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trlProps/ctrlProp1.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ctrlProps/ctrlProp2.xml" ContentType="application/vnd.ms-excel.controlproperties+xml"/>
  <Override PartName="/xl/comments9.xml" ContentType="application/vnd.openxmlformats-officedocument.spreadsheetml.comments+xml"/>
  <Override PartName="/xl/drawings/drawing11.xml" ContentType="application/vnd.openxmlformats-officedocument.drawing+xml"/>
  <Override PartName="/xl/ctrlProps/ctrlProp3.xml" ContentType="application/vnd.ms-excel.controlproperties+xml"/>
  <Override PartName="/xl/comments10.xml" ContentType="application/vnd.openxmlformats-officedocument.spreadsheetml.comments+xml"/>
  <Override PartName="/xl/drawings/drawing12.xml" ContentType="application/vnd.openxmlformats-officedocument.drawing+xml"/>
  <Override PartName="/xl/ctrlProps/ctrlProp4.xml" ContentType="application/vnd.ms-excel.controlproperties+xml"/>
  <Override PartName="/xl/comments11.xml" ContentType="application/vnd.openxmlformats-officedocument.spreadsheetml.comments+xml"/>
  <Override PartName="/xl/drawings/drawing13.xml" ContentType="application/vnd.openxmlformats-officedocument.drawing+xml"/>
  <Override PartName="/xl/ctrlProps/ctrlProp5.xml" ContentType="application/vnd.ms-excel.controlproperties+xml"/>
  <Override PartName="/xl/comments12.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66925"/>
  <mc:AlternateContent xmlns:mc="http://schemas.openxmlformats.org/markup-compatibility/2006">
    <mc:Choice Requires="x15">
      <x15ac:absPath xmlns:x15ac="http://schemas.microsoft.com/office/spreadsheetml/2010/11/ac" url="C:\Users\S04682\Downloads\"/>
    </mc:Choice>
  </mc:AlternateContent>
  <xr:revisionPtr revIDLastSave="0" documentId="13_ncr:1_{49B87725-1E20-4079-9EC5-607AB2930DD1}" xr6:coauthVersionLast="36" xr6:coauthVersionMax="46" xr10:uidLastSave="{00000000-0000-0000-0000-000000000000}"/>
  <workbookProtection workbookAlgorithmName="SHA-512" workbookHashValue="BAtEP0kYaszRoPmrZtjGPW5zELcico9iXDVfAZv5UqDYgieTo48JepsdDyjtUyLlidIxB+o7ZXPfmFQAqe0K0Q==" workbookSaltValue="au2uF2ayWUEO1YW0SKZ5YA==" workbookSpinCount="100000" lockStructure="1"/>
  <bookViews>
    <workbookView xWindow="-60" yWindow="-60" windowWidth="28920" windowHeight="16320" tabRatio="863" xr2:uid="{00000000-000D-0000-FFFF-FFFF00000000}"/>
  </bookViews>
  <sheets>
    <sheet name="様式１号" sheetId="1" r:id="rId1"/>
    <sheet name="様式３号" sheetId="2" r:id="rId2"/>
    <sheet name="事業者" sheetId="3" r:id="rId3"/>
    <sheet name="ABテナ１" sheetId="4" r:id="rId4"/>
    <sheet name="ABテナ２" sheetId="7" r:id="rId5"/>
    <sheet name="ABテナ３" sheetId="8" r:id="rId6"/>
    <sheet name="ABテナ４" sheetId="9" r:id="rId7"/>
    <sheet name="ABテナ５" sheetId="10" r:id="rId8"/>
    <sheet name="BC１" sheetId="5" r:id="rId9"/>
    <sheet name="BC２" sheetId="11" r:id="rId10"/>
    <sheet name="BC３" sheetId="12" r:id="rId11"/>
    <sheet name="BC４" sheetId="13" r:id="rId12"/>
    <sheet name="BC５" sheetId="14" r:id="rId13"/>
    <sheet name="Tbl" sheetId="6" state="hidden" r:id="rId14"/>
  </sheets>
  <definedNames>
    <definedName name="pldn1">Tbl!$A$2:$A$3</definedName>
    <definedName name="pldn10">Tbl!$U$2:$U$3</definedName>
    <definedName name="pldn11">Tbl!$W$2:$W$6</definedName>
    <definedName name="pldn12">Tbl!$Y$2:$Y$6</definedName>
    <definedName name="pldn13">Tbl!$AC$2:$AC$50</definedName>
    <definedName name="pldn14">Tbl!$AE$2:$AE$8</definedName>
    <definedName name="pldn15">Tbl!$AG$2:$AG$3</definedName>
    <definedName name="pldn16">Tbl!$AI$2:$AI$3</definedName>
    <definedName name="pldn17">Tbl!$AK$2:$AK$4</definedName>
    <definedName name="pldn18">Tbl!$AM$2:$AM$3</definedName>
    <definedName name="pldn19">Tbl!$AO$2:$AO$3</definedName>
    <definedName name="pldn2">Tbl!$C$2:$C$3</definedName>
    <definedName name="pldn20" comment="年度付数値">Tbl!$AQ$2:$AQ$6</definedName>
    <definedName name="pldn22" comment="事業者シート右上審査済のしるしとして">Tbl!$AS$2</definedName>
    <definedName name="pldn3">Tbl!$E$2:$E$6</definedName>
    <definedName name="pldn4">Tbl!$G$2:$G$100</definedName>
    <definedName name="pldn5">Tbl!$I$2:$I$5</definedName>
    <definedName name="pldn6">Tbl!$K$2:$K$3</definedName>
    <definedName name="pldn7">Tbl!$M$2:$M$3</definedName>
    <definedName name="pldn8">Tbl!$O$2:$O$3</definedName>
    <definedName name="pldn9">Tbl!$S$2:$S$3</definedName>
    <definedName name="_xlnm.Print_Area" localSheetId="3">ABテナ１!$B$2:$AK$234</definedName>
    <definedName name="_xlnm.Print_Area" localSheetId="4">ABテナ２!$B$2:$AK$234</definedName>
    <definedName name="_xlnm.Print_Area" localSheetId="5">ABテナ３!$B$2:$AK$234</definedName>
    <definedName name="_xlnm.Print_Area" localSheetId="6">ABテナ４!$B$2:$AK$234</definedName>
    <definedName name="_xlnm.Print_Area" localSheetId="7">ABテナ５!$B$2:$AK$234</definedName>
    <definedName name="_xlnm.Print_Area" localSheetId="8">'BC１'!$B$2:$AK$235</definedName>
    <definedName name="_xlnm.Print_Area" localSheetId="9">'BC２'!$B$2:$AK$235</definedName>
    <definedName name="_xlnm.Print_Area" localSheetId="10">'BC３'!$B$2:$AK$235</definedName>
    <definedName name="_xlnm.Print_Area" localSheetId="11">'BC４'!$B$2:$AK$235</definedName>
    <definedName name="_xlnm.Print_Area" localSheetId="12">'BC５'!$B$2:$AK$235</definedName>
    <definedName name="_xlnm.Print_Area" localSheetId="2">事業者!$B$2:$AI$128</definedName>
    <definedName name="_xlnm.Print_Area" localSheetId="0">様式１号!$B$2:$N$37</definedName>
    <definedName name="_xlnm.Print_Area" localSheetId="1">様式３号!$B$2:$K$34</definedName>
    <definedName name="中分類">様式１号!$P$39:$P$137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106" i="3" l="1"/>
  <c r="C36" i="10" l="1"/>
  <c r="C36" i="9"/>
  <c r="C36" i="8"/>
  <c r="C36" i="7"/>
  <c r="C36" i="4"/>
  <c r="U82" i="10" l="1"/>
  <c r="Y82" i="10"/>
  <c r="AC82" i="10"/>
  <c r="AG82" i="10"/>
  <c r="Q82" i="10"/>
  <c r="AG82" i="9"/>
  <c r="AC82" i="9"/>
  <c r="Y82" i="9"/>
  <c r="U82" i="9"/>
  <c r="Q82" i="9"/>
  <c r="AG82" i="8"/>
  <c r="AC82" i="8"/>
  <c r="Y82" i="8"/>
  <c r="U82" i="8"/>
  <c r="Q82" i="8"/>
  <c r="AG82" i="4"/>
  <c r="AC82" i="4"/>
  <c r="Y82" i="4"/>
  <c r="U82" i="4"/>
  <c r="AF179" i="14" l="1"/>
  <c r="AC178" i="14"/>
  <c r="AF153" i="14"/>
  <c r="AC152" i="14"/>
  <c r="AC146" i="14"/>
  <c r="AC147" i="14" s="1"/>
  <c r="Y146" i="14"/>
  <c r="Y147" i="14" s="1"/>
  <c r="U146" i="14"/>
  <c r="Q146" i="14"/>
  <c r="Q147" i="14" s="1"/>
  <c r="M146" i="14"/>
  <c r="M147" i="14" s="1"/>
  <c r="AM141" i="14"/>
  <c r="AG140" i="14"/>
  <c r="AG145" i="14" s="1"/>
  <c r="O26" i="14" s="1"/>
  <c r="AF116" i="14"/>
  <c r="AC115" i="14"/>
  <c r="D106" i="14"/>
  <c r="AM106" i="14" s="1"/>
  <c r="D98" i="14"/>
  <c r="AM99" i="14" s="1"/>
  <c r="D90" i="14"/>
  <c r="AM91" i="14" s="1"/>
  <c r="D82" i="14"/>
  <c r="AM83" i="14" s="1"/>
  <c r="D74" i="14"/>
  <c r="AM74" i="14" s="1"/>
  <c r="AF71" i="14"/>
  <c r="AC70" i="14"/>
  <c r="AM68" i="14"/>
  <c r="AG65" i="14"/>
  <c r="AG66" i="14" s="1"/>
  <c r="AC65" i="14"/>
  <c r="AC66" i="14" s="1"/>
  <c r="Y65" i="14"/>
  <c r="Y66" i="14" s="1"/>
  <c r="U65" i="14"/>
  <c r="U66" i="14" s="1"/>
  <c r="Q65" i="14"/>
  <c r="AG63" i="14"/>
  <c r="AC63" i="14"/>
  <c r="Y63" i="14"/>
  <c r="U63" i="14"/>
  <c r="Q63" i="14"/>
  <c r="AG58" i="14"/>
  <c r="AC58" i="14"/>
  <c r="Y58" i="14"/>
  <c r="U58" i="14"/>
  <c r="Q58" i="14"/>
  <c r="AQ57" i="14"/>
  <c r="AP57" i="14"/>
  <c r="AO57" i="14"/>
  <c r="AN57" i="14"/>
  <c r="AM57" i="14"/>
  <c r="AG50" i="14"/>
  <c r="AC50" i="14"/>
  <c r="Y50" i="14"/>
  <c r="U50" i="14"/>
  <c r="AG47" i="14"/>
  <c r="AC47" i="14"/>
  <c r="Y47" i="14"/>
  <c r="U47" i="14"/>
  <c r="Q47" i="14"/>
  <c r="AG41" i="14"/>
  <c r="AC41" i="14"/>
  <c r="Y41" i="14"/>
  <c r="U41" i="14"/>
  <c r="Q41" i="14"/>
  <c r="AF35" i="14"/>
  <c r="AC34" i="14"/>
  <c r="AM30" i="14"/>
  <c r="AE26" i="14"/>
  <c r="O17" i="14"/>
  <c r="AM14" i="14"/>
  <c r="J9" i="14"/>
  <c r="V4" i="14"/>
  <c r="E4" i="14"/>
  <c r="AF2" i="14"/>
  <c r="AF179" i="13"/>
  <c r="AC178" i="13"/>
  <c r="AF153" i="13"/>
  <c r="AC152" i="13"/>
  <c r="AC146" i="13"/>
  <c r="Y146" i="13"/>
  <c r="Y147" i="13" s="1"/>
  <c r="U146" i="13"/>
  <c r="Q146" i="13"/>
  <c r="Q147" i="13" s="1"/>
  <c r="M146" i="13"/>
  <c r="M147" i="13" s="1"/>
  <c r="AM141" i="13"/>
  <c r="AG140" i="13"/>
  <c r="AG144" i="13" s="1"/>
  <c r="O25" i="13" s="1"/>
  <c r="AF116" i="13"/>
  <c r="AC115" i="13"/>
  <c r="D106" i="13"/>
  <c r="AM107" i="13" s="1"/>
  <c r="D98" i="13"/>
  <c r="AM99" i="13" s="1"/>
  <c r="D90" i="13"/>
  <c r="AM90" i="13" s="1"/>
  <c r="D82" i="13"/>
  <c r="AM82" i="13" s="1"/>
  <c r="D74" i="13"/>
  <c r="AM75" i="13" s="1"/>
  <c r="AF71" i="13"/>
  <c r="AC70" i="13"/>
  <c r="AM68" i="13"/>
  <c r="AG65" i="13"/>
  <c r="AG66" i="13" s="1"/>
  <c r="AC65" i="13"/>
  <c r="AC66" i="13" s="1"/>
  <c r="Y65" i="13"/>
  <c r="Y66" i="13" s="1"/>
  <c r="U65" i="13"/>
  <c r="U66" i="13" s="1"/>
  <c r="Q65" i="13"/>
  <c r="AG63" i="13"/>
  <c r="AC63" i="13"/>
  <c r="Y63" i="13"/>
  <c r="U63" i="13"/>
  <c r="Q63" i="13"/>
  <c r="AG58" i="13"/>
  <c r="AC58" i="13"/>
  <c r="Y58" i="13"/>
  <c r="U58" i="13"/>
  <c r="Q58" i="13"/>
  <c r="AQ57" i="13"/>
  <c r="AP57" i="13"/>
  <c r="AO57" i="13"/>
  <c r="AN57" i="13"/>
  <c r="AM57" i="13"/>
  <c r="AG50" i="13"/>
  <c r="AC50" i="13"/>
  <c r="Y50" i="13"/>
  <c r="U50" i="13"/>
  <c r="AG47" i="13"/>
  <c r="AC47" i="13"/>
  <c r="Y47" i="13"/>
  <c r="U47" i="13"/>
  <c r="Q47" i="13"/>
  <c r="AG41" i="13"/>
  <c r="AC41" i="13"/>
  <c r="Y41" i="13"/>
  <c r="U41" i="13"/>
  <c r="Q41" i="13"/>
  <c r="AF35" i="13"/>
  <c r="AC34" i="13"/>
  <c r="AM30" i="13"/>
  <c r="AE26" i="13"/>
  <c r="O17" i="13"/>
  <c r="AM14" i="13"/>
  <c r="J9" i="13"/>
  <c r="V4" i="13"/>
  <c r="E4" i="13"/>
  <c r="AF2" i="13"/>
  <c r="AF179" i="12"/>
  <c r="AC178" i="12"/>
  <c r="AF153" i="12"/>
  <c r="AC152" i="12"/>
  <c r="AC146" i="12"/>
  <c r="AC147" i="12" s="1"/>
  <c r="Y146" i="12"/>
  <c r="Y147" i="12" s="1"/>
  <c r="U146" i="12"/>
  <c r="Q146" i="12"/>
  <c r="Q147" i="12" s="1"/>
  <c r="M146" i="12"/>
  <c r="AM141" i="12"/>
  <c r="AG140" i="12"/>
  <c r="AG144" i="12" s="1"/>
  <c r="O25" i="12" s="1"/>
  <c r="AF116" i="12"/>
  <c r="AC115" i="12"/>
  <c r="AM107" i="12"/>
  <c r="D106" i="12"/>
  <c r="AM106" i="12" s="1"/>
  <c r="AM98" i="12"/>
  <c r="D98" i="12"/>
  <c r="AM99" i="12" s="1"/>
  <c r="AM90" i="12"/>
  <c r="D90" i="12"/>
  <c r="AM91" i="12" s="1"/>
  <c r="D82" i="12"/>
  <c r="AM83" i="12" s="1"/>
  <c r="D74" i="12"/>
  <c r="AM74" i="12" s="1"/>
  <c r="AF71" i="12"/>
  <c r="AC70" i="12"/>
  <c r="AM68" i="12"/>
  <c r="AG65" i="12"/>
  <c r="AG66" i="12" s="1"/>
  <c r="AC65" i="12"/>
  <c r="AC66" i="12" s="1"/>
  <c r="Y65" i="12"/>
  <c r="Y66" i="12" s="1"/>
  <c r="U65" i="12"/>
  <c r="U66" i="12" s="1"/>
  <c r="Q65" i="12"/>
  <c r="AG63" i="12"/>
  <c r="AC63" i="12"/>
  <c r="Y63" i="12"/>
  <c r="U63" i="12"/>
  <c r="Q63" i="12"/>
  <c r="AG58" i="12"/>
  <c r="AC58" i="12"/>
  <c r="Y58" i="12"/>
  <c r="U58" i="12"/>
  <c r="Q58" i="12"/>
  <c r="AQ57" i="12"/>
  <c r="AP57" i="12"/>
  <c r="AO57" i="12"/>
  <c r="AN57" i="12"/>
  <c r="AM57" i="12"/>
  <c r="AG50" i="12"/>
  <c r="AC50" i="12"/>
  <c r="Y50" i="12"/>
  <c r="U50" i="12"/>
  <c r="AG47" i="12"/>
  <c r="AC47" i="12"/>
  <c r="Y47" i="12"/>
  <c r="U47" i="12"/>
  <c r="Q47" i="12"/>
  <c r="AG41" i="12"/>
  <c r="AC41" i="12"/>
  <c r="Y41" i="12"/>
  <c r="U41" i="12"/>
  <c r="Q41" i="12"/>
  <c r="AF35" i="12"/>
  <c r="AC34" i="12"/>
  <c r="AM30" i="12"/>
  <c r="AE26" i="12"/>
  <c r="O17" i="12"/>
  <c r="AM14" i="12"/>
  <c r="J9" i="12"/>
  <c r="V4" i="12"/>
  <c r="E4" i="12"/>
  <c r="AF2" i="12"/>
  <c r="AF179" i="11"/>
  <c r="AC178" i="11"/>
  <c r="AF153" i="11"/>
  <c r="AC152" i="11"/>
  <c r="AC146" i="11"/>
  <c r="AC147" i="11" s="1"/>
  <c r="Y146" i="11"/>
  <c r="Y147" i="11" s="1"/>
  <c r="U146" i="11"/>
  <c r="Q146" i="11"/>
  <c r="Q147" i="11" s="1"/>
  <c r="M146" i="11"/>
  <c r="AM141" i="11"/>
  <c r="AG140" i="11"/>
  <c r="AG144" i="11" s="1"/>
  <c r="O25" i="11" s="1"/>
  <c r="AF116" i="11"/>
  <c r="AC115" i="11"/>
  <c r="D106" i="11"/>
  <c r="AM106" i="11" s="1"/>
  <c r="AM98" i="11"/>
  <c r="D98" i="11"/>
  <c r="AM99" i="11" s="1"/>
  <c r="D90" i="11"/>
  <c r="AM91" i="11" s="1"/>
  <c r="D82" i="11"/>
  <c r="AM83" i="11" s="1"/>
  <c r="D74" i="11"/>
  <c r="AM74" i="11" s="1"/>
  <c r="AF71" i="11"/>
  <c r="AC70" i="11"/>
  <c r="AM68" i="11"/>
  <c r="AG65" i="11"/>
  <c r="AG66" i="11" s="1"/>
  <c r="AC65" i="11"/>
  <c r="AC66" i="11" s="1"/>
  <c r="Y65" i="11"/>
  <c r="Y66" i="11" s="1"/>
  <c r="U65" i="11"/>
  <c r="U66" i="11" s="1"/>
  <c r="Q65" i="11"/>
  <c r="AG63" i="11"/>
  <c r="AC63" i="11"/>
  <c r="Y63" i="11"/>
  <c r="U63" i="11"/>
  <c r="Q63" i="11"/>
  <c r="AG58" i="11"/>
  <c r="AC58" i="11"/>
  <c r="Y58" i="11"/>
  <c r="U58" i="11"/>
  <c r="Q58" i="11"/>
  <c r="AQ57" i="11"/>
  <c r="AP57" i="11"/>
  <c r="AO57" i="11"/>
  <c r="AN57" i="11"/>
  <c r="AM57" i="11"/>
  <c r="AG50" i="11"/>
  <c r="AC50" i="11"/>
  <c r="Y50" i="11"/>
  <c r="U50" i="11"/>
  <c r="AG47" i="11"/>
  <c r="AC47" i="11"/>
  <c r="Y47" i="11"/>
  <c r="U47" i="11"/>
  <c r="Q47" i="11"/>
  <c r="AG41" i="11"/>
  <c r="AC41" i="11"/>
  <c r="Y41" i="11"/>
  <c r="U41" i="11"/>
  <c r="Q41" i="11"/>
  <c r="AF35" i="11"/>
  <c r="AC34" i="11"/>
  <c r="AM30" i="11"/>
  <c r="AE26" i="11"/>
  <c r="O17" i="11"/>
  <c r="AM14" i="11"/>
  <c r="J9" i="11"/>
  <c r="V4" i="11"/>
  <c r="E4" i="11"/>
  <c r="AF2" i="11"/>
  <c r="AH179" i="10"/>
  <c r="AE176" i="10"/>
  <c r="AC175" i="10"/>
  <c r="AE150" i="10"/>
  <c r="AC149" i="10"/>
  <c r="D140" i="10"/>
  <c r="AM140" i="10" s="1"/>
  <c r="D132" i="10"/>
  <c r="AM132" i="10" s="1"/>
  <c r="D124" i="10"/>
  <c r="AM124" i="10" s="1"/>
  <c r="D116" i="10"/>
  <c r="AM116" i="10" s="1"/>
  <c r="D108" i="10"/>
  <c r="AM108" i="10" s="1"/>
  <c r="AE105" i="10"/>
  <c r="AC104" i="10"/>
  <c r="AM102" i="10"/>
  <c r="AG98" i="10"/>
  <c r="AG99" i="10" s="1"/>
  <c r="AC98" i="10"/>
  <c r="AC100" i="10" s="1"/>
  <c r="Y98" i="10"/>
  <c r="Y99" i="10" s="1"/>
  <c r="U98" i="10"/>
  <c r="U99" i="10" s="1"/>
  <c r="Q98" i="10"/>
  <c r="Q100" i="10" s="1"/>
  <c r="M98" i="10"/>
  <c r="AG96" i="10"/>
  <c r="AC96" i="10"/>
  <c r="Y96" i="10"/>
  <c r="U96" i="10"/>
  <c r="Q96" i="10"/>
  <c r="AG91" i="10"/>
  <c r="AC91" i="10"/>
  <c r="Y91" i="10"/>
  <c r="U91" i="10"/>
  <c r="Q91" i="10"/>
  <c r="AQ90" i="10"/>
  <c r="AP90" i="10"/>
  <c r="AO90" i="10"/>
  <c r="AN90" i="10"/>
  <c r="AM90" i="10"/>
  <c r="AG81" i="10"/>
  <c r="AC81" i="10"/>
  <c r="Y81" i="10"/>
  <c r="U81" i="10"/>
  <c r="M80" i="10"/>
  <c r="AG78" i="10"/>
  <c r="AC78" i="10"/>
  <c r="Y78" i="10"/>
  <c r="U78" i="10"/>
  <c r="Q78" i="10"/>
  <c r="AG72" i="10"/>
  <c r="AC72" i="10"/>
  <c r="Y72" i="10"/>
  <c r="U72" i="10"/>
  <c r="Q72" i="10"/>
  <c r="AE66" i="10"/>
  <c r="AC65" i="10"/>
  <c r="AM40" i="10"/>
  <c r="AM39" i="10"/>
  <c r="S39" i="10"/>
  <c r="F39" i="10"/>
  <c r="AM31" i="10"/>
  <c r="AH30" i="10"/>
  <c r="AM24" i="10"/>
  <c r="AH24" i="10"/>
  <c r="O18" i="10"/>
  <c r="AM16" i="10"/>
  <c r="AM14" i="10"/>
  <c r="E14" i="10"/>
  <c r="AM13" i="10"/>
  <c r="AC13" i="10"/>
  <c r="E13" i="10"/>
  <c r="J9" i="10"/>
  <c r="V4" i="10"/>
  <c r="E4" i="10"/>
  <c r="AE2" i="10"/>
  <c r="AH179" i="9"/>
  <c r="AE176" i="9"/>
  <c r="AC175" i="9"/>
  <c r="AE150" i="9"/>
  <c r="AC149" i="9"/>
  <c r="D140" i="9"/>
  <c r="AM140" i="9" s="1"/>
  <c r="D132" i="9"/>
  <c r="AM132" i="9" s="1"/>
  <c r="D124" i="9"/>
  <c r="AM124" i="9" s="1"/>
  <c r="D116" i="9"/>
  <c r="AM116" i="9" s="1"/>
  <c r="D108" i="9"/>
  <c r="AM108" i="9" s="1"/>
  <c r="AE105" i="9"/>
  <c r="AC104" i="9"/>
  <c r="AM102" i="9"/>
  <c r="AG98" i="9"/>
  <c r="AG99" i="9" s="1"/>
  <c r="AC98" i="9"/>
  <c r="AC100" i="9" s="1"/>
  <c r="Y98" i="9"/>
  <c r="Y99" i="9" s="1"/>
  <c r="U98" i="9"/>
  <c r="U99" i="9" s="1"/>
  <c r="Q98" i="9"/>
  <c r="Q100" i="9" s="1"/>
  <c r="M98" i="9"/>
  <c r="AG96" i="9"/>
  <c r="AC96" i="9"/>
  <c r="Y96" i="9"/>
  <c r="U96" i="9"/>
  <c r="Q96" i="9"/>
  <c r="AG91" i="9"/>
  <c r="AC91" i="9"/>
  <c r="Y91" i="9"/>
  <c r="U91" i="9"/>
  <c r="Q91" i="9"/>
  <c r="AQ90" i="9"/>
  <c r="AP90" i="9"/>
  <c r="AO90" i="9"/>
  <c r="AN90" i="9"/>
  <c r="AM90" i="9"/>
  <c r="AG81" i="9"/>
  <c r="AC81" i="9"/>
  <c r="Y81" i="9"/>
  <c r="U81" i="9"/>
  <c r="M80" i="9"/>
  <c r="AG78" i="9"/>
  <c r="AC78" i="9"/>
  <c r="Y78" i="9"/>
  <c r="U78" i="9"/>
  <c r="Q78" i="9"/>
  <c r="AG72" i="9"/>
  <c r="AC72" i="9"/>
  <c r="Y72" i="9"/>
  <c r="U72" i="9"/>
  <c r="Q72" i="9"/>
  <c r="AE66" i="9"/>
  <c r="AC65" i="9"/>
  <c r="AM40" i="9"/>
  <c r="AM39" i="9"/>
  <c r="S39" i="9"/>
  <c r="F39" i="9"/>
  <c r="AM31" i="9"/>
  <c r="AH30" i="9"/>
  <c r="AM24" i="9"/>
  <c r="AH24" i="9"/>
  <c r="O18" i="9"/>
  <c r="AM16" i="9"/>
  <c r="AM14" i="9"/>
  <c r="E14" i="9"/>
  <c r="AM13" i="9"/>
  <c r="AC13" i="9"/>
  <c r="E13" i="9"/>
  <c r="J9" i="9"/>
  <c r="V4" i="9"/>
  <c r="E4" i="9"/>
  <c r="AE2" i="9"/>
  <c r="AH179" i="8"/>
  <c r="AE176" i="8"/>
  <c r="AC175" i="8"/>
  <c r="AE150" i="8"/>
  <c r="AC149" i="8"/>
  <c r="D140" i="8"/>
  <c r="AM140" i="8" s="1"/>
  <c r="D132" i="8"/>
  <c r="AM132" i="8" s="1"/>
  <c r="D124" i="8"/>
  <c r="AM124" i="8" s="1"/>
  <c r="D116" i="8"/>
  <c r="AM116" i="8" s="1"/>
  <c r="D108" i="8"/>
  <c r="AM108" i="8" s="1"/>
  <c r="AE105" i="8"/>
  <c r="AC104" i="8"/>
  <c r="AM102" i="8"/>
  <c r="AG98" i="8"/>
  <c r="AG99" i="8" s="1"/>
  <c r="AC98" i="8"/>
  <c r="AC100" i="8" s="1"/>
  <c r="Y98" i="8"/>
  <c r="Y99" i="8" s="1"/>
  <c r="U98" i="8"/>
  <c r="U99" i="8" s="1"/>
  <c r="Q98" i="8"/>
  <c r="Q100" i="8" s="1"/>
  <c r="M98" i="8"/>
  <c r="AG96" i="8"/>
  <c r="AC96" i="8"/>
  <c r="Y96" i="8"/>
  <c r="U96" i="8"/>
  <c r="Q96" i="8"/>
  <c r="AG91" i="8"/>
  <c r="AC91" i="8"/>
  <c r="Y91" i="8"/>
  <c r="U91" i="8"/>
  <c r="Q91" i="8"/>
  <c r="AQ90" i="8"/>
  <c r="AP90" i="8"/>
  <c r="AO90" i="8"/>
  <c r="AN90" i="8"/>
  <c r="AM90" i="8"/>
  <c r="AG81" i="8"/>
  <c r="AC81" i="8"/>
  <c r="Y81" i="8"/>
  <c r="U81" i="8"/>
  <c r="M80" i="8"/>
  <c r="AG78" i="8"/>
  <c r="AC78" i="8"/>
  <c r="Y78" i="8"/>
  <c r="U78" i="8"/>
  <c r="Q78" i="8"/>
  <c r="AG72" i="8"/>
  <c r="AC72" i="8"/>
  <c r="Y72" i="8"/>
  <c r="U72" i="8"/>
  <c r="Q72" i="8"/>
  <c r="AE66" i="8"/>
  <c r="AC65" i="8"/>
  <c r="AM40" i="8"/>
  <c r="AM39" i="8"/>
  <c r="S39" i="8"/>
  <c r="F39" i="8"/>
  <c r="AM31" i="8"/>
  <c r="AH30" i="8"/>
  <c r="AM24" i="8"/>
  <c r="AH24" i="8"/>
  <c r="O18" i="8"/>
  <c r="AM16" i="8"/>
  <c r="AM14" i="8"/>
  <c r="E14" i="8"/>
  <c r="AM13" i="8"/>
  <c r="AC13" i="8"/>
  <c r="E13" i="8"/>
  <c r="J9" i="8"/>
  <c r="V4" i="8"/>
  <c r="E4" i="8"/>
  <c r="AE2" i="8"/>
  <c r="AH179" i="7"/>
  <c r="AE176" i="7"/>
  <c r="AC175" i="7"/>
  <c r="AE150" i="7"/>
  <c r="AC149" i="7"/>
  <c r="D140" i="7"/>
  <c r="AM140" i="7" s="1"/>
  <c r="D132" i="7"/>
  <c r="AM132" i="7" s="1"/>
  <c r="D124" i="7"/>
  <c r="AM124" i="7" s="1"/>
  <c r="D116" i="7"/>
  <c r="AM116" i="7" s="1"/>
  <c r="D108" i="7"/>
  <c r="AM108" i="7" s="1"/>
  <c r="AE105" i="7"/>
  <c r="AC104" i="7"/>
  <c r="AM102" i="7"/>
  <c r="AG98" i="7"/>
  <c r="AG99" i="7" s="1"/>
  <c r="AC98" i="7"/>
  <c r="AC100" i="7" s="1"/>
  <c r="Y98" i="7"/>
  <c r="Y99" i="7" s="1"/>
  <c r="U98" i="7"/>
  <c r="U100" i="7" s="1"/>
  <c r="Q98" i="7"/>
  <c r="Q100" i="7" s="1"/>
  <c r="M98" i="7"/>
  <c r="AG96" i="7"/>
  <c r="AC96" i="7"/>
  <c r="Y96" i="7"/>
  <c r="U96" i="7"/>
  <c r="Q96" i="7"/>
  <c r="AG91" i="7"/>
  <c r="AC91" i="7"/>
  <c r="Y91" i="7"/>
  <c r="U91" i="7"/>
  <c r="Q91" i="7"/>
  <c r="AQ90" i="7"/>
  <c r="AP90" i="7"/>
  <c r="AO90" i="7"/>
  <c r="AN90" i="7"/>
  <c r="AM90" i="7"/>
  <c r="AG81" i="7"/>
  <c r="AC81" i="7"/>
  <c r="Y81" i="7"/>
  <c r="U81" i="7"/>
  <c r="M80" i="7"/>
  <c r="AG78" i="7"/>
  <c r="AC78" i="7"/>
  <c r="Y78" i="7"/>
  <c r="U78" i="7"/>
  <c r="Q78" i="7"/>
  <c r="AG72" i="7"/>
  <c r="AC72" i="7"/>
  <c r="Y72" i="7"/>
  <c r="U72" i="7"/>
  <c r="Q72" i="7"/>
  <c r="AE66" i="7"/>
  <c r="AC65" i="7"/>
  <c r="AM40" i="7"/>
  <c r="AM39" i="7"/>
  <c r="S39" i="7"/>
  <c r="F39" i="7"/>
  <c r="AM31" i="7"/>
  <c r="AH30" i="7"/>
  <c r="AM24" i="7"/>
  <c r="AH24" i="7"/>
  <c r="O18" i="7"/>
  <c r="AM16" i="7"/>
  <c r="AM14" i="7"/>
  <c r="E14" i="7"/>
  <c r="AM13" i="7"/>
  <c r="AC13" i="7"/>
  <c r="E13" i="7"/>
  <c r="J9" i="7"/>
  <c r="V4" i="7"/>
  <c r="E4" i="7"/>
  <c r="AE2" i="7"/>
  <c r="S121" i="3"/>
  <c r="AK121" i="3" s="1"/>
  <c r="S125" i="3"/>
  <c r="S124" i="3"/>
  <c r="S123" i="3"/>
  <c r="S122" i="3"/>
  <c r="S120" i="3"/>
  <c r="S119" i="3"/>
  <c r="S118" i="3"/>
  <c r="S117" i="3"/>
  <c r="AM98" i="14" l="1"/>
  <c r="AM90" i="11"/>
  <c r="AM90" i="14"/>
  <c r="AG82" i="7"/>
  <c r="Y82" i="7"/>
  <c r="AC82" i="7"/>
  <c r="U82" i="7"/>
  <c r="AM75" i="11"/>
  <c r="AM107" i="11"/>
  <c r="AG145" i="11"/>
  <c r="O26" i="11" s="1"/>
  <c r="AM75" i="12"/>
  <c r="AG145" i="12"/>
  <c r="O26" i="12" s="1"/>
  <c r="AM91" i="13"/>
  <c r="AM98" i="13"/>
  <c r="AG145" i="13"/>
  <c r="O26" i="13" s="1"/>
  <c r="AG144" i="14"/>
  <c r="O25" i="14" s="1"/>
  <c r="U148" i="14"/>
  <c r="U147" i="14"/>
  <c r="Q82" i="7"/>
  <c r="M148" i="11"/>
  <c r="M147" i="11"/>
  <c r="U148" i="11"/>
  <c r="U147" i="11"/>
  <c r="M148" i="12"/>
  <c r="M147" i="12"/>
  <c r="U148" i="12"/>
  <c r="U147" i="12"/>
  <c r="U148" i="13"/>
  <c r="U147" i="13"/>
  <c r="AC148" i="13"/>
  <c r="AC147" i="13"/>
  <c r="AM107" i="14"/>
  <c r="AC148" i="14"/>
  <c r="AG146" i="12"/>
  <c r="Y148" i="12"/>
  <c r="AG146" i="11"/>
  <c r="Y148" i="11"/>
  <c r="Y100" i="10"/>
  <c r="AG100" i="9"/>
  <c r="AM75" i="14"/>
  <c r="M148" i="14"/>
  <c r="AG146" i="14"/>
  <c r="Y148" i="14"/>
  <c r="M148" i="13"/>
  <c r="AG146" i="13"/>
  <c r="Y148" i="13"/>
  <c r="AC148" i="12"/>
  <c r="AC148" i="11"/>
  <c r="AG100" i="10"/>
  <c r="Y100" i="9"/>
  <c r="AG100" i="8"/>
  <c r="Y100" i="8"/>
  <c r="AG100" i="7"/>
  <c r="Y100" i="7"/>
  <c r="AM82" i="14"/>
  <c r="Q148" i="14"/>
  <c r="AM74" i="13"/>
  <c r="AM83" i="13"/>
  <c r="AM106" i="13"/>
  <c r="Q148" i="13"/>
  <c r="AM82" i="12"/>
  <c r="Q148" i="12"/>
  <c r="AM82" i="11"/>
  <c r="Q148" i="11"/>
  <c r="U100" i="10"/>
  <c r="AC99" i="10"/>
  <c r="U100" i="9"/>
  <c r="AC99" i="9"/>
  <c r="U100" i="8"/>
  <c r="AC99" i="8"/>
  <c r="U99" i="7"/>
  <c r="AC99" i="7"/>
  <c r="AG148" i="12" l="1"/>
  <c r="AG148" i="11"/>
  <c r="AG148" i="14"/>
  <c r="AG148" i="13"/>
  <c r="AM40" i="4"/>
  <c r="AM39" i="4"/>
  <c r="AM30" i="5"/>
  <c r="AM31" i="4"/>
  <c r="AM24" i="4"/>
  <c r="AM13" i="4"/>
  <c r="AK13" i="3"/>
  <c r="AK12" i="3"/>
  <c r="O20" i="1"/>
  <c r="O4" i="1"/>
  <c r="AK92" i="3" l="1"/>
  <c r="AJ60" i="3"/>
  <c r="AJ59" i="3"/>
  <c r="AJ58" i="3"/>
  <c r="O11" i="1" l="1"/>
  <c r="AC13" i="4" l="1"/>
  <c r="AF179" i="5"/>
  <c r="AF153" i="5"/>
  <c r="AF116" i="5"/>
  <c r="AF71" i="5"/>
  <c r="AF35" i="5"/>
  <c r="J9" i="4"/>
  <c r="J9" i="5"/>
  <c r="AH179" i="4"/>
  <c r="AE105" i="4"/>
  <c r="AE66" i="4"/>
  <c r="U98" i="4"/>
  <c r="AH24" i="4"/>
  <c r="E4" i="3"/>
  <c r="AG81" i="4" l="1"/>
  <c r="AC81" i="4"/>
  <c r="Y81" i="4"/>
  <c r="U81" i="4"/>
  <c r="D53" i="3"/>
  <c r="D47" i="3"/>
  <c r="D46" i="3"/>
  <c r="AG50" i="5" l="1"/>
  <c r="AC50" i="5"/>
  <c r="Y50" i="5"/>
  <c r="U50" i="5"/>
  <c r="AK20" i="3" l="1"/>
  <c r="AM141" i="5"/>
  <c r="AK109" i="3"/>
  <c r="AK108" i="3"/>
  <c r="O14" i="1"/>
  <c r="AG65" i="5"/>
  <c r="AG66" i="5" s="1"/>
  <c r="AC65" i="5"/>
  <c r="AC66" i="5" s="1"/>
  <c r="Y65" i="5"/>
  <c r="Y66" i="5" s="1"/>
  <c r="U65" i="5"/>
  <c r="U66" i="5" s="1"/>
  <c r="Q65" i="5"/>
  <c r="AC178" i="5" l="1"/>
  <c r="AC152" i="5"/>
  <c r="AC146" i="5"/>
  <c r="AC147" i="5" s="1"/>
  <c r="Y146" i="5"/>
  <c r="U146" i="5"/>
  <c r="U147" i="5" s="1"/>
  <c r="Q146" i="5"/>
  <c r="M146" i="5"/>
  <c r="M147" i="5" s="1"/>
  <c r="AG140" i="5"/>
  <c r="AC115" i="5"/>
  <c r="D106" i="5"/>
  <c r="AM107" i="5" s="1"/>
  <c r="D98" i="5"/>
  <c r="AM99" i="5" s="1"/>
  <c r="D90" i="5"/>
  <c r="AM91" i="5" s="1"/>
  <c r="D82" i="5"/>
  <c r="AM83" i="5" s="1"/>
  <c r="D74" i="5"/>
  <c r="AM75" i="5" s="1"/>
  <c r="AC70" i="5"/>
  <c r="AM68" i="5"/>
  <c r="AG63" i="5"/>
  <c r="AC63" i="5"/>
  <c r="Y63" i="5"/>
  <c r="U63" i="5"/>
  <c r="Q63" i="5"/>
  <c r="AG58" i="5"/>
  <c r="AC58" i="5"/>
  <c r="Y58" i="5"/>
  <c r="U58" i="5"/>
  <c r="Q58" i="5"/>
  <c r="AQ57" i="5"/>
  <c r="AP57" i="5"/>
  <c r="AO57" i="5"/>
  <c r="AN57" i="5"/>
  <c r="AM57" i="5"/>
  <c r="AG47" i="5"/>
  <c r="AC47" i="5"/>
  <c r="Y47" i="5"/>
  <c r="U47" i="5"/>
  <c r="Q47" i="5"/>
  <c r="AG41" i="5"/>
  <c r="AC41" i="5"/>
  <c r="Y41" i="5"/>
  <c r="U41" i="5"/>
  <c r="Q41" i="5"/>
  <c r="AC34" i="5"/>
  <c r="AE26" i="5"/>
  <c r="O17" i="5"/>
  <c r="AM14" i="5"/>
  <c r="V4" i="5"/>
  <c r="E4" i="5"/>
  <c r="AF2" i="5"/>
  <c r="AE176" i="4"/>
  <c r="AC175" i="4"/>
  <c r="AE150" i="4"/>
  <c r="AC149" i="4"/>
  <c r="D140" i="4"/>
  <c r="AM140" i="4" s="1"/>
  <c r="D132" i="4"/>
  <c r="AM132" i="4" s="1"/>
  <c r="D124" i="4"/>
  <c r="AM124" i="4" s="1"/>
  <c r="D116" i="4"/>
  <c r="AM116" i="4" s="1"/>
  <c r="D108" i="4"/>
  <c r="AM108" i="4" s="1"/>
  <c r="AC104" i="4"/>
  <c r="AM102" i="4"/>
  <c r="AG98" i="4"/>
  <c r="AC98" i="4"/>
  <c r="Y98" i="4"/>
  <c r="Y99" i="4" s="1"/>
  <c r="Q98" i="4"/>
  <c r="M98" i="4"/>
  <c r="AG96" i="4"/>
  <c r="AC96" i="4"/>
  <c r="Y96" i="4"/>
  <c r="U96" i="4"/>
  <c r="Q96" i="4"/>
  <c r="AG91" i="4"/>
  <c r="AC91" i="4"/>
  <c r="Y91" i="4"/>
  <c r="U91" i="4"/>
  <c r="Q91" i="4"/>
  <c r="AQ90" i="4"/>
  <c r="AP90" i="4"/>
  <c r="AO90" i="4"/>
  <c r="AN90" i="4"/>
  <c r="AM90" i="4"/>
  <c r="M80" i="4"/>
  <c r="Q82" i="4" s="1"/>
  <c r="AG78" i="4"/>
  <c r="AC78" i="4"/>
  <c r="Y78" i="4"/>
  <c r="U78" i="4"/>
  <c r="Q78" i="4"/>
  <c r="AG72" i="4"/>
  <c r="AC72" i="4"/>
  <c r="Y72" i="4"/>
  <c r="U72" i="4"/>
  <c r="Q72" i="4"/>
  <c r="AC65" i="4"/>
  <c r="S39" i="4"/>
  <c r="F39" i="4"/>
  <c r="AH30" i="4"/>
  <c r="O18" i="4"/>
  <c r="AM16" i="4"/>
  <c r="AM14" i="4"/>
  <c r="E14" i="4"/>
  <c r="E13" i="4"/>
  <c r="V4" i="4"/>
  <c r="E4" i="4"/>
  <c r="AE2" i="4"/>
  <c r="AK124" i="3"/>
  <c r="AK123" i="3"/>
  <c r="AD76" i="3"/>
  <c r="AD77" i="3" s="1"/>
  <c r="Y76" i="3"/>
  <c r="Y77" i="3" s="1"/>
  <c r="T76" i="3"/>
  <c r="T77" i="3" s="1"/>
  <c r="O76" i="3"/>
  <c r="O77" i="3" s="1"/>
  <c r="J76" i="3"/>
  <c r="J77" i="3" s="1"/>
  <c r="D64" i="3"/>
  <c r="C63" i="3"/>
  <c r="O17" i="3"/>
  <c r="AK14" i="3"/>
  <c r="AK9" i="3"/>
  <c r="G25" i="2"/>
  <c r="G24" i="2"/>
  <c r="G23" i="2"/>
  <c r="F18" i="2"/>
  <c r="D15" i="2"/>
  <c r="H14" i="2"/>
  <c r="I11" i="2"/>
  <c r="H11" i="2"/>
  <c r="H10" i="2"/>
  <c r="H9" i="2"/>
  <c r="H6" i="2"/>
  <c r="L22" i="1"/>
  <c r="K20" i="1"/>
  <c r="O18" i="3" s="1"/>
  <c r="E18" i="1"/>
  <c r="H16" i="1"/>
  <c r="O6" i="1"/>
  <c r="H168" i="14" a="1"/>
  <c r="E162" i="9" a="1"/>
  <c r="E172" i="14" a="1"/>
  <c r="H166" i="13" a="1"/>
  <c r="H162" i="10" a="1"/>
  <c r="H171" i="11" a="1"/>
  <c r="E163" i="7" a="1"/>
  <c r="AC33" i="3" a="1"/>
  <c r="H163" i="7" a="1"/>
  <c r="H170" i="14" a="1"/>
  <c r="H166" i="14" a="1"/>
  <c r="H172" i="10" a="1"/>
  <c r="H160" i="8" a="1"/>
  <c r="E171" i="9" a="1"/>
  <c r="H173" i="7" a="1"/>
  <c r="H170" i="8" a="1"/>
  <c r="H165" i="7" a="1"/>
  <c r="H173" i="12" a="1"/>
  <c r="E163" i="14" a="1"/>
  <c r="H163" i="11" a="1"/>
  <c r="AC41" i="3" a="1"/>
  <c r="E172" i="13" a="1"/>
  <c r="H167" i="7" a="1"/>
  <c r="E166" i="7" a="1"/>
  <c r="E167" i="13" a="1"/>
  <c r="H165" i="12" a="1"/>
  <c r="E168" i="13" a="1"/>
  <c r="E172" i="8" a="1"/>
  <c r="E168" i="14" a="1"/>
  <c r="H164" i="11" a="1"/>
  <c r="E165" i="8" a="1"/>
  <c r="E165" i="14" a="1"/>
  <c r="E172" i="12" a="1"/>
  <c r="E159" i="7" a="1"/>
  <c r="H167" i="12" a="1"/>
  <c r="E172" i="11" a="1"/>
  <c r="H170" i="12" a="1"/>
  <c r="H171" i="14" a="1"/>
  <c r="E172" i="9" a="1"/>
  <c r="E171" i="7" a="1"/>
  <c r="E160" i="8" a="1"/>
  <c r="H172" i="14" a="1"/>
  <c r="E169" i="9" a="1"/>
  <c r="E169" i="11" a="1"/>
  <c r="H165" i="9" a="1"/>
  <c r="H173" i="8" a="1"/>
  <c r="E176" i="14" a="1"/>
  <c r="E167" i="8" a="1"/>
  <c r="H167" i="11" a="1"/>
  <c r="E167" i="9" a="1"/>
  <c r="H176" i="11" a="1"/>
  <c r="E171" i="10" a="1"/>
  <c r="E161" i="10" a="1"/>
  <c r="E162" i="11" a="1"/>
  <c r="E164" i="8" a="1"/>
  <c r="E170" i="11" a="1"/>
  <c r="H174" i="11" a="1"/>
  <c r="E165" i="7" a="1"/>
  <c r="E168" i="12" a="1"/>
  <c r="E174" i="13" a="1"/>
  <c r="E173" i="7" a="1"/>
  <c r="H163" i="8" a="1"/>
  <c r="H174" i="12" a="1"/>
  <c r="H159" i="9" a="1"/>
  <c r="E173" i="8" a="1"/>
  <c r="H175" i="12" a="1"/>
  <c r="H164" i="14" a="1"/>
  <c r="E166" i="13" a="1"/>
  <c r="E175" i="11" a="1"/>
  <c r="H165" i="11" a="1"/>
  <c r="E162" i="14" a="1"/>
  <c r="H172" i="7" a="1"/>
  <c r="H171" i="13" a="1"/>
  <c r="H164" i="12" a="1"/>
  <c r="H173" i="13" a="1"/>
  <c r="E172" i="10" a="1"/>
  <c r="H168" i="12" a="1"/>
  <c r="H162" i="7" a="1"/>
  <c r="H172" i="11" a="1"/>
  <c r="H163" i="9" a="1"/>
  <c r="E170" i="8" a="1"/>
  <c r="H169" i="13" a="1"/>
  <c r="E159" i="9" a="1"/>
  <c r="E173" i="12" a="1"/>
  <c r="H166" i="8" a="1"/>
  <c r="E171" i="12" a="1"/>
  <c r="E176" i="12" a="1"/>
  <c r="E165" i="13" a="1"/>
  <c r="E166" i="10" a="1"/>
  <c r="E164" i="10" a="1"/>
  <c r="E173" i="4" a="1"/>
  <c r="E174" i="14" a="1"/>
  <c r="E162" i="7" a="1"/>
  <c r="E166" i="8" a="1"/>
  <c r="E173" i="9" a="1"/>
  <c r="E169" i="13" a="1"/>
  <c r="E169" i="12" a="1"/>
  <c r="H172" i="12" a="1"/>
  <c r="E176" i="11" a="1"/>
  <c r="E174" i="11" a="1"/>
  <c r="H161" i="10" a="1"/>
  <c r="E160" i="9" a="1"/>
  <c r="E168" i="10" a="1"/>
  <c r="E161" i="9" a="1"/>
  <c r="E170" i="10" a="1"/>
  <c r="H176" i="12" a="1"/>
  <c r="H166" i="7" a="1"/>
  <c r="E167" i="14" a="1"/>
  <c r="H168" i="11" a="1"/>
  <c r="E168" i="7" a="1"/>
  <c r="E164" i="12" a="1"/>
  <c r="E172" i="7" a="1"/>
  <c r="E169" i="10" a="1"/>
  <c r="H168" i="9" a="1"/>
  <c r="H173" i="9" a="1"/>
  <c r="E164" i="7" a="1"/>
  <c r="H172" i="13" a="1"/>
  <c r="AC34" i="3" a="1"/>
  <c r="H163" i="12" a="1"/>
  <c r="H168" i="13" a="1"/>
  <c r="E169" i="8" a="1"/>
  <c r="E163" i="10" a="1"/>
  <c r="H162" i="11" a="1"/>
  <c r="H163" i="13" a="1"/>
  <c r="H163" i="10" a="1"/>
  <c r="E168" i="8" a="1"/>
  <c r="H159" i="10" a="1"/>
  <c r="H174" i="13" a="1"/>
  <c r="E170" i="9" a="1"/>
  <c r="H169" i="10" a="1"/>
  <c r="H169" i="8" a="1"/>
  <c r="H166" i="11" a="1"/>
  <c r="E174" i="12" a="1"/>
  <c r="H167" i="8" a="1"/>
  <c r="H168" i="7" a="1"/>
  <c r="H172" i="8" a="1"/>
  <c r="E175" i="13" a="1"/>
  <c r="H166" i="10" a="1"/>
  <c r="H161" i="8" a="1"/>
  <c r="H162" i="14" a="1"/>
  <c r="H175" i="11" a="1"/>
  <c r="E170" i="14" a="1"/>
  <c r="H164" i="10" a="1"/>
  <c r="E171" i="8" a="1"/>
  <c r="H160" i="10" a="1"/>
  <c r="E163" i="12" a="1"/>
  <c r="AC39" i="3" a="1"/>
  <c r="H162" i="13" a="1"/>
  <c r="E164" i="9" a="1"/>
  <c r="H161" i="7" a="1"/>
  <c r="E173" i="13" a="1"/>
  <c r="E166" i="12" a="1"/>
  <c r="H167" i="13" a="1"/>
  <c r="E159" i="10" a="1"/>
  <c r="H173" i="11" a="1"/>
  <c r="H160" i="9" a="1"/>
  <c r="H173" i="10" a="1"/>
  <c r="H165" i="10" a="1"/>
  <c r="H162" i="12" a="1"/>
  <c r="H170" i="9" a="1"/>
  <c r="H171" i="10" a="1"/>
  <c r="E163" i="11" a="1"/>
  <c r="H169" i="9" a="1"/>
  <c r="H176" i="14" a="1"/>
  <c r="H169" i="11" a="1"/>
  <c r="H170" i="7" a="1"/>
  <c r="E164" i="14" a="1"/>
  <c r="E171" i="13" a="1"/>
  <c r="H169" i="12" a="1"/>
  <c r="H169" i="7" a="1"/>
  <c r="H164" i="9" a="1"/>
  <c r="H168" i="8" a="1"/>
  <c r="H171" i="12" a="1"/>
  <c r="E163" i="8" a="1"/>
  <c r="E165" i="9" a="1"/>
  <c r="E176" i="13" a="1"/>
  <c r="H162" i="9" a="1"/>
  <c r="H160" i="7" a="1"/>
  <c r="H175" i="14" a="1"/>
  <c r="H167" i="14" a="1"/>
  <c r="E166" i="9" a="1"/>
  <c r="E165" i="11" a="1"/>
  <c r="E162" i="12" a="1"/>
  <c r="E161" i="8" a="1"/>
  <c r="E168" i="9" a="1"/>
  <c r="E162" i="8" a="1"/>
  <c r="H159" i="8" a="1"/>
  <c r="AC35" i="3" a="1"/>
  <c r="H172" i="9" a="1"/>
  <c r="E166" i="11" a="1"/>
  <c r="E161" i="7" a="1"/>
  <c r="AC42" i="3" a="1"/>
  <c r="E160" i="7" a="1"/>
  <c r="H164" i="8" a="1"/>
  <c r="E162" i="13" a="1"/>
  <c r="H168" i="10" a="1"/>
  <c r="H171" i="8" a="1"/>
  <c r="E169" i="7" a="1"/>
  <c r="E164" i="11" a="1"/>
  <c r="H162" i="8" a="1"/>
  <c r="E167" i="11" a="1"/>
  <c r="H171" i="9" a="1"/>
  <c r="AC36" i="3" a="1"/>
  <c r="H170" i="11" a="1"/>
  <c r="H169" i="14" a="1"/>
  <c r="H167" i="10" a="1"/>
  <c r="E170" i="7" a="1"/>
  <c r="H166" i="9" a="1"/>
  <c r="H165" i="14" a="1"/>
  <c r="E167" i="7" a="1"/>
  <c r="E160" i="10" a="1"/>
  <c r="H161" i="9" a="1"/>
  <c r="E167" i="10" a="1"/>
  <c r="E163" i="13" a="1"/>
  <c r="H170" i="10" a="1"/>
  <c r="E167" i="12" a="1"/>
  <c r="E173" i="14" a="1"/>
  <c r="E173" i="11" a="1"/>
  <c r="E175" i="14" a="1"/>
  <c r="H163" i="14" a="1"/>
  <c r="E162" i="10" a="1"/>
  <c r="H167" i="9" a="1"/>
  <c r="E171" i="11" a="1"/>
  <c r="H164" i="13" a="1"/>
  <c r="E171" i="14" a="1"/>
  <c r="H171" i="7" a="1"/>
  <c r="E173" i="10" a="1"/>
  <c r="E175" i="12" a="1"/>
  <c r="H165" i="13" a="1"/>
  <c r="E164" i="13" a="1"/>
  <c r="H170" i="13" a="1"/>
  <c r="E169" i="14" a="1"/>
  <c r="E168" i="11" a="1"/>
  <c r="AC40" i="3" a="1"/>
  <c r="H166" i="12" a="1"/>
  <c r="E166" i="14" a="1"/>
  <c r="H165" i="8" a="1"/>
  <c r="H175" i="13" a="1"/>
  <c r="E159" i="8" a="1"/>
  <c r="E170" i="13" a="1"/>
  <c r="H176" i="13" a="1"/>
  <c r="H159" i="7" a="1"/>
  <c r="E163" i="9" a="1"/>
  <c r="E165" i="10" a="1"/>
  <c r="AI129" i="3"/>
  <c r="H164" i="7" a="1"/>
  <c r="H173" i="14" a="1"/>
  <c r="E170" i="12" a="1"/>
  <c r="E165" i="12" a="1"/>
  <c r="H174" i="14" a="1"/>
  <c r="E170" i="4" a="1"/>
  <c r="AC38" i="3" a="1"/>
  <c r="H169" i="5" a="1"/>
  <c r="H173" i="5" a="1"/>
  <c r="E161" i="4" a="1"/>
  <c r="H175" i="5" a="1"/>
  <c r="E163" i="5" a="1"/>
  <c r="E162" i="5" a="1"/>
  <c r="H165" i="5" a="1"/>
  <c r="H170" i="5" a="1"/>
  <c r="E164" i="4" a="1"/>
  <c r="E167" i="4" a="1"/>
  <c r="E163" i="4" a="1"/>
  <c r="H165" i="4" a="1"/>
  <c r="H169" i="4" a="1"/>
  <c r="E159" i="4" a="1"/>
  <c r="E166" i="4" a="1"/>
  <c r="E171" i="4" a="1"/>
  <c r="H174" i="5" a="1"/>
  <c r="E170" i="5" a="1"/>
  <c r="H176" i="5" a="1"/>
  <c r="E165" i="4" a="1"/>
  <c r="H163" i="5" a="1"/>
  <c r="H159" i="4" a="1"/>
  <c r="H172" i="5" a="1"/>
  <c r="E172" i="5" a="1"/>
  <c r="H171" i="4" a="1"/>
  <c r="H167" i="5" a="1"/>
  <c r="E169" i="4" a="1"/>
  <c r="E164" i="5" a="1"/>
  <c r="H163" i="4" a="1"/>
  <c r="E169" i="5" a="1"/>
  <c r="E167" i="5" a="1"/>
  <c r="H172" i="4" a="1"/>
  <c r="H171" i="5" a="1"/>
  <c r="E176" i="5" a="1"/>
  <c r="E174" i="5" a="1"/>
  <c r="E172" i="4" a="1"/>
  <c r="H166" i="4" a="1"/>
  <c r="E165" i="5" a="1"/>
  <c r="AC32" i="3" a="1"/>
  <c r="H166" i="5" a="1"/>
  <c r="H162" i="4" a="1"/>
  <c r="E162" i="4" a="1"/>
  <c r="H170" i="4" a="1"/>
  <c r="E168" i="4" a="1"/>
  <c r="E160" i="4" a="1"/>
  <c r="H167" i="4" a="1"/>
  <c r="E168" i="5" a="1"/>
  <c r="H160" i="4" a="1"/>
  <c r="E173" i="5" a="1"/>
  <c r="H168" i="5" a="1"/>
  <c r="H161" i="4" a="1"/>
  <c r="E166" i="5" a="1"/>
  <c r="H173" i="4" a="1"/>
  <c r="H162" i="5" a="1"/>
  <c r="H168" i="4" a="1"/>
  <c r="H164" i="4" a="1"/>
  <c r="E175" i="5" a="1"/>
  <c r="H164" i="5" a="1"/>
  <c r="E171" i="5" a="1"/>
  <c r="H174" i="14" l="1"/>
  <c r="E165" i="12"/>
  <c r="E170" i="12"/>
  <c r="H173" i="14"/>
  <c r="H164" i="7"/>
  <c r="E165" i="10"/>
  <c r="E163" i="9"/>
  <c r="H159" i="7"/>
  <c r="H176" i="13"/>
  <c r="E170" i="13"/>
  <c r="E159" i="8"/>
  <c r="H175" i="13"/>
  <c r="H165" i="8"/>
  <c r="E166" i="14"/>
  <c r="H166" i="12"/>
  <c r="AC40" i="3"/>
  <c r="E168" i="11"/>
  <c r="E169" i="14"/>
  <c r="H170" i="13"/>
  <c r="E164" i="13"/>
  <c r="H165" i="13"/>
  <c r="E175" i="12"/>
  <c r="E173" i="10"/>
  <c r="H171" i="7"/>
  <c r="E171" i="14"/>
  <c r="H164" i="13"/>
  <c r="E171" i="11"/>
  <c r="H167" i="9"/>
  <c r="E162" i="10"/>
  <c r="H163" i="14"/>
  <c r="E175" i="14"/>
  <c r="E173" i="11"/>
  <c r="E173" i="14"/>
  <c r="E167" i="12"/>
  <c r="H170" i="10"/>
  <c r="E163" i="13"/>
  <c r="E167" i="10"/>
  <c r="H161" i="9"/>
  <c r="E160" i="10"/>
  <c r="E167" i="7"/>
  <c r="H165" i="14"/>
  <c r="H166" i="9"/>
  <c r="E170" i="7"/>
  <c r="H167" i="10"/>
  <c r="H169" i="14"/>
  <c r="H170" i="11"/>
  <c r="AC36" i="3"/>
  <c r="H171" i="9"/>
  <c r="E167" i="11"/>
  <c r="H162" i="8"/>
  <c r="E164" i="11"/>
  <c r="E169" i="7"/>
  <c r="H171" i="8"/>
  <c r="H168" i="10"/>
  <c r="E162" i="13"/>
  <c r="H164" i="8"/>
  <c r="E160" i="7"/>
  <c r="AC42" i="3"/>
  <c r="E161" i="7"/>
  <c r="E166" i="11"/>
  <c r="H172" i="9"/>
  <c r="AC35" i="3"/>
  <c r="H159" i="8"/>
  <c r="E162" i="8"/>
  <c r="E168" i="9"/>
  <c r="E161" i="8"/>
  <c r="E162" i="12"/>
  <c r="E165" i="11"/>
  <c r="E166" i="9"/>
  <c r="H167" i="14"/>
  <c r="H175" i="14"/>
  <c r="H160" i="7"/>
  <c r="H162" i="9"/>
  <c r="E176" i="13"/>
  <c r="E165" i="9"/>
  <c r="E163" i="8"/>
  <c r="H171" i="12"/>
  <c r="H168" i="8"/>
  <c r="H164" i="9"/>
  <c r="H169" i="7"/>
  <c r="H169" i="12"/>
  <c r="E171" i="13"/>
  <c r="E164" i="14"/>
  <c r="H170" i="7"/>
  <c r="H169" i="11"/>
  <c r="H176" i="14"/>
  <c r="H169" i="9"/>
  <c r="E163" i="11"/>
  <c r="H171" i="10"/>
  <c r="H170" i="9"/>
  <c r="H162" i="12"/>
  <c r="H165" i="10"/>
  <c r="H173" i="10"/>
  <c r="H160" i="9"/>
  <c r="H173" i="11"/>
  <c r="E159" i="10"/>
  <c r="H167" i="13"/>
  <c r="E166" i="12"/>
  <c r="E173" i="13"/>
  <c r="H161" i="7"/>
  <c r="E164" i="9"/>
  <c r="H162" i="13"/>
  <c r="AC39" i="3"/>
  <c r="E163" i="12"/>
  <c r="H160" i="10"/>
  <c r="E171" i="8"/>
  <c r="H164" i="10"/>
  <c r="E170" i="14"/>
  <c r="H175" i="11"/>
  <c r="H162" i="14"/>
  <c r="H161" i="8"/>
  <c r="H166" i="10"/>
  <c r="E175" i="13"/>
  <c r="H172" i="8"/>
  <c r="H168" i="7"/>
  <c r="H167" i="8"/>
  <c r="E174" i="12"/>
  <c r="H166" i="11"/>
  <c r="H169" i="8"/>
  <c r="H169" i="10"/>
  <c r="E170" i="9"/>
  <c r="H174" i="13"/>
  <c r="H159" i="10"/>
  <c r="E168" i="8"/>
  <c r="H163" i="10"/>
  <c r="H163" i="13"/>
  <c r="H162" i="11"/>
  <c r="E163" i="10"/>
  <c r="E169" i="8"/>
  <c r="H168" i="13"/>
  <c r="H163" i="12"/>
  <c r="AC34" i="3"/>
  <c r="H172" i="13"/>
  <c r="E164" i="7"/>
  <c r="H173" i="9"/>
  <c r="H168" i="9"/>
  <c r="E169" i="10"/>
  <c r="E172" i="7"/>
  <c r="E164" i="12"/>
  <c r="E168" i="7"/>
  <c r="H168" i="11"/>
  <c r="E167" i="14"/>
  <c r="H166" i="7"/>
  <c r="H176" i="12"/>
  <c r="E170" i="10"/>
  <c r="E161" i="9"/>
  <c r="E168" i="10"/>
  <c r="E160" i="9"/>
  <c r="H161" i="10"/>
  <c r="E174" i="11"/>
  <c r="E176" i="11"/>
  <c r="H172" i="12"/>
  <c r="E169" i="12"/>
  <c r="E169" i="13"/>
  <c r="E173" i="9"/>
  <c r="E166" i="8"/>
  <c r="E162" i="7"/>
  <c r="E174" i="14"/>
  <c r="E173" i="4"/>
  <c r="E164" i="10"/>
  <c r="E166" i="10"/>
  <c r="E165" i="13"/>
  <c r="E176" i="12"/>
  <c r="E171" i="12"/>
  <c r="H166" i="8"/>
  <c r="E173" i="12"/>
  <c r="E159" i="9"/>
  <c r="H169" i="13"/>
  <c r="E170" i="8"/>
  <c r="H163" i="9"/>
  <c r="H172" i="11"/>
  <c r="H162" i="7"/>
  <c r="H168" i="12"/>
  <c r="E172" i="10"/>
  <c r="H173" i="13"/>
  <c r="H164" i="12"/>
  <c r="H171" i="13"/>
  <c r="H172" i="7"/>
  <c r="E162" i="14"/>
  <c r="H165" i="11"/>
  <c r="E175" i="11"/>
  <c r="E166" i="13"/>
  <c r="H164" i="14"/>
  <c r="H175" i="12"/>
  <c r="E173" i="8"/>
  <c r="H159" i="9"/>
  <c r="H174" i="12"/>
  <c r="H163" i="8"/>
  <c r="E173" i="7"/>
  <c r="E174" i="13"/>
  <c r="E168" i="12"/>
  <c r="E165" i="7"/>
  <c r="H174" i="11"/>
  <c r="E170" i="11"/>
  <c r="E164" i="8"/>
  <c r="E162" i="11"/>
  <c r="E161" i="10"/>
  <c r="E171" i="10"/>
  <c r="H176" i="11"/>
  <c r="E167" i="9"/>
  <c r="H167" i="11"/>
  <c r="E167" i="8"/>
  <c r="E176" i="14"/>
  <c r="H173" i="8"/>
  <c r="H165" i="9"/>
  <c r="E169" i="11"/>
  <c r="E169" i="9"/>
  <c r="H172" i="14"/>
  <c r="E160" i="8"/>
  <c r="E171" i="7"/>
  <c r="E172" i="9"/>
  <c r="H171" i="14"/>
  <c r="H170" i="12"/>
  <c r="E172" i="11"/>
  <c r="H167" i="12"/>
  <c r="E159" i="7"/>
  <c r="E172" i="12"/>
  <c r="E165" i="14"/>
  <c r="E165" i="8"/>
  <c r="H164" i="11"/>
  <c r="E168" i="14"/>
  <c r="E172" i="8"/>
  <c r="E168" i="13"/>
  <c r="H165" i="12"/>
  <c r="E167" i="13"/>
  <c r="E166" i="7"/>
  <c r="H167" i="7"/>
  <c r="E172" i="13"/>
  <c r="AC41" i="3"/>
  <c r="H163" i="11"/>
  <c r="E163" i="14"/>
  <c r="H173" i="12"/>
  <c r="H165" i="7"/>
  <c r="H170" i="8"/>
  <c r="H173" i="7"/>
  <c r="E171" i="9"/>
  <c r="H160" i="8"/>
  <c r="H172" i="10"/>
  <c r="H166" i="14"/>
  <c r="H170" i="14"/>
  <c r="H163" i="7"/>
  <c r="AC33" i="3"/>
  <c r="E163" i="7"/>
  <c r="H171" i="11"/>
  <c r="H162" i="10"/>
  <c r="H166" i="13"/>
  <c r="E172" i="14"/>
  <c r="E162" i="9"/>
  <c r="H168" i="14"/>
  <c r="O78" i="3"/>
  <c r="O79" i="3" s="1"/>
  <c r="Y78" i="3"/>
  <c r="Y79" i="3" s="1"/>
  <c r="Q148" i="5"/>
  <c r="Q147" i="5"/>
  <c r="Y148" i="5"/>
  <c r="Y147" i="5"/>
  <c r="J78" i="3"/>
  <c r="J79" i="3" s="1"/>
  <c r="T78" i="3"/>
  <c r="T79" i="3" s="1"/>
  <c r="AD78" i="3"/>
  <c r="AD79" i="3" s="1"/>
  <c r="AM74" i="5"/>
  <c r="AC99" i="4"/>
  <c r="AC100" i="4"/>
  <c r="AG99" i="4"/>
  <c r="AG100" i="4"/>
  <c r="U99" i="4"/>
  <c r="Q100" i="4"/>
  <c r="U100" i="4"/>
  <c r="Y100" i="4"/>
  <c r="M148" i="5"/>
  <c r="AM98" i="5"/>
  <c r="AM106" i="5"/>
  <c r="U148" i="5"/>
  <c r="AM82" i="5"/>
  <c r="AM90" i="5"/>
  <c r="AG145" i="5"/>
  <c r="O26" i="5" s="1"/>
  <c r="AC38" i="3"/>
  <c r="AC148" i="5"/>
  <c r="H162" i="5"/>
  <c r="H163" i="5"/>
  <c r="H164" i="5"/>
  <c r="H165" i="5"/>
  <c r="H166" i="5"/>
  <c r="H167" i="5"/>
  <c r="H168" i="5"/>
  <c r="H169" i="5"/>
  <c r="H170" i="5"/>
  <c r="H171" i="5"/>
  <c r="H172" i="5"/>
  <c r="H173" i="5"/>
  <c r="H176" i="5"/>
  <c r="H159" i="4"/>
  <c r="H160" i="4"/>
  <c r="H161" i="4"/>
  <c r="H162" i="4"/>
  <c r="H163" i="4"/>
  <c r="H164" i="4"/>
  <c r="H165" i="4"/>
  <c r="H166" i="4"/>
  <c r="H167" i="4"/>
  <c r="H168" i="4"/>
  <c r="H169" i="4"/>
  <c r="H170" i="4"/>
  <c r="H171" i="4"/>
  <c r="H172" i="4"/>
  <c r="H173" i="4"/>
  <c r="H175" i="5"/>
  <c r="E162" i="5"/>
  <c r="E163" i="5"/>
  <c r="E164" i="5"/>
  <c r="E165" i="5"/>
  <c r="E166" i="5"/>
  <c r="E167" i="5"/>
  <c r="E168" i="5"/>
  <c r="E169" i="5"/>
  <c r="E170" i="5"/>
  <c r="E171" i="5"/>
  <c r="E172" i="5"/>
  <c r="E173" i="5"/>
  <c r="E174" i="5"/>
  <c r="E175" i="5"/>
  <c r="E176" i="5"/>
  <c r="H174" i="5"/>
  <c r="AC32" i="3"/>
  <c r="D36" i="3" s="1"/>
  <c r="E159" i="4"/>
  <c r="E160" i="4"/>
  <c r="E161" i="4"/>
  <c r="E162" i="4"/>
  <c r="E163" i="4"/>
  <c r="E164" i="4"/>
  <c r="E165" i="4"/>
  <c r="E166" i="4"/>
  <c r="E167" i="4"/>
  <c r="E168" i="4"/>
  <c r="E169" i="4"/>
  <c r="E170" i="4"/>
  <c r="E171" i="4"/>
  <c r="E172" i="4"/>
  <c r="AG146" i="5"/>
  <c r="I18" i="2"/>
  <c r="F20" i="2" a="1"/>
  <c r="D41" i="3" l="1"/>
  <c r="D42" i="3"/>
  <c r="D39" i="3"/>
  <c r="D40" i="3"/>
  <c r="D38" i="3"/>
  <c r="D34" i="3"/>
  <c r="D35" i="3"/>
  <c r="D32" i="3"/>
  <c r="D33" i="3"/>
  <c r="H42" i="3"/>
  <c r="H40" i="3"/>
  <c r="H41" i="3"/>
  <c r="L42" i="3"/>
  <c r="H39" i="3"/>
  <c r="L40" i="3"/>
  <c r="L41" i="3"/>
  <c r="L38" i="3"/>
  <c r="L39" i="3"/>
  <c r="H35" i="3"/>
  <c r="H36" i="3"/>
  <c r="H33" i="3"/>
  <c r="H34" i="3"/>
  <c r="L35" i="3"/>
  <c r="L36" i="3"/>
  <c r="L33" i="3"/>
  <c r="L34" i="3"/>
  <c r="AC43" i="3"/>
  <c r="F19" i="2" s="1"/>
  <c r="F20" i="2"/>
  <c r="AG148" i="5"/>
  <c r="AG144" i="5"/>
  <c r="O25" i="5" s="1"/>
  <c r="H38" i="3"/>
  <c r="L32" i="3"/>
  <c r="H32" i="3"/>
  <c r="O15" i="3" l="1"/>
  <c r="L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4" authorId="0" shapeId="0" xr:uid="{00000000-0006-0000-0000-000001000000}">
      <text>
        <r>
          <rPr>
            <b/>
            <sz val="11"/>
            <color indexed="81"/>
            <rFont val="MS P ゴシック"/>
            <family val="3"/>
            <charset val="128"/>
          </rPr>
          <t>Ⅳ類事業者は「任意」を選択してください。</t>
        </r>
      </text>
    </comment>
    <comment ref="J6" authorId="0" shapeId="0" xr:uid="{00000000-0006-0000-0000-000002000000}">
      <text>
        <r>
          <rPr>
            <b/>
            <sz val="9"/>
            <color indexed="81"/>
            <rFont val="MS P ゴシック"/>
            <family val="3"/>
            <charset val="128"/>
          </rPr>
          <t>R3.4.1 や 2022/4/1 のように半角で入力してください。元号で表示されます。</t>
        </r>
      </text>
    </comment>
    <comment ref="J11" authorId="0" shapeId="0" xr:uid="{00000000-0006-0000-0000-000003000000}">
      <text>
        <r>
          <rPr>
            <b/>
            <sz val="9"/>
            <color indexed="81"/>
            <rFont val="ＭＳ Ｐ明朝"/>
            <family val="1"/>
            <charset val="128"/>
          </rPr>
          <t>入力の際、「役職」を削除してください。</t>
        </r>
      </text>
    </comment>
    <comment ref="K11" authorId="0" shapeId="0" xr:uid="{00000000-0006-0000-0000-000004000000}">
      <text>
        <r>
          <rPr>
            <b/>
            <sz val="9"/>
            <color indexed="81"/>
            <rFont val="ＭＳ Ｐゴシック"/>
            <family val="3"/>
            <charset val="128"/>
          </rPr>
          <t>入力の際、「氏名」を削除してください。</t>
        </r>
      </text>
    </comment>
    <comment ref="J14" authorId="0" shapeId="0" xr:uid="{00000000-0006-0000-0000-000005000000}">
      <text>
        <r>
          <rPr>
            <b/>
            <sz val="9"/>
            <color indexed="81"/>
            <rFont val="ＭＳ Ｐ明朝"/>
            <family val="1"/>
            <charset val="128"/>
          </rPr>
          <t>半角英数で入力してください。</t>
        </r>
      </text>
    </comment>
    <comment ref="D16" authorId="0" shapeId="0" xr:uid="{00000000-0006-0000-0000-000006000000}">
      <text>
        <r>
          <rPr>
            <b/>
            <sz val="9"/>
            <color indexed="81"/>
            <rFont val="ＭＳ Ｐゴシック"/>
            <family val="3"/>
            <charset val="128"/>
          </rPr>
          <t>今年度を選択してください。</t>
        </r>
      </text>
    </comment>
    <comment ref="G20" authorId="0" shapeId="0" xr:uid="{00000000-0006-0000-0000-000007000000}">
      <text>
        <r>
          <rPr>
            <b/>
            <sz val="9"/>
            <color indexed="81"/>
            <rFont val="ＭＳ Ｐ明朝"/>
            <family val="1"/>
            <charset val="128"/>
          </rPr>
          <t>産業分類を選択してください。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00000000-0006-0000-0200-000001000000}">
      <text>
        <r>
          <rPr>
            <b/>
            <sz val="9"/>
            <color indexed="81"/>
            <rFont val="ＭＳ Ｐ明朝"/>
            <family val="1"/>
            <charset val="128"/>
          </rPr>
          <t>事業者の類別を選択してください。</t>
        </r>
      </text>
    </comment>
    <comment ref="O14" authorId="0" shapeId="0" xr:uid="{00000000-0006-0000-0200-000002000000}">
      <text>
        <r>
          <rPr>
            <b/>
            <sz val="9"/>
            <color indexed="81"/>
            <rFont val="MS P ゴシック"/>
            <family val="3"/>
            <charset val="128"/>
          </rPr>
          <t>事業者番号は半角数字４桁で入力してください。</t>
        </r>
      </text>
    </comment>
    <comment ref="O20" authorId="0" shapeId="0" xr:uid="{00000000-0006-0000-0200-000003000000}">
      <text>
        <r>
          <rPr>
            <b/>
            <sz val="9"/>
            <color indexed="81"/>
            <rFont val="ＭＳ Ｐゴシック"/>
            <family val="3"/>
            <charset val="128"/>
          </rPr>
          <t>「企業」か「その他」を選択してください。</t>
        </r>
      </text>
    </comment>
    <comment ref="O21" authorId="0" shapeId="0" xr:uid="{00000000-0006-0000-0200-000004000000}">
      <text>
        <r>
          <rPr>
            <b/>
            <sz val="9"/>
            <color indexed="81"/>
            <rFont val="ＭＳ Ｐゴシック"/>
            <family val="3"/>
            <charset val="128"/>
          </rPr>
          <t>（例）30,000,000円の場合「30」百万円、100,000,000円の場合「100」百万円等。</t>
        </r>
      </text>
    </comment>
    <comment ref="U46" authorId="0" shapeId="0" xr:uid="{00000000-0006-0000-0200-000005000000}">
      <text>
        <r>
          <rPr>
            <b/>
            <sz val="9"/>
            <color indexed="81"/>
            <rFont val="ＭＳ Ｐ明朝"/>
            <family val="1"/>
            <charset val="128"/>
          </rPr>
          <t>半角英数で入力してください。</t>
        </r>
      </text>
    </comment>
    <comment ref="Q58" authorId="0" shapeId="0" xr:uid="{00000000-0006-0000-0200-000006000000}">
      <text>
        <r>
          <rPr>
            <b/>
            <sz val="9"/>
            <color indexed="81"/>
            <rFont val="ＭＳ Ｐ明朝"/>
            <family val="1"/>
            <charset val="128"/>
          </rPr>
          <t>半角英数で入力してください。</t>
        </r>
      </text>
    </comment>
    <comment ref="W58" authorId="0" shapeId="0" xr:uid="{00000000-0006-0000-0200-000007000000}">
      <text>
        <r>
          <rPr>
            <b/>
            <sz val="9"/>
            <color indexed="81"/>
            <rFont val="ＭＳ Ｐ明朝"/>
            <family val="1"/>
            <charset val="128"/>
          </rPr>
          <t>半角英数で入力してください。</t>
        </r>
      </text>
    </comment>
    <comment ref="Q59" authorId="0" shapeId="0" xr:uid="{00000000-0006-0000-0200-000008000000}">
      <text>
        <r>
          <rPr>
            <b/>
            <sz val="9"/>
            <color indexed="81"/>
            <rFont val="ＭＳ Ｐ明朝"/>
            <family val="1"/>
            <charset val="128"/>
          </rPr>
          <t>半角英数で入力してください。</t>
        </r>
      </text>
    </comment>
    <comment ref="W59" authorId="0" shapeId="0" xr:uid="{00000000-0006-0000-0200-000009000000}">
      <text>
        <r>
          <rPr>
            <b/>
            <sz val="9"/>
            <color indexed="81"/>
            <rFont val="ＭＳ Ｐ明朝"/>
            <family val="1"/>
            <charset val="128"/>
          </rPr>
          <t>半角英数で入力してください。</t>
        </r>
      </text>
    </comment>
    <comment ref="Q60" authorId="0" shapeId="0" xr:uid="{00000000-0006-0000-0200-00000A000000}">
      <text>
        <r>
          <rPr>
            <b/>
            <sz val="9"/>
            <color indexed="81"/>
            <rFont val="ＭＳ Ｐ明朝"/>
            <family val="1"/>
            <charset val="128"/>
          </rPr>
          <t>半角英数で入力してください。</t>
        </r>
      </text>
    </comment>
    <comment ref="W60" authorId="0" shapeId="0" xr:uid="{00000000-0006-0000-0200-00000B000000}">
      <text>
        <r>
          <rPr>
            <b/>
            <sz val="9"/>
            <color indexed="81"/>
            <rFont val="ＭＳ Ｐ明朝"/>
            <family val="1"/>
            <charset val="128"/>
          </rPr>
          <t>半角英数で入力してください。</t>
        </r>
      </text>
    </comment>
    <comment ref="S106" authorId="0" shapeId="0" xr:uid="{00000000-0006-0000-0200-00000C000000}">
      <text>
        <r>
          <rPr>
            <b/>
            <sz val="9"/>
            <color indexed="81"/>
            <rFont val="ＭＳ Ｐ明朝"/>
            <family val="1"/>
            <charset val="128"/>
          </rPr>
          <t>半角数字で入力してください。
ハイフンは入力しないでください。</t>
        </r>
      </text>
    </comment>
    <comment ref="S108" authorId="0" shapeId="0" xr:uid="{00000000-0006-0000-0200-00000D000000}">
      <text>
        <r>
          <rPr>
            <b/>
            <sz val="9"/>
            <color indexed="81"/>
            <rFont val="ＭＳ Ｐ明朝"/>
            <family val="1"/>
            <charset val="128"/>
          </rPr>
          <t>半角英数で入力してください。</t>
        </r>
      </text>
    </comment>
    <comment ref="S109" authorId="0" shapeId="0" xr:uid="{00000000-0006-0000-0200-00000E000000}">
      <text>
        <r>
          <rPr>
            <b/>
            <sz val="9"/>
            <color indexed="81"/>
            <rFont val="ＭＳ Ｐ明朝"/>
            <family val="1"/>
            <charset val="128"/>
          </rPr>
          <t>半角英数で入力してください。</t>
        </r>
      </text>
    </comment>
    <comment ref="S110" authorId="0" shapeId="0" xr:uid="{00000000-0006-0000-0200-00000F000000}">
      <text>
        <r>
          <rPr>
            <b/>
            <sz val="9"/>
            <color indexed="81"/>
            <rFont val="ＭＳ Ｐ明朝"/>
            <family val="1"/>
            <charset val="128"/>
          </rPr>
          <t>半角英数で入力してください。</t>
        </r>
      </text>
    </comment>
    <comment ref="S121" authorId="0" shapeId="0" xr:uid="{00000000-0006-0000-0200-000010000000}">
      <text>
        <r>
          <rPr>
            <b/>
            <sz val="9"/>
            <color indexed="81"/>
            <rFont val="ＭＳ Ｐ明朝"/>
            <family val="1"/>
            <charset val="128"/>
          </rPr>
          <t>半角数字で入力してください。
ハイフンは入力しないでください。</t>
        </r>
      </text>
    </comment>
    <comment ref="S123" authorId="0" shapeId="0" xr:uid="{00000000-0006-0000-0200-000011000000}">
      <text>
        <r>
          <rPr>
            <b/>
            <sz val="9"/>
            <color indexed="81"/>
            <rFont val="ＭＳ Ｐ明朝"/>
            <family val="1"/>
            <charset val="128"/>
          </rPr>
          <t>半角英数で入力してください。</t>
        </r>
      </text>
    </comment>
    <comment ref="S124" authorId="0" shapeId="0" xr:uid="{00000000-0006-0000-0200-000012000000}">
      <text>
        <r>
          <rPr>
            <b/>
            <sz val="9"/>
            <color indexed="81"/>
            <rFont val="ＭＳ Ｐ明朝"/>
            <family val="1"/>
            <charset val="128"/>
          </rPr>
          <t>半角英数で入力してください。</t>
        </r>
      </text>
    </comment>
    <comment ref="S125" authorId="0" shapeId="0" xr:uid="{00000000-0006-0000-0200-000013000000}">
      <text>
        <r>
          <rPr>
            <b/>
            <sz val="9"/>
            <color indexed="81"/>
            <rFont val="ＭＳ Ｐ明朝"/>
            <family val="1"/>
            <charset val="128"/>
          </rPr>
          <t>半角英数で入力してください。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4" authorId="0" shapeId="0" xr:uid="{00000000-0006-0000-0300-000001000000}">
      <text>
        <r>
          <rPr>
            <b/>
            <sz val="9"/>
            <color indexed="81"/>
            <rFont val="ＭＳ Ｐ明朝"/>
            <family val="1"/>
            <charset val="128"/>
          </rPr>
          <t>事業所番号は半角数字６桁で入力してください。</t>
        </r>
      </text>
    </comment>
    <comment ref="E10" authorId="0" shapeId="0" xr:uid="{00000000-0006-0000-0300-000002000000}">
      <text>
        <r>
          <rPr>
            <b/>
            <sz val="9"/>
            <color indexed="81"/>
            <rFont val="ＭＳ Ｐ明朝"/>
            <family val="1"/>
            <charset val="128"/>
          </rPr>
          <t>事業所の種別を選択してください。</t>
        </r>
      </text>
    </comment>
    <comment ref="S14" authorId="0" shapeId="0" xr:uid="{00000000-0006-0000-0300-000003000000}">
      <text>
        <r>
          <rPr>
            <b/>
            <sz val="9"/>
            <color indexed="81"/>
            <rFont val="MS P ゴシック"/>
            <family val="3"/>
            <charset val="128"/>
          </rPr>
          <t>「埼玉県」は入力しないでください。</t>
        </r>
      </text>
    </comment>
    <comment ref="O17" authorId="0" shapeId="0" xr:uid="{00000000-0006-0000-0300-000004000000}">
      <text>
        <r>
          <rPr>
            <b/>
            <sz val="9"/>
            <color indexed="81"/>
            <rFont val="ＭＳ Ｐ明朝"/>
            <family val="1"/>
            <charset val="128"/>
          </rPr>
          <t>産業分類を選択してください。</t>
        </r>
      </text>
    </comment>
    <comment ref="F39" authorId="0" shapeId="0" xr:uid="{00000000-0006-0000-0300-000005000000}">
      <text>
        <r>
          <rPr>
            <b/>
            <sz val="9"/>
            <color indexed="81"/>
            <rFont val="ＭＳ Ｐ明朝"/>
            <family val="1"/>
            <charset val="128"/>
          </rPr>
          <t>代表事業所名が表示されています。</t>
        </r>
      </text>
    </comment>
    <comment ref="S39" authorId="0" shapeId="0" xr:uid="{00000000-0006-0000-0300-000006000000}">
      <text>
        <r>
          <rPr>
            <b/>
            <sz val="9"/>
            <color indexed="81"/>
            <rFont val="ＭＳ Ｐ明朝"/>
            <family val="1"/>
            <charset val="128"/>
          </rPr>
          <t>代表事業所所在地が表示されています。</t>
        </r>
      </text>
    </comment>
    <comment ref="Q73" authorId="0" shapeId="0" xr:uid="{00000000-0006-0000-0300-000007000000}">
      <text>
        <r>
          <rPr>
            <b/>
            <sz val="9"/>
            <color indexed="81"/>
            <rFont val="ＭＳ Ｐ明朝"/>
            <family val="1"/>
            <charset val="128"/>
          </rPr>
          <t>算定資料その１シートの使用量(G13セル)を入力してください。</t>
        </r>
      </text>
    </comment>
    <comment ref="U73" authorId="0" shapeId="0" xr:uid="{00000000-0006-0000-0300-000008000000}">
      <text>
        <r>
          <rPr>
            <b/>
            <sz val="9"/>
            <color indexed="81"/>
            <rFont val="ＭＳ Ｐ明朝"/>
            <family val="1"/>
            <charset val="128"/>
          </rPr>
          <t>算定資料その１シートの使用量(G13セル)を入力してください。</t>
        </r>
      </text>
    </comment>
    <comment ref="Y73" authorId="0" shapeId="0" xr:uid="{00000000-0006-0000-0300-000009000000}">
      <text>
        <r>
          <rPr>
            <b/>
            <sz val="9"/>
            <color indexed="81"/>
            <rFont val="ＭＳ Ｐ明朝"/>
            <family val="1"/>
            <charset val="128"/>
          </rPr>
          <t>算定資料その１シートの使用量(G13セル)を入力してください。</t>
        </r>
      </text>
    </comment>
    <comment ref="AC73" authorId="0" shapeId="0" xr:uid="{00000000-0006-0000-0300-00000A000000}">
      <text>
        <r>
          <rPr>
            <b/>
            <sz val="9"/>
            <color indexed="81"/>
            <rFont val="ＭＳ Ｐ明朝"/>
            <family val="1"/>
            <charset val="128"/>
          </rPr>
          <t>算定資料その１シートの使用量(G13セル)を入力してください。</t>
        </r>
      </text>
    </comment>
    <comment ref="AG73" authorId="0" shapeId="0" xr:uid="{00000000-0006-0000-0300-00000B000000}">
      <text>
        <r>
          <rPr>
            <b/>
            <sz val="9"/>
            <color indexed="81"/>
            <rFont val="ＭＳ Ｐ明朝"/>
            <family val="1"/>
            <charset val="128"/>
          </rPr>
          <t>算定資料その１シートの使用量(G13セル)を入力してください。</t>
        </r>
      </text>
    </comment>
    <comment ref="Q80" authorId="0" shapeId="0" xr:uid="{00000000-0006-0000-0300-00000C000000}">
      <text>
        <r>
          <rPr>
            <b/>
            <sz val="9"/>
            <color indexed="81"/>
            <rFont val="ＭＳ Ｐ明朝"/>
            <family val="1"/>
            <charset val="128"/>
          </rPr>
          <t>算定資料その１シートの排出量(G14セル)を入力してください。</t>
        </r>
      </text>
    </comment>
    <comment ref="U80" authorId="0" shapeId="0" xr:uid="{00000000-0006-0000-0300-00000D000000}">
      <text>
        <r>
          <rPr>
            <b/>
            <sz val="9"/>
            <color indexed="81"/>
            <rFont val="ＭＳ Ｐ明朝"/>
            <family val="1"/>
            <charset val="128"/>
          </rPr>
          <t>算定資料その１シートの排出量(G14セル)を入力してください。</t>
        </r>
      </text>
    </comment>
    <comment ref="Y80" authorId="0" shapeId="0" xr:uid="{00000000-0006-0000-0300-00000E000000}">
      <text>
        <r>
          <rPr>
            <b/>
            <sz val="9"/>
            <color indexed="81"/>
            <rFont val="ＭＳ Ｐ明朝"/>
            <family val="1"/>
            <charset val="128"/>
          </rPr>
          <t>算定資料その１シートの排出量(G14セル)を入力してください。</t>
        </r>
      </text>
    </comment>
    <comment ref="AC80" authorId="0" shapeId="0" xr:uid="{00000000-0006-0000-0300-00000F000000}">
      <text>
        <r>
          <rPr>
            <b/>
            <sz val="9"/>
            <color indexed="81"/>
            <rFont val="ＭＳ Ｐ明朝"/>
            <family val="1"/>
            <charset val="128"/>
          </rPr>
          <t>算定資料その１シートの排出量(G14セル)を入力してください。</t>
        </r>
      </text>
    </comment>
    <comment ref="AG80" authorId="0" shapeId="0" xr:uid="{00000000-0006-0000-0300-000010000000}">
      <text>
        <r>
          <rPr>
            <b/>
            <sz val="9"/>
            <color indexed="81"/>
            <rFont val="ＭＳ Ｐ明朝"/>
            <family val="1"/>
            <charset val="128"/>
          </rPr>
          <t>算定資料その１シートの排出量(G14セル)を入力してください。</t>
        </r>
      </text>
    </comment>
    <comment ref="Q84" authorId="0" shapeId="0" xr:uid="{00000000-0006-0000-0300-000011000000}">
      <text>
        <r>
          <rPr>
            <b/>
            <sz val="9"/>
            <color indexed="81"/>
            <rFont val="ＭＳ Ｐ明朝"/>
            <family val="1"/>
            <charset val="128"/>
          </rPr>
          <t>その他ガスファイルその２シートＬ列の各排出量を入力してください。</t>
        </r>
      </text>
    </comment>
    <comment ref="U84" authorId="0" shapeId="0" xr:uid="{00000000-0006-0000-0300-000012000000}">
      <text>
        <r>
          <rPr>
            <b/>
            <sz val="9"/>
            <color indexed="81"/>
            <rFont val="ＭＳ Ｐ明朝"/>
            <family val="1"/>
            <charset val="128"/>
          </rPr>
          <t>その他ガスファイルその２シートＬ列の各排出量を入力してください。</t>
        </r>
      </text>
    </comment>
    <comment ref="Y84" authorId="0" shapeId="0" xr:uid="{00000000-0006-0000-0300-000013000000}">
      <text>
        <r>
          <rPr>
            <b/>
            <sz val="9"/>
            <color indexed="81"/>
            <rFont val="ＭＳ Ｐ明朝"/>
            <family val="1"/>
            <charset val="128"/>
          </rPr>
          <t>その他ガスファイルその２シートＬ列の各排出量を入力してください。</t>
        </r>
      </text>
    </comment>
    <comment ref="AC84" authorId="0" shapeId="0" xr:uid="{00000000-0006-0000-0300-000014000000}">
      <text>
        <r>
          <rPr>
            <b/>
            <sz val="9"/>
            <color indexed="81"/>
            <rFont val="ＭＳ Ｐ明朝"/>
            <family val="1"/>
            <charset val="128"/>
          </rPr>
          <t>その他ガスファイルその２シートＬ列の各排出量を入力してください。</t>
        </r>
      </text>
    </comment>
    <comment ref="AG84" authorId="0" shapeId="0" xr:uid="{00000000-0006-0000-0300-000015000000}">
      <text>
        <r>
          <rPr>
            <b/>
            <sz val="9"/>
            <color indexed="81"/>
            <rFont val="ＭＳ Ｐ明朝"/>
            <family val="1"/>
            <charset val="128"/>
          </rPr>
          <t>その他ガスファイルその２シートＬ列の各排出量を入力してください。</t>
        </r>
      </text>
    </comment>
    <comment ref="Q85" authorId="0" shapeId="0" xr:uid="{00000000-0006-0000-0300-000016000000}">
      <text>
        <r>
          <rPr>
            <b/>
            <sz val="9"/>
            <color indexed="81"/>
            <rFont val="ＭＳ Ｐ明朝"/>
            <family val="1"/>
            <charset val="128"/>
          </rPr>
          <t>その他ガスファイルその２シートＬ列の各排出量を入力してください。</t>
        </r>
      </text>
    </comment>
    <comment ref="U85" authorId="0" shapeId="0" xr:uid="{00000000-0006-0000-0300-000017000000}">
      <text>
        <r>
          <rPr>
            <b/>
            <sz val="9"/>
            <color indexed="81"/>
            <rFont val="ＭＳ Ｐ明朝"/>
            <family val="1"/>
            <charset val="128"/>
          </rPr>
          <t>その他ガスファイルその２シートＬ列の各排出量を入力してください。</t>
        </r>
      </text>
    </comment>
    <comment ref="Y85" authorId="0" shapeId="0" xr:uid="{00000000-0006-0000-0300-000018000000}">
      <text>
        <r>
          <rPr>
            <b/>
            <sz val="9"/>
            <color indexed="81"/>
            <rFont val="ＭＳ Ｐ明朝"/>
            <family val="1"/>
            <charset val="128"/>
          </rPr>
          <t>その他ガスファイルその２シートＬ列の各排出量を入力してください。</t>
        </r>
      </text>
    </comment>
    <comment ref="AC85" authorId="0" shapeId="0" xr:uid="{00000000-0006-0000-0300-000019000000}">
      <text>
        <r>
          <rPr>
            <b/>
            <sz val="9"/>
            <color indexed="81"/>
            <rFont val="ＭＳ Ｐ明朝"/>
            <family val="1"/>
            <charset val="128"/>
          </rPr>
          <t>その他ガスファイルその２シートＬ列の各排出量を入力してください。</t>
        </r>
      </text>
    </comment>
    <comment ref="AG85" authorId="0" shapeId="0" xr:uid="{00000000-0006-0000-0300-00001A000000}">
      <text>
        <r>
          <rPr>
            <b/>
            <sz val="9"/>
            <color indexed="81"/>
            <rFont val="ＭＳ Ｐ明朝"/>
            <family val="1"/>
            <charset val="128"/>
          </rPr>
          <t>その他ガスファイルその２シートＬ列の各排出量を入力してください。</t>
        </r>
      </text>
    </comment>
    <comment ref="Q86" authorId="0" shapeId="0" xr:uid="{00000000-0006-0000-0300-00001B000000}">
      <text>
        <r>
          <rPr>
            <b/>
            <sz val="9"/>
            <color indexed="81"/>
            <rFont val="ＭＳ Ｐ明朝"/>
            <family val="1"/>
            <charset val="128"/>
          </rPr>
          <t>その他ガスファイルその２シートＬ列の各排出量を入力してください。</t>
        </r>
      </text>
    </comment>
    <comment ref="U86" authorId="0" shapeId="0" xr:uid="{00000000-0006-0000-0300-00001C000000}">
      <text>
        <r>
          <rPr>
            <b/>
            <sz val="9"/>
            <color indexed="81"/>
            <rFont val="ＭＳ Ｐ明朝"/>
            <family val="1"/>
            <charset val="128"/>
          </rPr>
          <t>その他ガスファイルその２シートＬ列の各排出量を入力してください。</t>
        </r>
      </text>
    </comment>
    <comment ref="Y86" authorId="0" shapeId="0" xr:uid="{00000000-0006-0000-0300-00001D000000}">
      <text>
        <r>
          <rPr>
            <b/>
            <sz val="9"/>
            <color indexed="81"/>
            <rFont val="ＭＳ Ｐ明朝"/>
            <family val="1"/>
            <charset val="128"/>
          </rPr>
          <t>その他ガスファイルその２シートＬ列の各排出量を入力してください。</t>
        </r>
      </text>
    </comment>
    <comment ref="AC86" authorId="0" shapeId="0" xr:uid="{00000000-0006-0000-0300-00001E000000}">
      <text>
        <r>
          <rPr>
            <b/>
            <sz val="9"/>
            <color indexed="81"/>
            <rFont val="ＭＳ Ｐ明朝"/>
            <family val="1"/>
            <charset val="128"/>
          </rPr>
          <t>その他ガスファイルその２シートＬ列の各排出量を入力してください。</t>
        </r>
      </text>
    </comment>
    <comment ref="AG86" authorId="0" shapeId="0" xr:uid="{00000000-0006-0000-0300-00001F000000}">
      <text>
        <r>
          <rPr>
            <b/>
            <sz val="9"/>
            <color indexed="81"/>
            <rFont val="ＭＳ Ｐ明朝"/>
            <family val="1"/>
            <charset val="128"/>
          </rPr>
          <t>その他ガスファイルその２シートＬ列の各排出量を入力してください。</t>
        </r>
      </text>
    </comment>
    <comment ref="Q87" authorId="0" shapeId="0" xr:uid="{00000000-0006-0000-0300-000020000000}">
      <text>
        <r>
          <rPr>
            <b/>
            <sz val="9"/>
            <color indexed="81"/>
            <rFont val="ＭＳ Ｐ明朝"/>
            <family val="1"/>
            <charset val="128"/>
          </rPr>
          <t>その他ガスファイルその２シートＬ列の各排出量を入力してください。</t>
        </r>
      </text>
    </comment>
    <comment ref="U87" authorId="0" shapeId="0" xr:uid="{00000000-0006-0000-0300-000021000000}">
      <text>
        <r>
          <rPr>
            <b/>
            <sz val="9"/>
            <color indexed="81"/>
            <rFont val="ＭＳ Ｐ明朝"/>
            <family val="1"/>
            <charset val="128"/>
          </rPr>
          <t>その他ガスファイルその２シートＬ列の各排出量を入力してください。</t>
        </r>
      </text>
    </comment>
    <comment ref="Y87" authorId="0" shapeId="0" xr:uid="{00000000-0006-0000-0300-000022000000}">
      <text>
        <r>
          <rPr>
            <b/>
            <sz val="9"/>
            <color indexed="81"/>
            <rFont val="ＭＳ Ｐ明朝"/>
            <family val="1"/>
            <charset val="128"/>
          </rPr>
          <t>その他ガスファイルその２シートＬ列の各排出量を入力してください。</t>
        </r>
      </text>
    </comment>
    <comment ref="AC87" authorId="0" shapeId="0" xr:uid="{00000000-0006-0000-0300-000023000000}">
      <text>
        <r>
          <rPr>
            <b/>
            <sz val="9"/>
            <color indexed="81"/>
            <rFont val="ＭＳ Ｐ明朝"/>
            <family val="1"/>
            <charset val="128"/>
          </rPr>
          <t>その他ガスファイルその２シートＬ列の各排出量を入力してください。</t>
        </r>
      </text>
    </comment>
    <comment ref="AG87" authorId="0" shapeId="0" xr:uid="{00000000-0006-0000-0300-000024000000}">
      <text>
        <r>
          <rPr>
            <b/>
            <sz val="9"/>
            <color indexed="81"/>
            <rFont val="ＭＳ Ｐ明朝"/>
            <family val="1"/>
            <charset val="128"/>
          </rPr>
          <t>その他ガスファイルその２シートＬ列の各排出量を入力してください。</t>
        </r>
      </text>
    </comment>
    <comment ref="Q88" authorId="0" shapeId="0" xr:uid="{00000000-0006-0000-0300-000025000000}">
      <text>
        <r>
          <rPr>
            <b/>
            <sz val="9"/>
            <color indexed="81"/>
            <rFont val="ＭＳ Ｐ明朝"/>
            <family val="1"/>
            <charset val="128"/>
          </rPr>
          <t>その他ガスファイルその２シートＬ列の各排出量を入力してください。</t>
        </r>
      </text>
    </comment>
    <comment ref="U88" authorId="0" shapeId="0" xr:uid="{00000000-0006-0000-0300-000026000000}">
      <text>
        <r>
          <rPr>
            <b/>
            <sz val="9"/>
            <color indexed="81"/>
            <rFont val="ＭＳ Ｐ明朝"/>
            <family val="1"/>
            <charset val="128"/>
          </rPr>
          <t>その他ガスファイルその２シートＬ列の各排出量を入力してください。</t>
        </r>
      </text>
    </comment>
    <comment ref="Y88" authorId="0" shapeId="0" xr:uid="{00000000-0006-0000-0300-000027000000}">
      <text>
        <r>
          <rPr>
            <b/>
            <sz val="9"/>
            <color indexed="81"/>
            <rFont val="ＭＳ Ｐ明朝"/>
            <family val="1"/>
            <charset val="128"/>
          </rPr>
          <t>その他ガスファイルその２シートＬ列の各排出量を入力してください。</t>
        </r>
      </text>
    </comment>
    <comment ref="AC88" authorId="0" shapeId="0" xr:uid="{00000000-0006-0000-0300-000028000000}">
      <text>
        <r>
          <rPr>
            <b/>
            <sz val="9"/>
            <color indexed="81"/>
            <rFont val="ＭＳ Ｐ明朝"/>
            <family val="1"/>
            <charset val="128"/>
          </rPr>
          <t>その他ガスファイルその２シートＬ列の各排出量を入力してください。</t>
        </r>
      </text>
    </comment>
    <comment ref="AG88" authorId="0" shapeId="0" xr:uid="{00000000-0006-0000-0300-000029000000}">
      <text>
        <r>
          <rPr>
            <b/>
            <sz val="9"/>
            <color indexed="81"/>
            <rFont val="ＭＳ Ｐ明朝"/>
            <family val="1"/>
            <charset val="128"/>
          </rPr>
          <t>その他ガスファイルその２シートＬ列の各排出量を入力してください。</t>
        </r>
      </text>
    </comment>
    <comment ref="Q89" authorId="0" shapeId="0" xr:uid="{00000000-0006-0000-0300-00002A000000}">
      <text>
        <r>
          <rPr>
            <b/>
            <sz val="9"/>
            <color indexed="81"/>
            <rFont val="ＭＳ Ｐ明朝"/>
            <family val="1"/>
            <charset val="128"/>
          </rPr>
          <t>その他ガスファイルその２シートＬ列の各排出量を入力してください。</t>
        </r>
      </text>
    </comment>
    <comment ref="U89" authorId="0" shapeId="0" xr:uid="{00000000-0006-0000-0300-00002B000000}">
      <text>
        <r>
          <rPr>
            <b/>
            <sz val="9"/>
            <color indexed="81"/>
            <rFont val="ＭＳ Ｐ明朝"/>
            <family val="1"/>
            <charset val="128"/>
          </rPr>
          <t>その他ガスファイルその２シートＬ列の各排出量を入力してください。</t>
        </r>
      </text>
    </comment>
    <comment ref="Y89" authorId="0" shapeId="0" xr:uid="{00000000-0006-0000-0300-00002C000000}">
      <text>
        <r>
          <rPr>
            <b/>
            <sz val="9"/>
            <color indexed="81"/>
            <rFont val="ＭＳ Ｐ明朝"/>
            <family val="1"/>
            <charset val="128"/>
          </rPr>
          <t>その他ガスファイルその２シートＬ列の各排出量を入力してください。</t>
        </r>
      </text>
    </comment>
    <comment ref="AC89" authorId="0" shapeId="0" xr:uid="{00000000-0006-0000-0300-00002D000000}">
      <text>
        <r>
          <rPr>
            <b/>
            <sz val="9"/>
            <color indexed="81"/>
            <rFont val="ＭＳ Ｐ明朝"/>
            <family val="1"/>
            <charset val="128"/>
          </rPr>
          <t>その他ガスファイルその２シートＬ列の各排出量を入力してください。</t>
        </r>
      </text>
    </comment>
    <comment ref="AG89" authorId="0" shapeId="0" xr:uid="{00000000-0006-0000-0300-00002E000000}">
      <text>
        <r>
          <rPr>
            <b/>
            <sz val="9"/>
            <color indexed="81"/>
            <rFont val="ＭＳ Ｐ明朝"/>
            <family val="1"/>
            <charset val="128"/>
          </rPr>
          <t>その他ガスファイルその２シートＬ列の各排出量を入力してください。</t>
        </r>
      </text>
    </comment>
    <comment ref="Q90" authorId="0" shapeId="0" xr:uid="{00000000-0006-0000-0300-00002F000000}">
      <text>
        <r>
          <rPr>
            <b/>
            <sz val="9"/>
            <color indexed="81"/>
            <rFont val="ＭＳ Ｐ明朝"/>
            <family val="1"/>
            <charset val="128"/>
          </rPr>
          <t>その他ガスファイルその２シートＬ列の各排出量を入力してください。</t>
        </r>
      </text>
    </comment>
    <comment ref="U90" authorId="0" shapeId="0" xr:uid="{00000000-0006-0000-0300-000030000000}">
      <text>
        <r>
          <rPr>
            <b/>
            <sz val="9"/>
            <color indexed="81"/>
            <rFont val="ＭＳ Ｐ明朝"/>
            <family val="1"/>
            <charset val="128"/>
          </rPr>
          <t>その他ガスファイルその２シートＬ列の各排出量を入力してください。</t>
        </r>
      </text>
    </comment>
    <comment ref="Y90" authorId="0" shapeId="0" xr:uid="{00000000-0006-0000-0300-000031000000}">
      <text>
        <r>
          <rPr>
            <b/>
            <sz val="9"/>
            <color indexed="81"/>
            <rFont val="ＭＳ Ｐ明朝"/>
            <family val="1"/>
            <charset val="128"/>
          </rPr>
          <t>その他ガスファイルその２シートＬ列の各排出量を入力してください。</t>
        </r>
      </text>
    </comment>
    <comment ref="AC90" authorId="0" shapeId="0" xr:uid="{00000000-0006-0000-0300-000032000000}">
      <text>
        <r>
          <rPr>
            <b/>
            <sz val="9"/>
            <color indexed="81"/>
            <rFont val="ＭＳ Ｐ明朝"/>
            <family val="1"/>
            <charset val="128"/>
          </rPr>
          <t>その他ガスファイルその２シートＬ列の各排出量を入力してください。</t>
        </r>
      </text>
    </comment>
    <comment ref="AG90" authorId="0" shapeId="0" xr:uid="{00000000-0006-0000-0300-000033000000}">
      <text>
        <r>
          <rPr>
            <b/>
            <sz val="9"/>
            <color indexed="81"/>
            <rFont val="ＭＳ Ｐ明朝"/>
            <family val="1"/>
            <charset val="128"/>
          </rPr>
          <t>その他ガスファイルその２シートＬ列の各排出量を入力してください。</t>
        </r>
      </text>
    </comment>
    <comment ref="D102" authorId="0" shapeId="0" xr:uid="{00000000-0006-0000-0300-000034000000}">
      <text>
        <r>
          <rPr>
            <b/>
            <sz val="9"/>
            <color indexed="81"/>
            <rFont val="ＭＳ Ｐ明朝"/>
            <family val="1"/>
            <charset val="128"/>
          </rPr>
          <t>CO2排出量に影響を及ぼす指標を設定してください。</t>
        </r>
      </text>
    </comment>
    <comment ref="M102" authorId="0" shapeId="0" xr:uid="{00000000-0006-0000-0300-000035000000}">
      <text>
        <r>
          <rPr>
            <b/>
            <sz val="9"/>
            <color indexed="81"/>
            <rFont val="ＭＳ Ｐ明朝"/>
            <family val="1"/>
            <charset val="128"/>
          </rPr>
          <t>左の指標の単位を入力してください。</t>
        </r>
      </text>
    </comment>
    <comment ref="L159" authorId="0" shapeId="0" xr:uid="{00000000-0006-0000-0300-000036000000}">
      <text>
        <r>
          <rPr>
            <b/>
            <sz val="9"/>
            <color indexed="81"/>
            <rFont val="ＭＳ Ｐ明朝"/>
            <family val="1"/>
            <charset val="128"/>
          </rPr>
          <t>事務部門は１０番台、産業部門は３０,４０番台から選択してください。</t>
        </r>
      </text>
    </comment>
    <comment ref="AH159" authorId="0" shapeId="0" xr:uid="{00000000-0006-0000-0300-000037000000}">
      <text>
        <r>
          <rPr>
            <b/>
            <sz val="9"/>
            <color indexed="81"/>
            <rFont val="ＭＳ Ｐ明朝"/>
            <family val="1"/>
            <charset val="128"/>
          </rPr>
          <t>半角英数で入力してください。</t>
        </r>
      </text>
    </comment>
    <comment ref="L160" authorId="0" shapeId="0" xr:uid="{00000000-0006-0000-0300-000038000000}">
      <text>
        <r>
          <rPr>
            <b/>
            <sz val="9"/>
            <color indexed="81"/>
            <rFont val="ＭＳ Ｐ明朝"/>
            <family val="1"/>
            <charset val="128"/>
          </rPr>
          <t>事務部門は１０番台、産業部門は３０,４０番台から選択してください。</t>
        </r>
      </text>
    </comment>
    <comment ref="AH160" authorId="0" shapeId="0" xr:uid="{00000000-0006-0000-0300-000039000000}">
      <text>
        <r>
          <rPr>
            <b/>
            <sz val="9"/>
            <color indexed="81"/>
            <rFont val="ＭＳ Ｐ明朝"/>
            <family val="1"/>
            <charset val="128"/>
          </rPr>
          <t>半角英数で入力してください。</t>
        </r>
      </text>
    </comment>
    <comment ref="L161" authorId="0" shapeId="0" xr:uid="{00000000-0006-0000-0300-00003A000000}">
      <text>
        <r>
          <rPr>
            <b/>
            <sz val="9"/>
            <color indexed="81"/>
            <rFont val="ＭＳ Ｐ明朝"/>
            <family val="1"/>
            <charset val="128"/>
          </rPr>
          <t>事務部門は１０番台、産業部門は３０,４０番台から選択してください。</t>
        </r>
      </text>
    </comment>
    <comment ref="AH161" authorId="0" shapeId="0" xr:uid="{00000000-0006-0000-0300-00003B000000}">
      <text>
        <r>
          <rPr>
            <b/>
            <sz val="9"/>
            <color indexed="81"/>
            <rFont val="ＭＳ Ｐ明朝"/>
            <family val="1"/>
            <charset val="128"/>
          </rPr>
          <t>半角英数で入力してください。</t>
        </r>
      </text>
    </comment>
    <comment ref="L162" authorId="0" shapeId="0" xr:uid="{00000000-0006-0000-0300-00003C000000}">
      <text>
        <r>
          <rPr>
            <b/>
            <sz val="9"/>
            <color indexed="81"/>
            <rFont val="ＭＳ Ｐ明朝"/>
            <family val="1"/>
            <charset val="128"/>
          </rPr>
          <t>事務部門は１０番台、産業部門は３０,４０番台から選択してください。</t>
        </r>
      </text>
    </comment>
    <comment ref="AH162" authorId="0" shapeId="0" xr:uid="{00000000-0006-0000-0300-00003D000000}">
      <text>
        <r>
          <rPr>
            <b/>
            <sz val="9"/>
            <color indexed="81"/>
            <rFont val="ＭＳ Ｐ明朝"/>
            <family val="1"/>
            <charset val="128"/>
          </rPr>
          <t>半角英数で入力してください。</t>
        </r>
      </text>
    </comment>
    <comment ref="L163" authorId="0" shapeId="0" xr:uid="{00000000-0006-0000-0300-00003E000000}">
      <text>
        <r>
          <rPr>
            <b/>
            <sz val="9"/>
            <color indexed="81"/>
            <rFont val="ＭＳ Ｐ明朝"/>
            <family val="1"/>
            <charset val="128"/>
          </rPr>
          <t>事務部門は１０番台、産業部門は３０,４０番台から選択してください。</t>
        </r>
      </text>
    </comment>
    <comment ref="AH163" authorId="0" shapeId="0" xr:uid="{00000000-0006-0000-0300-00003F000000}">
      <text>
        <r>
          <rPr>
            <b/>
            <sz val="9"/>
            <color indexed="81"/>
            <rFont val="ＭＳ Ｐ明朝"/>
            <family val="1"/>
            <charset val="128"/>
          </rPr>
          <t>半角英数で入力してください。</t>
        </r>
      </text>
    </comment>
    <comment ref="L164" authorId="0" shapeId="0" xr:uid="{00000000-0006-0000-0300-000040000000}">
      <text>
        <r>
          <rPr>
            <b/>
            <sz val="9"/>
            <color indexed="81"/>
            <rFont val="ＭＳ Ｐ明朝"/>
            <family val="1"/>
            <charset val="128"/>
          </rPr>
          <t>事務部門は１０番台、産業部門は３０,４０番台から選択してください。</t>
        </r>
      </text>
    </comment>
    <comment ref="AH164" authorId="0" shapeId="0" xr:uid="{00000000-0006-0000-0300-000041000000}">
      <text>
        <r>
          <rPr>
            <b/>
            <sz val="9"/>
            <color indexed="81"/>
            <rFont val="ＭＳ Ｐ明朝"/>
            <family val="1"/>
            <charset val="128"/>
          </rPr>
          <t>半角英数で入力してください。</t>
        </r>
      </text>
    </comment>
    <comment ref="L165" authorId="0" shapeId="0" xr:uid="{00000000-0006-0000-0300-000042000000}">
      <text>
        <r>
          <rPr>
            <b/>
            <sz val="9"/>
            <color indexed="81"/>
            <rFont val="ＭＳ Ｐ明朝"/>
            <family val="1"/>
            <charset val="128"/>
          </rPr>
          <t>事務部門は１０番台、産業部門は３０,４０番台から選択してください。</t>
        </r>
      </text>
    </comment>
    <comment ref="AH165" authorId="0" shapeId="0" xr:uid="{00000000-0006-0000-0300-000043000000}">
      <text>
        <r>
          <rPr>
            <b/>
            <sz val="9"/>
            <color indexed="81"/>
            <rFont val="ＭＳ Ｐ明朝"/>
            <family val="1"/>
            <charset val="128"/>
          </rPr>
          <t>半角英数で入力してください。</t>
        </r>
      </text>
    </comment>
    <comment ref="L166" authorId="0" shapeId="0" xr:uid="{00000000-0006-0000-0300-000044000000}">
      <text>
        <r>
          <rPr>
            <b/>
            <sz val="9"/>
            <color indexed="81"/>
            <rFont val="ＭＳ Ｐ明朝"/>
            <family val="1"/>
            <charset val="128"/>
          </rPr>
          <t>事務部門は１０番台、産業部門は３０,４０番台から選択してください。</t>
        </r>
      </text>
    </comment>
    <comment ref="AH166" authorId="0" shapeId="0" xr:uid="{00000000-0006-0000-0300-000045000000}">
      <text>
        <r>
          <rPr>
            <b/>
            <sz val="9"/>
            <color indexed="81"/>
            <rFont val="ＭＳ Ｐ明朝"/>
            <family val="1"/>
            <charset val="128"/>
          </rPr>
          <t>半角英数で入力してください。</t>
        </r>
      </text>
    </comment>
    <comment ref="L167" authorId="0" shapeId="0" xr:uid="{00000000-0006-0000-0300-000046000000}">
      <text>
        <r>
          <rPr>
            <b/>
            <sz val="9"/>
            <color indexed="81"/>
            <rFont val="ＭＳ Ｐ明朝"/>
            <family val="1"/>
            <charset val="128"/>
          </rPr>
          <t>事務部門は１０番台、産業部門は３０,４０番台から選択してください。</t>
        </r>
      </text>
    </comment>
    <comment ref="AH167" authorId="0" shapeId="0" xr:uid="{00000000-0006-0000-0300-000047000000}">
      <text>
        <r>
          <rPr>
            <b/>
            <sz val="9"/>
            <color indexed="81"/>
            <rFont val="ＭＳ Ｐ明朝"/>
            <family val="1"/>
            <charset val="128"/>
          </rPr>
          <t>半角英数で入力してください。</t>
        </r>
      </text>
    </comment>
    <comment ref="L168" authorId="0" shapeId="0" xr:uid="{00000000-0006-0000-0300-000048000000}">
      <text>
        <r>
          <rPr>
            <b/>
            <sz val="9"/>
            <color indexed="81"/>
            <rFont val="ＭＳ Ｐ明朝"/>
            <family val="1"/>
            <charset val="128"/>
          </rPr>
          <t>事務部門は１０番台、産業部門は３０,４０番台から選択してください。</t>
        </r>
      </text>
    </comment>
    <comment ref="AH168" authorId="0" shapeId="0" xr:uid="{00000000-0006-0000-0300-000049000000}">
      <text>
        <r>
          <rPr>
            <b/>
            <sz val="9"/>
            <color indexed="81"/>
            <rFont val="ＭＳ Ｐ明朝"/>
            <family val="1"/>
            <charset val="128"/>
          </rPr>
          <t>半角英数で入力してください。</t>
        </r>
      </text>
    </comment>
    <comment ref="L169" authorId="0" shapeId="0" xr:uid="{00000000-0006-0000-0300-00004A000000}">
      <text>
        <r>
          <rPr>
            <b/>
            <sz val="9"/>
            <color indexed="81"/>
            <rFont val="ＭＳ Ｐ明朝"/>
            <family val="1"/>
            <charset val="128"/>
          </rPr>
          <t>事務部門は１０番台、産業部門は３０,４０番台から選択してください。</t>
        </r>
      </text>
    </comment>
    <comment ref="AH169" authorId="0" shapeId="0" xr:uid="{00000000-0006-0000-0300-00004B000000}">
      <text>
        <r>
          <rPr>
            <b/>
            <sz val="9"/>
            <color indexed="81"/>
            <rFont val="ＭＳ Ｐ明朝"/>
            <family val="1"/>
            <charset val="128"/>
          </rPr>
          <t>半角英数で入力してください。</t>
        </r>
      </text>
    </comment>
    <comment ref="L170" authorId="0" shapeId="0" xr:uid="{00000000-0006-0000-0300-00004C000000}">
      <text>
        <r>
          <rPr>
            <b/>
            <sz val="9"/>
            <color indexed="81"/>
            <rFont val="ＭＳ Ｐ明朝"/>
            <family val="1"/>
            <charset val="128"/>
          </rPr>
          <t>事務部門は１０番台、産業部門は３０,４０番台から選択してください。</t>
        </r>
      </text>
    </comment>
    <comment ref="AH170" authorId="0" shapeId="0" xr:uid="{00000000-0006-0000-0300-00004D000000}">
      <text>
        <r>
          <rPr>
            <b/>
            <sz val="9"/>
            <color indexed="81"/>
            <rFont val="ＭＳ Ｐ明朝"/>
            <family val="1"/>
            <charset val="128"/>
          </rPr>
          <t>半角英数で入力してください。</t>
        </r>
      </text>
    </comment>
    <comment ref="L171" authorId="0" shapeId="0" xr:uid="{00000000-0006-0000-0300-00004E000000}">
      <text>
        <r>
          <rPr>
            <b/>
            <sz val="9"/>
            <color indexed="81"/>
            <rFont val="ＭＳ Ｐ明朝"/>
            <family val="1"/>
            <charset val="128"/>
          </rPr>
          <t>事務部門は１０番台、産業部門は３０,４０番台から選択してください。</t>
        </r>
      </text>
    </comment>
    <comment ref="AH171" authorId="0" shapeId="0" xr:uid="{00000000-0006-0000-0300-00004F000000}">
      <text>
        <r>
          <rPr>
            <b/>
            <sz val="9"/>
            <color indexed="81"/>
            <rFont val="ＭＳ Ｐ明朝"/>
            <family val="1"/>
            <charset val="128"/>
          </rPr>
          <t>半角英数で入力してください。</t>
        </r>
      </text>
    </comment>
    <comment ref="L172" authorId="0" shapeId="0" xr:uid="{00000000-0006-0000-0300-000050000000}">
      <text>
        <r>
          <rPr>
            <b/>
            <sz val="9"/>
            <color indexed="81"/>
            <rFont val="ＭＳ Ｐ明朝"/>
            <family val="1"/>
            <charset val="128"/>
          </rPr>
          <t>事務部門は１０番台、産業部門は３０,４０番台から選択してください。</t>
        </r>
      </text>
    </comment>
    <comment ref="AH172" authorId="0" shapeId="0" xr:uid="{00000000-0006-0000-0300-000051000000}">
      <text>
        <r>
          <rPr>
            <b/>
            <sz val="9"/>
            <color indexed="81"/>
            <rFont val="ＭＳ Ｐ明朝"/>
            <family val="1"/>
            <charset val="128"/>
          </rPr>
          <t>半角英数で入力してください。</t>
        </r>
      </text>
    </comment>
    <comment ref="L173" authorId="0" shapeId="0" xr:uid="{00000000-0006-0000-0300-000052000000}">
      <text>
        <r>
          <rPr>
            <b/>
            <sz val="9"/>
            <color indexed="81"/>
            <rFont val="ＭＳ Ｐ明朝"/>
            <family val="1"/>
            <charset val="128"/>
          </rPr>
          <t>事務部門は１０番台、産業部門は３０,４０番台から選択してください。</t>
        </r>
      </text>
    </comment>
    <comment ref="AH173" authorId="0" shapeId="0" xr:uid="{00000000-0006-0000-0300-000053000000}">
      <text>
        <r>
          <rPr>
            <b/>
            <sz val="9"/>
            <color indexed="81"/>
            <rFont val="ＭＳ Ｐ明朝"/>
            <family val="1"/>
            <charset val="128"/>
          </rPr>
          <t>半角英数で入力してください。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4" authorId="0" shapeId="0" xr:uid="{00000000-0006-0000-0400-000001000000}">
      <text>
        <r>
          <rPr>
            <b/>
            <sz val="9"/>
            <color indexed="81"/>
            <rFont val="ＭＳ Ｐ明朝"/>
            <family val="1"/>
            <charset val="128"/>
          </rPr>
          <t>事業所番号は半角数字６桁で入力してください。</t>
        </r>
      </text>
    </comment>
    <comment ref="E10" authorId="0" shapeId="0" xr:uid="{00000000-0006-0000-0400-000002000000}">
      <text>
        <r>
          <rPr>
            <b/>
            <sz val="9"/>
            <color indexed="81"/>
            <rFont val="ＭＳ Ｐ明朝"/>
            <family val="1"/>
            <charset val="128"/>
          </rPr>
          <t>事業所の種別を選択してください。</t>
        </r>
      </text>
    </comment>
    <comment ref="S14" authorId="0" shapeId="0" xr:uid="{00000000-0006-0000-0400-000003000000}">
      <text>
        <r>
          <rPr>
            <b/>
            <sz val="9"/>
            <color indexed="81"/>
            <rFont val="MS P ゴシック"/>
            <family val="3"/>
            <charset val="128"/>
          </rPr>
          <t>「埼玉県」は入力しないでください。</t>
        </r>
      </text>
    </comment>
    <comment ref="O17" authorId="0" shapeId="0" xr:uid="{00000000-0006-0000-0400-000004000000}">
      <text>
        <r>
          <rPr>
            <b/>
            <sz val="9"/>
            <color indexed="81"/>
            <rFont val="ＭＳ Ｐ明朝"/>
            <family val="1"/>
            <charset val="128"/>
          </rPr>
          <t>産業分類を選択してください。</t>
        </r>
      </text>
    </comment>
    <comment ref="F39" authorId="0" shapeId="0" xr:uid="{EB6178E7-85AA-442D-8B85-C020C9FFD95F}">
      <text>
        <r>
          <rPr>
            <b/>
            <sz val="9"/>
            <color indexed="81"/>
            <rFont val="ＭＳ Ｐ明朝"/>
            <family val="1"/>
            <charset val="128"/>
          </rPr>
          <t>代表事業所名が表示されています。</t>
        </r>
      </text>
    </comment>
    <comment ref="S39" authorId="0" shapeId="0" xr:uid="{375199AE-E89C-47ED-AC0E-57E33970A0ED}">
      <text>
        <r>
          <rPr>
            <b/>
            <sz val="9"/>
            <color indexed="81"/>
            <rFont val="ＭＳ Ｐ明朝"/>
            <family val="1"/>
            <charset val="128"/>
          </rPr>
          <t>代表事業所所在地が表示されています。</t>
        </r>
      </text>
    </comment>
    <comment ref="Q73" authorId="0" shapeId="0" xr:uid="{00000000-0006-0000-0400-000005000000}">
      <text>
        <r>
          <rPr>
            <b/>
            <sz val="9"/>
            <color indexed="81"/>
            <rFont val="ＭＳ Ｐ明朝"/>
            <family val="1"/>
            <charset val="128"/>
          </rPr>
          <t>算定資料その１シートの使用量(G13セル)を入力してください。</t>
        </r>
      </text>
    </comment>
    <comment ref="U73" authorId="0" shapeId="0" xr:uid="{00000000-0006-0000-0400-000006000000}">
      <text>
        <r>
          <rPr>
            <b/>
            <sz val="9"/>
            <color indexed="81"/>
            <rFont val="ＭＳ Ｐ明朝"/>
            <family val="1"/>
            <charset val="128"/>
          </rPr>
          <t>算定資料その１シートの使用量(G13セル)を入力してください。</t>
        </r>
      </text>
    </comment>
    <comment ref="Y73" authorId="0" shapeId="0" xr:uid="{00000000-0006-0000-0400-000007000000}">
      <text>
        <r>
          <rPr>
            <b/>
            <sz val="9"/>
            <color indexed="81"/>
            <rFont val="ＭＳ Ｐ明朝"/>
            <family val="1"/>
            <charset val="128"/>
          </rPr>
          <t>算定資料その１シートの使用量(G13セル)を入力してください。</t>
        </r>
      </text>
    </comment>
    <comment ref="AC73" authorId="0" shapeId="0" xr:uid="{00000000-0006-0000-0400-000008000000}">
      <text>
        <r>
          <rPr>
            <b/>
            <sz val="9"/>
            <color indexed="81"/>
            <rFont val="ＭＳ Ｐ明朝"/>
            <family val="1"/>
            <charset val="128"/>
          </rPr>
          <t>算定資料その１シートの使用量(G13セル)を入力してください。</t>
        </r>
      </text>
    </comment>
    <comment ref="AG73" authorId="0" shapeId="0" xr:uid="{00000000-0006-0000-0400-000009000000}">
      <text>
        <r>
          <rPr>
            <b/>
            <sz val="9"/>
            <color indexed="81"/>
            <rFont val="ＭＳ Ｐ明朝"/>
            <family val="1"/>
            <charset val="128"/>
          </rPr>
          <t>算定資料その１シートの使用量(G13セル)を入力してください。</t>
        </r>
      </text>
    </comment>
    <comment ref="Q80" authorId="0" shapeId="0" xr:uid="{00000000-0006-0000-0400-00000A000000}">
      <text>
        <r>
          <rPr>
            <b/>
            <sz val="9"/>
            <color indexed="81"/>
            <rFont val="ＭＳ Ｐ明朝"/>
            <family val="1"/>
            <charset val="128"/>
          </rPr>
          <t>算定資料その１シートの排出量(G14セル)を入力してください。</t>
        </r>
      </text>
    </comment>
    <comment ref="U80" authorId="0" shapeId="0" xr:uid="{00000000-0006-0000-0400-00000B000000}">
      <text>
        <r>
          <rPr>
            <b/>
            <sz val="9"/>
            <color indexed="81"/>
            <rFont val="ＭＳ Ｐ明朝"/>
            <family val="1"/>
            <charset val="128"/>
          </rPr>
          <t>算定資料その１シートの排出量(G14セル)を入力してください。</t>
        </r>
      </text>
    </comment>
    <comment ref="Y80" authorId="0" shapeId="0" xr:uid="{00000000-0006-0000-0400-00000C000000}">
      <text>
        <r>
          <rPr>
            <b/>
            <sz val="9"/>
            <color indexed="81"/>
            <rFont val="ＭＳ Ｐ明朝"/>
            <family val="1"/>
            <charset val="128"/>
          </rPr>
          <t>算定資料その１シートの排出量(G14セル)を入力してください。</t>
        </r>
      </text>
    </comment>
    <comment ref="AC80" authorId="0" shapeId="0" xr:uid="{00000000-0006-0000-0400-00000D000000}">
      <text>
        <r>
          <rPr>
            <b/>
            <sz val="9"/>
            <color indexed="81"/>
            <rFont val="ＭＳ Ｐ明朝"/>
            <family val="1"/>
            <charset val="128"/>
          </rPr>
          <t>算定資料その１シートの排出量(G14セル)を入力してください。</t>
        </r>
      </text>
    </comment>
    <comment ref="AG80" authorId="0" shapeId="0" xr:uid="{00000000-0006-0000-0400-00000E000000}">
      <text>
        <r>
          <rPr>
            <b/>
            <sz val="9"/>
            <color indexed="81"/>
            <rFont val="ＭＳ Ｐ明朝"/>
            <family val="1"/>
            <charset val="128"/>
          </rPr>
          <t>算定資料その１シートの排出量(G14セル)を入力してください。</t>
        </r>
      </text>
    </comment>
    <comment ref="Q84" authorId="0" shapeId="0" xr:uid="{00000000-0006-0000-0400-00000F000000}">
      <text>
        <r>
          <rPr>
            <b/>
            <sz val="9"/>
            <color indexed="81"/>
            <rFont val="ＭＳ Ｐ明朝"/>
            <family val="1"/>
            <charset val="128"/>
          </rPr>
          <t>その他ガスファイルその２シートＬ列の各排出量を入力してください。</t>
        </r>
      </text>
    </comment>
    <comment ref="U84" authorId="0" shapeId="0" xr:uid="{00000000-0006-0000-0400-000010000000}">
      <text>
        <r>
          <rPr>
            <b/>
            <sz val="9"/>
            <color indexed="81"/>
            <rFont val="ＭＳ Ｐ明朝"/>
            <family val="1"/>
            <charset val="128"/>
          </rPr>
          <t>その他ガスファイルその２シートＬ列の各排出量を入力してください。</t>
        </r>
      </text>
    </comment>
    <comment ref="Y84" authorId="0" shapeId="0" xr:uid="{00000000-0006-0000-0400-000011000000}">
      <text>
        <r>
          <rPr>
            <b/>
            <sz val="9"/>
            <color indexed="81"/>
            <rFont val="ＭＳ Ｐ明朝"/>
            <family val="1"/>
            <charset val="128"/>
          </rPr>
          <t>その他ガスファイルその２シートＬ列の各排出量を入力してください。</t>
        </r>
      </text>
    </comment>
    <comment ref="AC84" authorId="0" shapeId="0" xr:uid="{00000000-0006-0000-0400-000012000000}">
      <text>
        <r>
          <rPr>
            <b/>
            <sz val="9"/>
            <color indexed="81"/>
            <rFont val="ＭＳ Ｐ明朝"/>
            <family val="1"/>
            <charset val="128"/>
          </rPr>
          <t>その他ガスファイルその２シートＬ列の各排出量を入力してください。</t>
        </r>
      </text>
    </comment>
    <comment ref="AG84" authorId="0" shapeId="0" xr:uid="{00000000-0006-0000-0400-000013000000}">
      <text>
        <r>
          <rPr>
            <b/>
            <sz val="9"/>
            <color indexed="81"/>
            <rFont val="ＭＳ Ｐ明朝"/>
            <family val="1"/>
            <charset val="128"/>
          </rPr>
          <t>その他ガスファイルその２シートＬ列の各排出量を入力してください。</t>
        </r>
      </text>
    </comment>
    <comment ref="Q85" authorId="0" shapeId="0" xr:uid="{00000000-0006-0000-0400-000014000000}">
      <text>
        <r>
          <rPr>
            <b/>
            <sz val="9"/>
            <color indexed="81"/>
            <rFont val="ＭＳ Ｐ明朝"/>
            <family val="1"/>
            <charset val="128"/>
          </rPr>
          <t>その他ガスファイルその２シートＬ列の各排出量を入力してください。</t>
        </r>
      </text>
    </comment>
    <comment ref="U85" authorId="0" shapeId="0" xr:uid="{00000000-0006-0000-0400-000015000000}">
      <text>
        <r>
          <rPr>
            <b/>
            <sz val="9"/>
            <color indexed="81"/>
            <rFont val="ＭＳ Ｐ明朝"/>
            <family val="1"/>
            <charset val="128"/>
          </rPr>
          <t>その他ガスファイルその２シートＬ列の各排出量を入力してください。</t>
        </r>
      </text>
    </comment>
    <comment ref="Y85" authorId="0" shapeId="0" xr:uid="{00000000-0006-0000-0400-000016000000}">
      <text>
        <r>
          <rPr>
            <b/>
            <sz val="9"/>
            <color indexed="81"/>
            <rFont val="ＭＳ Ｐ明朝"/>
            <family val="1"/>
            <charset val="128"/>
          </rPr>
          <t>その他ガスファイルその２シートＬ列の各排出量を入力してください。</t>
        </r>
      </text>
    </comment>
    <comment ref="AC85" authorId="0" shapeId="0" xr:uid="{00000000-0006-0000-0400-000017000000}">
      <text>
        <r>
          <rPr>
            <b/>
            <sz val="9"/>
            <color indexed="81"/>
            <rFont val="ＭＳ Ｐ明朝"/>
            <family val="1"/>
            <charset val="128"/>
          </rPr>
          <t>その他ガスファイルその２シートＬ列の各排出量を入力してください。</t>
        </r>
      </text>
    </comment>
    <comment ref="AG85" authorId="0" shapeId="0" xr:uid="{00000000-0006-0000-0400-000018000000}">
      <text>
        <r>
          <rPr>
            <b/>
            <sz val="9"/>
            <color indexed="81"/>
            <rFont val="ＭＳ Ｐ明朝"/>
            <family val="1"/>
            <charset val="128"/>
          </rPr>
          <t>その他ガスファイルその２シートＬ列の各排出量を入力してください。</t>
        </r>
      </text>
    </comment>
    <comment ref="Q86" authorId="0" shapeId="0" xr:uid="{00000000-0006-0000-0400-000019000000}">
      <text>
        <r>
          <rPr>
            <b/>
            <sz val="9"/>
            <color indexed="81"/>
            <rFont val="ＭＳ Ｐ明朝"/>
            <family val="1"/>
            <charset val="128"/>
          </rPr>
          <t>その他ガスファイルその２シートＬ列の各排出量を入力してください。</t>
        </r>
      </text>
    </comment>
    <comment ref="U86" authorId="0" shapeId="0" xr:uid="{00000000-0006-0000-0400-00001A000000}">
      <text>
        <r>
          <rPr>
            <b/>
            <sz val="9"/>
            <color indexed="81"/>
            <rFont val="ＭＳ Ｐ明朝"/>
            <family val="1"/>
            <charset val="128"/>
          </rPr>
          <t>その他ガスファイルその２シートＬ列の各排出量を入力してください。</t>
        </r>
      </text>
    </comment>
    <comment ref="Y86" authorId="0" shapeId="0" xr:uid="{00000000-0006-0000-0400-00001B000000}">
      <text>
        <r>
          <rPr>
            <b/>
            <sz val="9"/>
            <color indexed="81"/>
            <rFont val="ＭＳ Ｐ明朝"/>
            <family val="1"/>
            <charset val="128"/>
          </rPr>
          <t>その他ガスファイルその２シートＬ列の各排出量を入力してください。</t>
        </r>
      </text>
    </comment>
    <comment ref="AC86" authorId="0" shapeId="0" xr:uid="{00000000-0006-0000-0400-00001C000000}">
      <text>
        <r>
          <rPr>
            <b/>
            <sz val="9"/>
            <color indexed="81"/>
            <rFont val="ＭＳ Ｐ明朝"/>
            <family val="1"/>
            <charset val="128"/>
          </rPr>
          <t>その他ガスファイルその２シートＬ列の各排出量を入力してください。</t>
        </r>
      </text>
    </comment>
    <comment ref="AG86" authorId="0" shapeId="0" xr:uid="{00000000-0006-0000-0400-00001D000000}">
      <text>
        <r>
          <rPr>
            <b/>
            <sz val="9"/>
            <color indexed="81"/>
            <rFont val="ＭＳ Ｐ明朝"/>
            <family val="1"/>
            <charset val="128"/>
          </rPr>
          <t>その他ガスファイルその２シートＬ列の各排出量を入力してください。</t>
        </r>
      </text>
    </comment>
    <comment ref="Q87" authorId="0" shapeId="0" xr:uid="{00000000-0006-0000-0400-00001E000000}">
      <text>
        <r>
          <rPr>
            <b/>
            <sz val="9"/>
            <color indexed="81"/>
            <rFont val="ＭＳ Ｐ明朝"/>
            <family val="1"/>
            <charset val="128"/>
          </rPr>
          <t>その他ガスファイルその２シートＬ列の各排出量を入力してください。</t>
        </r>
      </text>
    </comment>
    <comment ref="U87" authorId="0" shapeId="0" xr:uid="{00000000-0006-0000-0400-00001F000000}">
      <text>
        <r>
          <rPr>
            <b/>
            <sz val="9"/>
            <color indexed="81"/>
            <rFont val="ＭＳ Ｐ明朝"/>
            <family val="1"/>
            <charset val="128"/>
          </rPr>
          <t>その他ガスファイルその２シートＬ列の各排出量を入力してください。</t>
        </r>
      </text>
    </comment>
    <comment ref="Y87" authorId="0" shapeId="0" xr:uid="{00000000-0006-0000-0400-000020000000}">
      <text>
        <r>
          <rPr>
            <b/>
            <sz val="9"/>
            <color indexed="81"/>
            <rFont val="ＭＳ Ｐ明朝"/>
            <family val="1"/>
            <charset val="128"/>
          </rPr>
          <t>その他ガスファイルその２シートＬ列の各排出量を入力してください。</t>
        </r>
      </text>
    </comment>
    <comment ref="AC87" authorId="0" shapeId="0" xr:uid="{00000000-0006-0000-0400-000021000000}">
      <text>
        <r>
          <rPr>
            <b/>
            <sz val="9"/>
            <color indexed="81"/>
            <rFont val="ＭＳ Ｐ明朝"/>
            <family val="1"/>
            <charset val="128"/>
          </rPr>
          <t>その他ガスファイルその２シートＬ列の各排出量を入力してください。</t>
        </r>
      </text>
    </comment>
    <comment ref="AG87" authorId="0" shapeId="0" xr:uid="{00000000-0006-0000-0400-000022000000}">
      <text>
        <r>
          <rPr>
            <b/>
            <sz val="9"/>
            <color indexed="81"/>
            <rFont val="ＭＳ Ｐ明朝"/>
            <family val="1"/>
            <charset val="128"/>
          </rPr>
          <t>その他ガスファイルその２シートＬ列の各排出量を入力してください。</t>
        </r>
      </text>
    </comment>
    <comment ref="Q88" authorId="0" shapeId="0" xr:uid="{00000000-0006-0000-0400-000023000000}">
      <text>
        <r>
          <rPr>
            <b/>
            <sz val="9"/>
            <color indexed="81"/>
            <rFont val="ＭＳ Ｐ明朝"/>
            <family val="1"/>
            <charset val="128"/>
          </rPr>
          <t>その他ガスファイルその２シートＬ列の各排出量を入力してください。</t>
        </r>
      </text>
    </comment>
    <comment ref="U88" authorId="0" shapeId="0" xr:uid="{00000000-0006-0000-0400-000024000000}">
      <text>
        <r>
          <rPr>
            <b/>
            <sz val="9"/>
            <color indexed="81"/>
            <rFont val="ＭＳ Ｐ明朝"/>
            <family val="1"/>
            <charset val="128"/>
          </rPr>
          <t>その他ガスファイルその２シートＬ列の各排出量を入力してください。</t>
        </r>
      </text>
    </comment>
    <comment ref="Y88" authorId="0" shapeId="0" xr:uid="{00000000-0006-0000-0400-000025000000}">
      <text>
        <r>
          <rPr>
            <b/>
            <sz val="9"/>
            <color indexed="81"/>
            <rFont val="ＭＳ Ｐ明朝"/>
            <family val="1"/>
            <charset val="128"/>
          </rPr>
          <t>その他ガスファイルその２シートＬ列の各排出量を入力してください。</t>
        </r>
      </text>
    </comment>
    <comment ref="AC88" authorId="0" shapeId="0" xr:uid="{00000000-0006-0000-0400-000026000000}">
      <text>
        <r>
          <rPr>
            <b/>
            <sz val="9"/>
            <color indexed="81"/>
            <rFont val="ＭＳ Ｐ明朝"/>
            <family val="1"/>
            <charset val="128"/>
          </rPr>
          <t>その他ガスファイルその２シートＬ列の各排出量を入力してください。</t>
        </r>
      </text>
    </comment>
    <comment ref="AG88" authorId="0" shapeId="0" xr:uid="{00000000-0006-0000-0400-000027000000}">
      <text>
        <r>
          <rPr>
            <b/>
            <sz val="9"/>
            <color indexed="81"/>
            <rFont val="ＭＳ Ｐ明朝"/>
            <family val="1"/>
            <charset val="128"/>
          </rPr>
          <t>その他ガスファイルその２シートＬ列の各排出量を入力してください。</t>
        </r>
      </text>
    </comment>
    <comment ref="Q89" authorId="0" shapeId="0" xr:uid="{00000000-0006-0000-0400-000028000000}">
      <text>
        <r>
          <rPr>
            <b/>
            <sz val="9"/>
            <color indexed="81"/>
            <rFont val="ＭＳ Ｐ明朝"/>
            <family val="1"/>
            <charset val="128"/>
          </rPr>
          <t>その他ガスファイルその２シートＬ列の各排出量を入力してください。</t>
        </r>
      </text>
    </comment>
    <comment ref="U89" authorId="0" shapeId="0" xr:uid="{00000000-0006-0000-0400-000029000000}">
      <text>
        <r>
          <rPr>
            <b/>
            <sz val="9"/>
            <color indexed="81"/>
            <rFont val="ＭＳ Ｐ明朝"/>
            <family val="1"/>
            <charset val="128"/>
          </rPr>
          <t>その他ガスファイルその２シートＬ列の各排出量を入力してください。</t>
        </r>
      </text>
    </comment>
    <comment ref="Y89" authorId="0" shapeId="0" xr:uid="{00000000-0006-0000-0400-00002A000000}">
      <text>
        <r>
          <rPr>
            <b/>
            <sz val="9"/>
            <color indexed="81"/>
            <rFont val="ＭＳ Ｐ明朝"/>
            <family val="1"/>
            <charset val="128"/>
          </rPr>
          <t>その他ガスファイルその２シートＬ列の各排出量を入力してください。</t>
        </r>
      </text>
    </comment>
    <comment ref="AC89" authorId="0" shapeId="0" xr:uid="{00000000-0006-0000-0400-00002B000000}">
      <text>
        <r>
          <rPr>
            <b/>
            <sz val="9"/>
            <color indexed="81"/>
            <rFont val="ＭＳ Ｐ明朝"/>
            <family val="1"/>
            <charset val="128"/>
          </rPr>
          <t>その他ガスファイルその２シートＬ列の各排出量を入力してください。</t>
        </r>
      </text>
    </comment>
    <comment ref="AG89" authorId="0" shapeId="0" xr:uid="{00000000-0006-0000-0400-00002C000000}">
      <text>
        <r>
          <rPr>
            <b/>
            <sz val="9"/>
            <color indexed="81"/>
            <rFont val="ＭＳ Ｐ明朝"/>
            <family val="1"/>
            <charset val="128"/>
          </rPr>
          <t>その他ガスファイルその２シートＬ列の各排出量を入力してください。</t>
        </r>
      </text>
    </comment>
    <comment ref="Q90" authorId="0" shapeId="0" xr:uid="{00000000-0006-0000-0400-00002D000000}">
      <text>
        <r>
          <rPr>
            <b/>
            <sz val="9"/>
            <color indexed="81"/>
            <rFont val="ＭＳ Ｐ明朝"/>
            <family val="1"/>
            <charset val="128"/>
          </rPr>
          <t>その他ガスファイルその２シートＬ列の各排出量を入力してください。</t>
        </r>
      </text>
    </comment>
    <comment ref="U90" authorId="0" shapeId="0" xr:uid="{00000000-0006-0000-0400-00002E000000}">
      <text>
        <r>
          <rPr>
            <b/>
            <sz val="9"/>
            <color indexed="81"/>
            <rFont val="ＭＳ Ｐ明朝"/>
            <family val="1"/>
            <charset val="128"/>
          </rPr>
          <t>その他ガスファイルその２シートＬ列の各排出量を入力してください。</t>
        </r>
      </text>
    </comment>
    <comment ref="Y90" authorId="0" shapeId="0" xr:uid="{00000000-0006-0000-0400-00002F000000}">
      <text>
        <r>
          <rPr>
            <b/>
            <sz val="9"/>
            <color indexed="81"/>
            <rFont val="ＭＳ Ｐ明朝"/>
            <family val="1"/>
            <charset val="128"/>
          </rPr>
          <t>その他ガスファイルその２シートＬ列の各排出量を入力してください。</t>
        </r>
      </text>
    </comment>
    <comment ref="AC90" authorId="0" shapeId="0" xr:uid="{00000000-0006-0000-0400-000030000000}">
      <text>
        <r>
          <rPr>
            <b/>
            <sz val="9"/>
            <color indexed="81"/>
            <rFont val="ＭＳ Ｐ明朝"/>
            <family val="1"/>
            <charset val="128"/>
          </rPr>
          <t>その他ガスファイルその２シートＬ列の各排出量を入力してください。</t>
        </r>
      </text>
    </comment>
    <comment ref="AG90" authorId="0" shapeId="0" xr:uid="{00000000-0006-0000-0400-000031000000}">
      <text>
        <r>
          <rPr>
            <b/>
            <sz val="9"/>
            <color indexed="81"/>
            <rFont val="ＭＳ Ｐ明朝"/>
            <family val="1"/>
            <charset val="128"/>
          </rPr>
          <t>その他ガスファイルその２シートＬ列の各排出量を入力してください。</t>
        </r>
      </text>
    </comment>
    <comment ref="D102" authorId="0" shapeId="0" xr:uid="{00000000-0006-0000-0400-000032000000}">
      <text>
        <r>
          <rPr>
            <b/>
            <sz val="9"/>
            <color indexed="81"/>
            <rFont val="ＭＳ Ｐ明朝"/>
            <family val="1"/>
            <charset val="128"/>
          </rPr>
          <t>CO2排出量に影響を及ぼす指標を設定してください。</t>
        </r>
      </text>
    </comment>
    <comment ref="M102" authorId="0" shapeId="0" xr:uid="{00000000-0006-0000-0400-000033000000}">
      <text>
        <r>
          <rPr>
            <b/>
            <sz val="9"/>
            <color indexed="81"/>
            <rFont val="ＭＳ Ｐ明朝"/>
            <family val="1"/>
            <charset val="128"/>
          </rPr>
          <t>左の指標の単位を入力してください。</t>
        </r>
      </text>
    </comment>
    <comment ref="L159" authorId="0" shapeId="0" xr:uid="{00000000-0006-0000-0400-000034000000}">
      <text>
        <r>
          <rPr>
            <b/>
            <sz val="9"/>
            <color indexed="81"/>
            <rFont val="ＭＳ Ｐ明朝"/>
            <family val="1"/>
            <charset val="128"/>
          </rPr>
          <t>事務部門は１０番台、産業部門は３０,４０番台から選択してください。</t>
        </r>
      </text>
    </comment>
    <comment ref="AH159" authorId="0" shapeId="0" xr:uid="{00000000-0006-0000-0400-000035000000}">
      <text>
        <r>
          <rPr>
            <b/>
            <sz val="9"/>
            <color indexed="81"/>
            <rFont val="ＭＳ Ｐ明朝"/>
            <family val="1"/>
            <charset val="128"/>
          </rPr>
          <t>半角英数で入力してください。</t>
        </r>
      </text>
    </comment>
    <comment ref="L160" authorId="0" shapeId="0" xr:uid="{00000000-0006-0000-0400-000036000000}">
      <text>
        <r>
          <rPr>
            <b/>
            <sz val="9"/>
            <color indexed="81"/>
            <rFont val="ＭＳ Ｐ明朝"/>
            <family val="1"/>
            <charset val="128"/>
          </rPr>
          <t>事務部門は１０番台、産業部門は３０,４０番台から選択してください。</t>
        </r>
      </text>
    </comment>
    <comment ref="AH160" authorId="0" shapeId="0" xr:uid="{00000000-0006-0000-0400-000037000000}">
      <text>
        <r>
          <rPr>
            <b/>
            <sz val="9"/>
            <color indexed="81"/>
            <rFont val="ＭＳ Ｐ明朝"/>
            <family val="1"/>
            <charset val="128"/>
          </rPr>
          <t>半角英数で入力してください。</t>
        </r>
      </text>
    </comment>
    <comment ref="L161" authorId="0" shapeId="0" xr:uid="{00000000-0006-0000-0400-000038000000}">
      <text>
        <r>
          <rPr>
            <b/>
            <sz val="9"/>
            <color indexed="81"/>
            <rFont val="ＭＳ Ｐ明朝"/>
            <family val="1"/>
            <charset val="128"/>
          </rPr>
          <t>事務部門は１０番台、産業部門は３０,４０番台から選択してください。</t>
        </r>
      </text>
    </comment>
    <comment ref="AH161" authorId="0" shapeId="0" xr:uid="{00000000-0006-0000-0400-000039000000}">
      <text>
        <r>
          <rPr>
            <b/>
            <sz val="9"/>
            <color indexed="81"/>
            <rFont val="ＭＳ Ｐ明朝"/>
            <family val="1"/>
            <charset val="128"/>
          </rPr>
          <t>半角英数で入力してください。</t>
        </r>
      </text>
    </comment>
    <comment ref="L162" authorId="0" shapeId="0" xr:uid="{00000000-0006-0000-0400-00003A000000}">
      <text>
        <r>
          <rPr>
            <b/>
            <sz val="9"/>
            <color indexed="81"/>
            <rFont val="ＭＳ Ｐ明朝"/>
            <family val="1"/>
            <charset val="128"/>
          </rPr>
          <t>事務部門は１０番台、産業部門は３０,４０番台から選択してください。</t>
        </r>
      </text>
    </comment>
    <comment ref="AH162" authorId="0" shapeId="0" xr:uid="{00000000-0006-0000-0400-00003B000000}">
      <text>
        <r>
          <rPr>
            <b/>
            <sz val="9"/>
            <color indexed="81"/>
            <rFont val="ＭＳ Ｐ明朝"/>
            <family val="1"/>
            <charset val="128"/>
          </rPr>
          <t>半角英数で入力してください。</t>
        </r>
      </text>
    </comment>
    <comment ref="L163" authorId="0" shapeId="0" xr:uid="{00000000-0006-0000-0400-00003C000000}">
      <text>
        <r>
          <rPr>
            <b/>
            <sz val="9"/>
            <color indexed="81"/>
            <rFont val="ＭＳ Ｐ明朝"/>
            <family val="1"/>
            <charset val="128"/>
          </rPr>
          <t>事務部門は１０番台、産業部門は３０,４０番台から選択してください。</t>
        </r>
      </text>
    </comment>
    <comment ref="AH163" authorId="0" shapeId="0" xr:uid="{00000000-0006-0000-0400-00003D000000}">
      <text>
        <r>
          <rPr>
            <b/>
            <sz val="9"/>
            <color indexed="81"/>
            <rFont val="ＭＳ Ｐ明朝"/>
            <family val="1"/>
            <charset val="128"/>
          </rPr>
          <t>半角英数で入力してください。</t>
        </r>
      </text>
    </comment>
    <comment ref="L164" authorId="0" shapeId="0" xr:uid="{00000000-0006-0000-0400-00003E000000}">
      <text>
        <r>
          <rPr>
            <b/>
            <sz val="9"/>
            <color indexed="81"/>
            <rFont val="ＭＳ Ｐ明朝"/>
            <family val="1"/>
            <charset val="128"/>
          </rPr>
          <t>事務部門は１０番台、産業部門は３０,４０番台から選択してください。</t>
        </r>
      </text>
    </comment>
    <comment ref="AH164" authorId="0" shapeId="0" xr:uid="{00000000-0006-0000-0400-00003F000000}">
      <text>
        <r>
          <rPr>
            <b/>
            <sz val="9"/>
            <color indexed="81"/>
            <rFont val="ＭＳ Ｐ明朝"/>
            <family val="1"/>
            <charset val="128"/>
          </rPr>
          <t>半角英数で入力してください。</t>
        </r>
      </text>
    </comment>
    <comment ref="L165" authorId="0" shapeId="0" xr:uid="{00000000-0006-0000-0400-000040000000}">
      <text>
        <r>
          <rPr>
            <b/>
            <sz val="9"/>
            <color indexed="81"/>
            <rFont val="ＭＳ Ｐ明朝"/>
            <family val="1"/>
            <charset val="128"/>
          </rPr>
          <t>事務部門は１０番台、産業部門は３０,４０番台から選択してください。</t>
        </r>
      </text>
    </comment>
    <comment ref="AH165" authorId="0" shapeId="0" xr:uid="{00000000-0006-0000-0400-000041000000}">
      <text>
        <r>
          <rPr>
            <b/>
            <sz val="9"/>
            <color indexed="81"/>
            <rFont val="ＭＳ Ｐ明朝"/>
            <family val="1"/>
            <charset val="128"/>
          </rPr>
          <t>半角英数で入力してください。</t>
        </r>
      </text>
    </comment>
    <comment ref="L166" authorId="0" shapeId="0" xr:uid="{00000000-0006-0000-0400-000042000000}">
      <text>
        <r>
          <rPr>
            <b/>
            <sz val="9"/>
            <color indexed="81"/>
            <rFont val="ＭＳ Ｐ明朝"/>
            <family val="1"/>
            <charset val="128"/>
          </rPr>
          <t>事務部門は１０番台、産業部門は３０,４０番台から選択してください。</t>
        </r>
      </text>
    </comment>
    <comment ref="AH166" authorId="0" shapeId="0" xr:uid="{00000000-0006-0000-0400-000043000000}">
      <text>
        <r>
          <rPr>
            <b/>
            <sz val="9"/>
            <color indexed="81"/>
            <rFont val="ＭＳ Ｐ明朝"/>
            <family val="1"/>
            <charset val="128"/>
          </rPr>
          <t>半角英数で入力してください。</t>
        </r>
      </text>
    </comment>
    <comment ref="L167" authorId="0" shapeId="0" xr:uid="{00000000-0006-0000-0400-000044000000}">
      <text>
        <r>
          <rPr>
            <b/>
            <sz val="9"/>
            <color indexed="81"/>
            <rFont val="ＭＳ Ｐ明朝"/>
            <family val="1"/>
            <charset val="128"/>
          </rPr>
          <t>事務部門は１０番台、産業部門は３０,４０番台から選択してください。</t>
        </r>
      </text>
    </comment>
    <comment ref="AH167" authorId="0" shapeId="0" xr:uid="{00000000-0006-0000-0400-000045000000}">
      <text>
        <r>
          <rPr>
            <b/>
            <sz val="9"/>
            <color indexed="81"/>
            <rFont val="ＭＳ Ｐ明朝"/>
            <family val="1"/>
            <charset val="128"/>
          </rPr>
          <t>半角英数で入力してください。</t>
        </r>
      </text>
    </comment>
    <comment ref="L168" authorId="0" shapeId="0" xr:uid="{00000000-0006-0000-0400-000046000000}">
      <text>
        <r>
          <rPr>
            <b/>
            <sz val="9"/>
            <color indexed="81"/>
            <rFont val="ＭＳ Ｐ明朝"/>
            <family val="1"/>
            <charset val="128"/>
          </rPr>
          <t>事務部門は１０番台、産業部門は３０,４０番台から選択してください。</t>
        </r>
      </text>
    </comment>
    <comment ref="AH168" authorId="0" shapeId="0" xr:uid="{00000000-0006-0000-0400-000047000000}">
      <text>
        <r>
          <rPr>
            <b/>
            <sz val="9"/>
            <color indexed="81"/>
            <rFont val="ＭＳ Ｐ明朝"/>
            <family val="1"/>
            <charset val="128"/>
          </rPr>
          <t>半角英数で入力してください。</t>
        </r>
      </text>
    </comment>
    <comment ref="L169" authorId="0" shapeId="0" xr:uid="{00000000-0006-0000-0400-000048000000}">
      <text>
        <r>
          <rPr>
            <b/>
            <sz val="9"/>
            <color indexed="81"/>
            <rFont val="ＭＳ Ｐ明朝"/>
            <family val="1"/>
            <charset val="128"/>
          </rPr>
          <t>事務部門は１０番台、産業部門は３０,４０番台から選択してください。</t>
        </r>
      </text>
    </comment>
    <comment ref="AH169" authorId="0" shapeId="0" xr:uid="{00000000-0006-0000-0400-000049000000}">
      <text>
        <r>
          <rPr>
            <b/>
            <sz val="9"/>
            <color indexed="81"/>
            <rFont val="ＭＳ Ｐ明朝"/>
            <family val="1"/>
            <charset val="128"/>
          </rPr>
          <t>半角英数で入力してください。</t>
        </r>
      </text>
    </comment>
    <comment ref="L170" authorId="0" shapeId="0" xr:uid="{00000000-0006-0000-0400-00004A000000}">
      <text>
        <r>
          <rPr>
            <b/>
            <sz val="9"/>
            <color indexed="81"/>
            <rFont val="ＭＳ Ｐ明朝"/>
            <family val="1"/>
            <charset val="128"/>
          </rPr>
          <t>事務部門は１０番台、産業部門は３０,４０番台から選択してください。</t>
        </r>
      </text>
    </comment>
    <comment ref="AH170" authorId="0" shapeId="0" xr:uid="{00000000-0006-0000-0400-00004B000000}">
      <text>
        <r>
          <rPr>
            <b/>
            <sz val="9"/>
            <color indexed="81"/>
            <rFont val="ＭＳ Ｐ明朝"/>
            <family val="1"/>
            <charset val="128"/>
          </rPr>
          <t>半角英数で入力してください。</t>
        </r>
      </text>
    </comment>
    <comment ref="L171" authorId="0" shapeId="0" xr:uid="{00000000-0006-0000-0400-00004C000000}">
      <text>
        <r>
          <rPr>
            <b/>
            <sz val="9"/>
            <color indexed="81"/>
            <rFont val="ＭＳ Ｐ明朝"/>
            <family val="1"/>
            <charset val="128"/>
          </rPr>
          <t>事務部門は１０番台、産業部門は３０,４０番台から選択してください。</t>
        </r>
      </text>
    </comment>
    <comment ref="AH171" authorId="0" shapeId="0" xr:uid="{00000000-0006-0000-0400-00004D000000}">
      <text>
        <r>
          <rPr>
            <b/>
            <sz val="9"/>
            <color indexed="81"/>
            <rFont val="ＭＳ Ｐ明朝"/>
            <family val="1"/>
            <charset val="128"/>
          </rPr>
          <t>半角英数で入力してください。</t>
        </r>
      </text>
    </comment>
    <comment ref="L172" authorId="0" shapeId="0" xr:uid="{00000000-0006-0000-0400-00004E000000}">
      <text>
        <r>
          <rPr>
            <b/>
            <sz val="9"/>
            <color indexed="81"/>
            <rFont val="ＭＳ Ｐ明朝"/>
            <family val="1"/>
            <charset val="128"/>
          </rPr>
          <t>事務部門は１０番台、産業部門は３０,４０番台から選択してください。</t>
        </r>
      </text>
    </comment>
    <comment ref="AH172" authorId="0" shapeId="0" xr:uid="{00000000-0006-0000-0400-00004F000000}">
      <text>
        <r>
          <rPr>
            <b/>
            <sz val="9"/>
            <color indexed="81"/>
            <rFont val="ＭＳ Ｐ明朝"/>
            <family val="1"/>
            <charset val="128"/>
          </rPr>
          <t>半角英数で入力してください。</t>
        </r>
      </text>
    </comment>
    <comment ref="L173" authorId="0" shapeId="0" xr:uid="{00000000-0006-0000-0400-000050000000}">
      <text>
        <r>
          <rPr>
            <b/>
            <sz val="9"/>
            <color indexed="81"/>
            <rFont val="ＭＳ Ｐ明朝"/>
            <family val="1"/>
            <charset val="128"/>
          </rPr>
          <t>事務部門は１０番台、産業部門は３０,４０番台から選択してください。</t>
        </r>
      </text>
    </comment>
    <comment ref="AH173" authorId="0" shapeId="0" xr:uid="{00000000-0006-0000-0400-000051000000}">
      <text>
        <r>
          <rPr>
            <b/>
            <sz val="9"/>
            <color indexed="81"/>
            <rFont val="ＭＳ Ｐ明朝"/>
            <family val="1"/>
            <charset val="128"/>
          </rPr>
          <t>半角英数で入力してください。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4" authorId="0" shapeId="0" xr:uid="{00000000-0006-0000-0500-000001000000}">
      <text>
        <r>
          <rPr>
            <b/>
            <sz val="9"/>
            <color indexed="81"/>
            <rFont val="ＭＳ Ｐ明朝"/>
            <family val="1"/>
            <charset val="128"/>
          </rPr>
          <t>事業所番号は半角数字６桁で入力してください。</t>
        </r>
      </text>
    </comment>
    <comment ref="E10" authorId="0" shapeId="0" xr:uid="{00000000-0006-0000-0500-000002000000}">
      <text>
        <r>
          <rPr>
            <b/>
            <sz val="9"/>
            <color indexed="81"/>
            <rFont val="ＭＳ Ｐ明朝"/>
            <family val="1"/>
            <charset val="128"/>
          </rPr>
          <t>事業所の種別を選択してください。</t>
        </r>
      </text>
    </comment>
    <comment ref="S14" authorId="0" shapeId="0" xr:uid="{00000000-0006-0000-0500-000003000000}">
      <text>
        <r>
          <rPr>
            <b/>
            <sz val="9"/>
            <color indexed="81"/>
            <rFont val="MS P ゴシック"/>
            <family val="3"/>
            <charset val="128"/>
          </rPr>
          <t>「埼玉県」は入力しないでください。</t>
        </r>
      </text>
    </comment>
    <comment ref="O17" authorId="0" shapeId="0" xr:uid="{00000000-0006-0000-0500-000004000000}">
      <text>
        <r>
          <rPr>
            <b/>
            <sz val="9"/>
            <color indexed="81"/>
            <rFont val="ＭＳ Ｐ明朝"/>
            <family val="1"/>
            <charset val="128"/>
          </rPr>
          <t>産業分類を選択してください。</t>
        </r>
      </text>
    </comment>
    <comment ref="F39" authorId="0" shapeId="0" xr:uid="{1E5C9BD1-4AE1-4016-BBBB-E1A6B1714E9D}">
      <text>
        <r>
          <rPr>
            <b/>
            <sz val="9"/>
            <color indexed="81"/>
            <rFont val="ＭＳ Ｐ明朝"/>
            <family val="1"/>
            <charset val="128"/>
          </rPr>
          <t>代表事業所名が表示されています。</t>
        </r>
      </text>
    </comment>
    <comment ref="S39" authorId="0" shapeId="0" xr:uid="{886E39EF-BFE2-4B22-B44D-A87EE2181932}">
      <text>
        <r>
          <rPr>
            <b/>
            <sz val="9"/>
            <color indexed="81"/>
            <rFont val="ＭＳ Ｐ明朝"/>
            <family val="1"/>
            <charset val="128"/>
          </rPr>
          <t>代表事業所所在地が表示されています。</t>
        </r>
      </text>
    </comment>
    <comment ref="Q73" authorId="0" shapeId="0" xr:uid="{00000000-0006-0000-0500-000005000000}">
      <text>
        <r>
          <rPr>
            <b/>
            <sz val="9"/>
            <color indexed="81"/>
            <rFont val="ＭＳ Ｐ明朝"/>
            <family val="1"/>
            <charset val="128"/>
          </rPr>
          <t>算定資料その１シートの使用量(G13セル)を入力してください。</t>
        </r>
      </text>
    </comment>
    <comment ref="U73" authorId="0" shapeId="0" xr:uid="{00000000-0006-0000-0500-000006000000}">
      <text>
        <r>
          <rPr>
            <b/>
            <sz val="9"/>
            <color indexed="81"/>
            <rFont val="ＭＳ Ｐ明朝"/>
            <family val="1"/>
            <charset val="128"/>
          </rPr>
          <t>算定資料その１シートの使用量(G13セル)を入力してください。</t>
        </r>
      </text>
    </comment>
    <comment ref="Y73" authorId="0" shapeId="0" xr:uid="{00000000-0006-0000-0500-000007000000}">
      <text>
        <r>
          <rPr>
            <b/>
            <sz val="9"/>
            <color indexed="81"/>
            <rFont val="ＭＳ Ｐ明朝"/>
            <family val="1"/>
            <charset val="128"/>
          </rPr>
          <t>算定資料その１シートの使用量(G13セル)を入力してください。</t>
        </r>
      </text>
    </comment>
    <comment ref="AC73" authorId="0" shapeId="0" xr:uid="{00000000-0006-0000-0500-000008000000}">
      <text>
        <r>
          <rPr>
            <b/>
            <sz val="9"/>
            <color indexed="81"/>
            <rFont val="ＭＳ Ｐ明朝"/>
            <family val="1"/>
            <charset val="128"/>
          </rPr>
          <t>算定資料その１シートの使用量(G13セル)を入力してください。</t>
        </r>
      </text>
    </comment>
    <comment ref="AG73" authorId="0" shapeId="0" xr:uid="{00000000-0006-0000-0500-000009000000}">
      <text>
        <r>
          <rPr>
            <b/>
            <sz val="9"/>
            <color indexed="81"/>
            <rFont val="ＭＳ Ｐ明朝"/>
            <family val="1"/>
            <charset val="128"/>
          </rPr>
          <t>算定資料その１シートの使用量(G13セル)を入力してください。</t>
        </r>
      </text>
    </comment>
    <comment ref="Q80" authorId="0" shapeId="0" xr:uid="{00000000-0006-0000-0500-00000A000000}">
      <text>
        <r>
          <rPr>
            <b/>
            <sz val="9"/>
            <color indexed="81"/>
            <rFont val="ＭＳ Ｐ明朝"/>
            <family val="1"/>
            <charset val="128"/>
          </rPr>
          <t>算定資料その１シートの排出量(G14セル)を入力してください。</t>
        </r>
      </text>
    </comment>
    <comment ref="U80" authorId="0" shapeId="0" xr:uid="{00000000-0006-0000-0500-00000B000000}">
      <text>
        <r>
          <rPr>
            <b/>
            <sz val="9"/>
            <color indexed="81"/>
            <rFont val="ＭＳ Ｐ明朝"/>
            <family val="1"/>
            <charset val="128"/>
          </rPr>
          <t>算定資料その１シートの排出量(G14セル)を入力してください。</t>
        </r>
      </text>
    </comment>
    <comment ref="Y80" authorId="0" shapeId="0" xr:uid="{00000000-0006-0000-0500-00000C000000}">
      <text>
        <r>
          <rPr>
            <b/>
            <sz val="9"/>
            <color indexed="81"/>
            <rFont val="ＭＳ Ｐ明朝"/>
            <family val="1"/>
            <charset val="128"/>
          </rPr>
          <t>算定資料その１シートの排出量(G14セル)を入力してください。</t>
        </r>
      </text>
    </comment>
    <comment ref="AC80" authorId="0" shapeId="0" xr:uid="{00000000-0006-0000-0500-00000D000000}">
      <text>
        <r>
          <rPr>
            <b/>
            <sz val="9"/>
            <color indexed="81"/>
            <rFont val="ＭＳ Ｐ明朝"/>
            <family val="1"/>
            <charset val="128"/>
          </rPr>
          <t>算定資料その１シートの排出量(G14セル)を入力してください。</t>
        </r>
      </text>
    </comment>
    <comment ref="AG80" authorId="0" shapeId="0" xr:uid="{00000000-0006-0000-0500-00000E000000}">
      <text>
        <r>
          <rPr>
            <b/>
            <sz val="9"/>
            <color indexed="81"/>
            <rFont val="ＭＳ Ｐ明朝"/>
            <family val="1"/>
            <charset val="128"/>
          </rPr>
          <t>算定資料その１シートの排出量(G14セル)を入力してください。</t>
        </r>
      </text>
    </comment>
    <comment ref="Q84" authorId="0" shapeId="0" xr:uid="{00000000-0006-0000-0500-00000F000000}">
      <text>
        <r>
          <rPr>
            <b/>
            <sz val="9"/>
            <color indexed="81"/>
            <rFont val="ＭＳ Ｐ明朝"/>
            <family val="1"/>
            <charset val="128"/>
          </rPr>
          <t>その他ガスファイルその２シートＬ列の各排出量を入力してください。</t>
        </r>
      </text>
    </comment>
    <comment ref="U84" authorId="0" shapeId="0" xr:uid="{00000000-0006-0000-0500-000010000000}">
      <text>
        <r>
          <rPr>
            <b/>
            <sz val="9"/>
            <color indexed="81"/>
            <rFont val="ＭＳ Ｐ明朝"/>
            <family val="1"/>
            <charset val="128"/>
          </rPr>
          <t>その他ガスファイルその２シートＬ列の各排出量を入力してください。</t>
        </r>
      </text>
    </comment>
    <comment ref="Y84" authorId="0" shapeId="0" xr:uid="{00000000-0006-0000-0500-000011000000}">
      <text>
        <r>
          <rPr>
            <b/>
            <sz val="9"/>
            <color indexed="81"/>
            <rFont val="ＭＳ Ｐ明朝"/>
            <family val="1"/>
            <charset val="128"/>
          </rPr>
          <t>その他ガスファイルその２シートＬ列の各排出量を入力してください。</t>
        </r>
      </text>
    </comment>
    <comment ref="AC84" authorId="0" shapeId="0" xr:uid="{00000000-0006-0000-0500-000012000000}">
      <text>
        <r>
          <rPr>
            <b/>
            <sz val="9"/>
            <color indexed="81"/>
            <rFont val="ＭＳ Ｐ明朝"/>
            <family val="1"/>
            <charset val="128"/>
          </rPr>
          <t>その他ガスファイルその２シートＬ列の各排出量を入力してください。</t>
        </r>
      </text>
    </comment>
    <comment ref="AG84" authorId="0" shapeId="0" xr:uid="{00000000-0006-0000-0500-000013000000}">
      <text>
        <r>
          <rPr>
            <b/>
            <sz val="9"/>
            <color indexed="81"/>
            <rFont val="ＭＳ Ｐ明朝"/>
            <family val="1"/>
            <charset val="128"/>
          </rPr>
          <t>その他ガスファイルその２シートＬ列の各排出量を入力してください。</t>
        </r>
      </text>
    </comment>
    <comment ref="Q85" authorId="0" shapeId="0" xr:uid="{00000000-0006-0000-0500-000014000000}">
      <text>
        <r>
          <rPr>
            <b/>
            <sz val="9"/>
            <color indexed="81"/>
            <rFont val="ＭＳ Ｐ明朝"/>
            <family val="1"/>
            <charset val="128"/>
          </rPr>
          <t>その他ガスファイルその２シートＬ列の各排出量を入力してください。</t>
        </r>
      </text>
    </comment>
    <comment ref="U85" authorId="0" shapeId="0" xr:uid="{00000000-0006-0000-0500-000015000000}">
      <text>
        <r>
          <rPr>
            <b/>
            <sz val="9"/>
            <color indexed="81"/>
            <rFont val="ＭＳ Ｐ明朝"/>
            <family val="1"/>
            <charset val="128"/>
          </rPr>
          <t>その他ガスファイルその２シートＬ列の各排出量を入力してください。</t>
        </r>
      </text>
    </comment>
    <comment ref="Y85" authorId="0" shapeId="0" xr:uid="{00000000-0006-0000-0500-000016000000}">
      <text>
        <r>
          <rPr>
            <b/>
            <sz val="9"/>
            <color indexed="81"/>
            <rFont val="ＭＳ Ｐ明朝"/>
            <family val="1"/>
            <charset val="128"/>
          </rPr>
          <t>その他ガスファイルその２シートＬ列の各排出量を入力してください。</t>
        </r>
      </text>
    </comment>
    <comment ref="AC85" authorId="0" shapeId="0" xr:uid="{00000000-0006-0000-0500-000017000000}">
      <text>
        <r>
          <rPr>
            <b/>
            <sz val="9"/>
            <color indexed="81"/>
            <rFont val="ＭＳ Ｐ明朝"/>
            <family val="1"/>
            <charset val="128"/>
          </rPr>
          <t>その他ガスファイルその２シートＬ列の各排出量を入力してください。</t>
        </r>
      </text>
    </comment>
    <comment ref="AG85" authorId="0" shapeId="0" xr:uid="{00000000-0006-0000-0500-000018000000}">
      <text>
        <r>
          <rPr>
            <b/>
            <sz val="9"/>
            <color indexed="81"/>
            <rFont val="ＭＳ Ｐ明朝"/>
            <family val="1"/>
            <charset val="128"/>
          </rPr>
          <t>その他ガスファイルその２シートＬ列の各排出量を入力してください。</t>
        </r>
      </text>
    </comment>
    <comment ref="Q86" authorId="0" shapeId="0" xr:uid="{00000000-0006-0000-0500-000019000000}">
      <text>
        <r>
          <rPr>
            <b/>
            <sz val="9"/>
            <color indexed="81"/>
            <rFont val="ＭＳ Ｐ明朝"/>
            <family val="1"/>
            <charset val="128"/>
          </rPr>
          <t>その他ガスファイルその２シートＬ列の各排出量を入力してください。</t>
        </r>
      </text>
    </comment>
    <comment ref="U86" authorId="0" shapeId="0" xr:uid="{00000000-0006-0000-0500-00001A000000}">
      <text>
        <r>
          <rPr>
            <b/>
            <sz val="9"/>
            <color indexed="81"/>
            <rFont val="ＭＳ Ｐ明朝"/>
            <family val="1"/>
            <charset val="128"/>
          </rPr>
          <t>その他ガスファイルその２シートＬ列の各排出量を入力してください。</t>
        </r>
      </text>
    </comment>
    <comment ref="Y86" authorId="0" shapeId="0" xr:uid="{00000000-0006-0000-0500-00001B000000}">
      <text>
        <r>
          <rPr>
            <b/>
            <sz val="9"/>
            <color indexed="81"/>
            <rFont val="ＭＳ Ｐ明朝"/>
            <family val="1"/>
            <charset val="128"/>
          </rPr>
          <t>その他ガスファイルその２シートＬ列の各排出量を入力してください。</t>
        </r>
      </text>
    </comment>
    <comment ref="AC86" authorId="0" shapeId="0" xr:uid="{00000000-0006-0000-0500-00001C000000}">
      <text>
        <r>
          <rPr>
            <b/>
            <sz val="9"/>
            <color indexed="81"/>
            <rFont val="ＭＳ Ｐ明朝"/>
            <family val="1"/>
            <charset val="128"/>
          </rPr>
          <t>その他ガスファイルその２シートＬ列の各排出量を入力してください。</t>
        </r>
      </text>
    </comment>
    <comment ref="AG86" authorId="0" shapeId="0" xr:uid="{00000000-0006-0000-0500-00001D000000}">
      <text>
        <r>
          <rPr>
            <b/>
            <sz val="9"/>
            <color indexed="81"/>
            <rFont val="ＭＳ Ｐ明朝"/>
            <family val="1"/>
            <charset val="128"/>
          </rPr>
          <t>その他ガスファイルその２シートＬ列の各排出量を入力してください。</t>
        </r>
      </text>
    </comment>
    <comment ref="Q87" authorId="0" shapeId="0" xr:uid="{00000000-0006-0000-0500-00001E000000}">
      <text>
        <r>
          <rPr>
            <b/>
            <sz val="9"/>
            <color indexed="81"/>
            <rFont val="ＭＳ Ｐ明朝"/>
            <family val="1"/>
            <charset val="128"/>
          </rPr>
          <t>その他ガスファイルその２シートＬ列の各排出量を入力してください。</t>
        </r>
      </text>
    </comment>
    <comment ref="U87" authorId="0" shapeId="0" xr:uid="{00000000-0006-0000-0500-00001F000000}">
      <text>
        <r>
          <rPr>
            <b/>
            <sz val="9"/>
            <color indexed="81"/>
            <rFont val="ＭＳ Ｐ明朝"/>
            <family val="1"/>
            <charset val="128"/>
          </rPr>
          <t>その他ガスファイルその２シートＬ列の各排出量を入力してください。</t>
        </r>
      </text>
    </comment>
    <comment ref="Y87" authorId="0" shapeId="0" xr:uid="{00000000-0006-0000-0500-000020000000}">
      <text>
        <r>
          <rPr>
            <b/>
            <sz val="9"/>
            <color indexed="81"/>
            <rFont val="ＭＳ Ｐ明朝"/>
            <family val="1"/>
            <charset val="128"/>
          </rPr>
          <t>その他ガスファイルその２シートＬ列の各排出量を入力してください。</t>
        </r>
      </text>
    </comment>
    <comment ref="AC87" authorId="0" shapeId="0" xr:uid="{00000000-0006-0000-0500-000021000000}">
      <text>
        <r>
          <rPr>
            <b/>
            <sz val="9"/>
            <color indexed="81"/>
            <rFont val="ＭＳ Ｐ明朝"/>
            <family val="1"/>
            <charset val="128"/>
          </rPr>
          <t>その他ガスファイルその２シートＬ列の各排出量を入力してください。</t>
        </r>
      </text>
    </comment>
    <comment ref="AG87" authorId="0" shapeId="0" xr:uid="{00000000-0006-0000-0500-000022000000}">
      <text>
        <r>
          <rPr>
            <b/>
            <sz val="9"/>
            <color indexed="81"/>
            <rFont val="ＭＳ Ｐ明朝"/>
            <family val="1"/>
            <charset val="128"/>
          </rPr>
          <t>その他ガスファイルその２シートＬ列の各排出量を入力してください。</t>
        </r>
      </text>
    </comment>
    <comment ref="Q88" authorId="0" shapeId="0" xr:uid="{00000000-0006-0000-0500-000023000000}">
      <text>
        <r>
          <rPr>
            <b/>
            <sz val="9"/>
            <color indexed="81"/>
            <rFont val="ＭＳ Ｐ明朝"/>
            <family val="1"/>
            <charset val="128"/>
          </rPr>
          <t>その他ガスファイルその２シートＬ列の各排出量を入力してください。</t>
        </r>
      </text>
    </comment>
    <comment ref="U88" authorId="0" shapeId="0" xr:uid="{00000000-0006-0000-0500-000024000000}">
      <text>
        <r>
          <rPr>
            <b/>
            <sz val="9"/>
            <color indexed="81"/>
            <rFont val="ＭＳ Ｐ明朝"/>
            <family val="1"/>
            <charset val="128"/>
          </rPr>
          <t>その他ガスファイルその２シートＬ列の各排出量を入力してください。</t>
        </r>
      </text>
    </comment>
    <comment ref="Y88" authorId="0" shapeId="0" xr:uid="{00000000-0006-0000-0500-000025000000}">
      <text>
        <r>
          <rPr>
            <b/>
            <sz val="9"/>
            <color indexed="81"/>
            <rFont val="ＭＳ Ｐ明朝"/>
            <family val="1"/>
            <charset val="128"/>
          </rPr>
          <t>その他ガスファイルその２シートＬ列の各排出量を入力してください。</t>
        </r>
      </text>
    </comment>
    <comment ref="AC88" authorId="0" shapeId="0" xr:uid="{00000000-0006-0000-0500-000026000000}">
      <text>
        <r>
          <rPr>
            <b/>
            <sz val="9"/>
            <color indexed="81"/>
            <rFont val="ＭＳ Ｐ明朝"/>
            <family val="1"/>
            <charset val="128"/>
          </rPr>
          <t>その他ガスファイルその２シートＬ列の各排出量を入力してください。</t>
        </r>
      </text>
    </comment>
    <comment ref="AG88" authorId="0" shapeId="0" xr:uid="{00000000-0006-0000-0500-000027000000}">
      <text>
        <r>
          <rPr>
            <b/>
            <sz val="9"/>
            <color indexed="81"/>
            <rFont val="ＭＳ Ｐ明朝"/>
            <family val="1"/>
            <charset val="128"/>
          </rPr>
          <t>その他ガスファイルその２シートＬ列の各排出量を入力してください。</t>
        </r>
      </text>
    </comment>
    <comment ref="Q89" authorId="0" shapeId="0" xr:uid="{00000000-0006-0000-0500-000028000000}">
      <text>
        <r>
          <rPr>
            <b/>
            <sz val="9"/>
            <color indexed="81"/>
            <rFont val="ＭＳ Ｐ明朝"/>
            <family val="1"/>
            <charset val="128"/>
          </rPr>
          <t>その他ガスファイルその２シートＬ列の各排出量を入力してください。</t>
        </r>
      </text>
    </comment>
    <comment ref="U89" authorId="0" shapeId="0" xr:uid="{00000000-0006-0000-0500-000029000000}">
      <text>
        <r>
          <rPr>
            <b/>
            <sz val="9"/>
            <color indexed="81"/>
            <rFont val="ＭＳ Ｐ明朝"/>
            <family val="1"/>
            <charset val="128"/>
          </rPr>
          <t>その他ガスファイルその２シートＬ列の各排出量を入力してください。</t>
        </r>
      </text>
    </comment>
    <comment ref="Y89" authorId="0" shapeId="0" xr:uid="{00000000-0006-0000-0500-00002A000000}">
      <text>
        <r>
          <rPr>
            <b/>
            <sz val="9"/>
            <color indexed="81"/>
            <rFont val="ＭＳ Ｐ明朝"/>
            <family val="1"/>
            <charset val="128"/>
          </rPr>
          <t>その他ガスファイルその２シートＬ列の各排出量を入力してください。</t>
        </r>
      </text>
    </comment>
    <comment ref="AC89" authorId="0" shapeId="0" xr:uid="{00000000-0006-0000-0500-00002B000000}">
      <text>
        <r>
          <rPr>
            <b/>
            <sz val="9"/>
            <color indexed="81"/>
            <rFont val="ＭＳ Ｐ明朝"/>
            <family val="1"/>
            <charset val="128"/>
          </rPr>
          <t>その他ガスファイルその２シートＬ列の各排出量を入力してください。</t>
        </r>
      </text>
    </comment>
    <comment ref="AG89" authorId="0" shapeId="0" xr:uid="{00000000-0006-0000-0500-00002C000000}">
      <text>
        <r>
          <rPr>
            <b/>
            <sz val="9"/>
            <color indexed="81"/>
            <rFont val="ＭＳ Ｐ明朝"/>
            <family val="1"/>
            <charset val="128"/>
          </rPr>
          <t>その他ガスファイルその２シートＬ列の各排出量を入力してください。</t>
        </r>
      </text>
    </comment>
    <comment ref="Q90" authorId="0" shapeId="0" xr:uid="{00000000-0006-0000-0500-00002D000000}">
      <text>
        <r>
          <rPr>
            <b/>
            <sz val="9"/>
            <color indexed="81"/>
            <rFont val="ＭＳ Ｐ明朝"/>
            <family val="1"/>
            <charset val="128"/>
          </rPr>
          <t>その他ガスファイルその２シートＬ列の各排出量を入力してください。</t>
        </r>
      </text>
    </comment>
    <comment ref="U90" authorId="0" shapeId="0" xr:uid="{00000000-0006-0000-0500-00002E000000}">
      <text>
        <r>
          <rPr>
            <b/>
            <sz val="9"/>
            <color indexed="81"/>
            <rFont val="ＭＳ Ｐ明朝"/>
            <family val="1"/>
            <charset val="128"/>
          </rPr>
          <t>その他ガスファイルその２シートＬ列の各排出量を入力してください。</t>
        </r>
      </text>
    </comment>
    <comment ref="Y90" authorId="0" shapeId="0" xr:uid="{00000000-0006-0000-0500-00002F000000}">
      <text>
        <r>
          <rPr>
            <b/>
            <sz val="9"/>
            <color indexed="81"/>
            <rFont val="ＭＳ Ｐ明朝"/>
            <family val="1"/>
            <charset val="128"/>
          </rPr>
          <t>その他ガスファイルその２シートＬ列の各排出量を入力してください。</t>
        </r>
      </text>
    </comment>
    <comment ref="AC90" authorId="0" shapeId="0" xr:uid="{00000000-0006-0000-0500-000030000000}">
      <text>
        <r>
          <rPr>
            <b/>
            <sz val="9"/>
            <color indexed="81"/>
            <rFont val="ＭＳ Ｐ明朝"/>
            <family val="1"/>
            <charset val="128"/>
          </rPr>
          <t>その他ガスファイルその２シートＬ列の各排出量を入力してください。</t>
        </r>
      </text>
    </comment>
    <comment ref="AG90" authorId="0" shapeId="0" xr:uid="{00000000-0006-0000-0500-000031000000}">
      <text>
        <r>
          <rPr>
            <b/>
            <sz val="9"/>
            <color indexed="81"/>
            <rFont val="ＭＳ Ｐ明朝"/>
            <family val="1"/>
            <charset val="128"/>
          </rPr>
          <t>その他ガスファイルその２シートＬ列の各排出量を入力してください。</t>
        </r>
      </text>
    </comment>
    <comment ref="D102" authorId="0" shapeId="0" xr:uid="{00000000-0006-0000-0500-000032000000}">
      <text>
        <r>
          <rPr>
            <b/>
            <sz val="9"/>
            <color indexed="81"/>
            <rFont val="ＭＳ Ｐ明朝"/>
            <family val="1"/>
            <charset val="128"/>
          </rPr>
          <t>CO2排出量に影響を及ぼす指標を設定してください。</t>
        </r>
      </text>
    </comment>
    <comment ref="M102" authorId="0" shapeId="0" xr:uid="{00000000-0006-0000-0500-000033000000}">
      <text>
        <r>
          <rPr>
            <b/>
            <sz val="9"/>
            <color indexed="81"/>
            <rFont val="ＭＳ Ｐ明朝"/>
            <family val="1"/>
            <charset val="128"/>
          </rPr>
          <t>左の指標の単位を入力してください。</t>
        </r>
      </text>
    </comment>
    <comment ref="L159" authorId="0" shapeId="0" xr:uid="{00000000-0006-0000-0500-000034000000}">
      <text>
        <r>
          <rPr>
            <b/>
            <sz val="9"/>
            <color indexed="81"/>
            <rFont val="ＭＳ Ｐ明朝"/>
            <family val="1"/>
            <charset val="128"/>
          </rPr>
          <t>事務部門は１０番台、産業部門は３０,４０番台から選択してください。</t>
        </r>
      </text>
    </comment>
    <comment ref="AH159" authorId="0" shapeId="0" xr:uid="{00000000-0006-0000-0500-000035000000}">
      <text>
        <r>
          <rPr>
            <b/>
            <sz val="9"/>
            <color indexed="81"/>
            <rFont val="ＭＳ Ｐ明朝"/>
            <family val="1"/>
            <charset val="128"/>
          </rPr>
          <t>半角英数で入力してください。</t>
        </r>
      </text>
    </comment>
    <comment ref="L160" authorId="0" shapeId="0" xr:uid="{00000000-0006-0000-0500-000036000000}">
      <text>
        <r>
          <rPr>
            <b/>
            <sz val="9"/>
            <color indexed="81"/>
            <rFont val="ＭＳ Ｐ明朝"/>
            <family val="1"/>
            <charset val="128"/>
          </rPr>
          <t>事務部門は１０番台、産業部門は３０,４０番台から選択してください。</t>
        </r>
      </text>
    </comment>
    <comment ref="AH160" authorId="0" shapeId="0" xr:uid="{00000000-0006-0000-0500-000037000000}">
      <text>
        <r>
          <rPr>
            <b/>
            <sz val="9"/>
            <color indexed="81"/>
            <rFont val="ＭＳ Ｐ明朝"/>
            <family val="1"/>
            <charset val="128"/>
          </rPr>
          <t>半角英数で入力してください。</t>
        </r>
      </text>
    </comment>
    <comment ref="L161" authorId="0" shapeId="0" xr:uid="{00000000-0006-0000-0500-000038000000}">
      <text>
        <r>
          <rPr>
            <b/>
            <sz val="9"/>
            <color indexed="81"/>
            <rFont val="ＭＳ Ｐ明朝"/>
            <family val="1"/>
            <charset val="128"/>
          </rPr>
          <t>事務部門は１０番台、産業部門は３０,４０番台から選択してください。</t>
        </r>
      </text>
    </comment>
    <comment ref="AH161" authorId="0" shapeId="0" xr:uid="{00000000-0006-0000-0500-000039000000}">
      <text>
        <r>
          <rPr>
            <b/>
            <sz val="9"/>
            <color indexed="81"/>
            <rFont val="ＭＳ Ｐ明朝"/>
            <family val="1"/>
            <charset val="128"/>
          </rPr>
          <t>半角英数で入力してください。</t>
        </r>
      </text>
    </comment>
    <comment ref="L162" authorId="0" shapeId="0" xr:uid="{00000000-0006-0000-0500-00003A000000}">
      <text>
        <r>
          <rPr>
            <b/>
            <sz val="9"/>
            <color indexed="81"/>
            <rFont val="ＭＳ Ｐ明朝"/>
            <family val="1"/>
            <charset val="128"/>
          </rPr>
          <t>事務部門は１０番台、産業部門は３０,４０番台から選択してください。</t>
        </r>
      </text>
    </comment>
    <comment ref="AH162" authorId="0" shapeId="0" xr:uid="{00000000-0006-0000-0500-00003B000000}">
      <text>
        <r>
          <rPr>
            <b/>
            <sz val="9"/>
            <color indexed="81"/>
            <rFont val="ＭＳ Ｐ明朝"/>
            <family val="1"/>
            <charset val="128"/>
          </rPr>
          <t>半角英数で入力してください。</t>
        </r>
      </text>
    </comment>
    <comment ref="L163" authorId="0" shapeId="0" xr:uid="{00000000-0006-0000-0500-00003C000000}">
      <text>
        <r>
          <rPr>
            <b/>
            <sz val="9"/>
            <color indexed="81"/>
            <rFont val="ＭＳ Ｐ明朝"/>
            <family val="1"/>
            <charset val="128"/>
          </rPr>
          <t>事務部門は１０番台、産業部門は３０,４０番台から選択してください。</t>
        </r>
      </text>
    </comment>
    <comment ref="AH163" authorId="0" shapeId="0" xr:uid="{00000000-0006-0000-0500-00003D000000}">
      <text>
        <r>
          <rPr>
            <b/>
            <sz val="9"/>
            <color indexed="81"/>
            <rFont val="ＭＳ Ｐ明朝"/>
            <family val="1"/>
            <charset val="128"/>
          </rPr>
          <t>半角英数で入力してください。</t>
        </r>
      </text>
    </comment>
    <comment ref="L164" authorId="0" shapeId="0" xr:uid="{00000000-0006-0000-0500-00003E000000}">
      <text>
        <r>
          <rPr>
            <b/>
            <sz val="9"/>
            <color indexed="81"/>
            <rFont val="ＭＳ Ｐ明朝"/>
            <family val="1"/>
            <charset val="128"/>
          </rPr>
          <t>事務部門は１０番台、産業部門は３０,４０番台から選択してください。</t>
        </r>
      </text>
    </comment>
    <comment ref="AH164" authorId="0" shapeId="0" xr:uid="{00000000-0006-0000-0500-00003F000000}">
      <text>
        <r>
          <rPr>
            <b/>
            <sz val="9"/>
            <color indexed="81"/>
            <rFont val="ＭＳ Ｐ明朝"/>
            <family val="1"/>
            <charset val="128"/>
          </rPr>
          <t>半角英数で入力してください。</t>
        </r>
      </text>
    </comment>
    <comment ref="L165" authorId="0" shapeId="0" xr:uid="{00000000-0006-0000-0500-000040000000}">
      <text>
        <r>
          <rPr>
            <b/>
            <sz val="9"/>
            <color indexed="81"/>
            <rFont val="ＭＳ Ｐ明朝"/>
            <family val="1"/>
            <charset val="128"/>
          </rPr>
          <t>事務部門は１０番台、産業部門は３０,４０番台から選択してください。</t>
        </r>
      </text>
    </comment>
    <comment ref="AH165" authorId="0" shapeId="0" xr:uid="{00000000-0006-0000-0500-000041000000}">
      <text>
        <r>
          <rPr>
            <b/>
            <sz val="9"/>
            <color indexed="81"/>
            <rFont val="ＭＳ Ｐ明朝"/>
            <family val="1"/>
            <charset val="128"/>
          </rPr>
          <t>半角英数で入力してください。</t>
        </r>
      </text>
    </comment>
    <comment ref="L166" authorId="0" shapeId="0" xr:uid="{00000000-0006-0000-0500-000042000000}">
      <text>
        <r>
          <rPr>
            <b/>
            <sz val="9"/>
            <color indexed="81"/>
            <rFont val="ＭＳ Ｐ明朝"/>
            <family val="1"/>
            <charset val="128"/>
          </rPr>
          <t>事務部門は１０番台、産業部門は３０,４０番台から選択してください。</t>
        </r>
      </text>
    </comment>
    <comment ref="AH166" authorId="0" shapeId="0" xr:uid="{00000000-0006-0000-0500-000043000000}">
      <text>
        <r>
          <rPr>
            <b/>
            <sz val="9"/>
            <color indexed="81"/>
            <rFont val="ＭＳ Ｐ明朝"/>
            <family val="1"/>
            <charset val="128"/>
          </rPr>
          <t>半角英数で入力してください。</t>
        </r>
      </text>
    </comment>
    <comment ref="L167" authorId="0" shapeId="0" xr:uid="{00000000-0006-0000-0500-000044000000}">
      <text>
        <r>
          <rPr>
            <b/>
            <sz val="9"/>
            <color indexed="81"/>
            <rFont val="ＭＳ Ｐ明朝"/>
            <family val="1"/>
            <charset val="128"/>
          </rPr>
          <t>事務部門は１０番台、産業部門は３０,４０番台から選択してください。</t>
        </r>
      </text>
    </comment>
    <comment ref="AH167" authorId="0" shapeId="0" xr:uid="{00000000-0006-0000-0500-000045000000}">
      <text>
        <r>
          <rPr>
            <b/>
            <sz val="9"/>
            <color indexed="81"/>
            <rFont val="ＭＳ Ｐ明朝"/>
            <family val="1"/>
            <charset val="128"/>
          </rPr>
          <t>半角英数で入力してください。</t>
        </r>
      </text>
    </comment>
    <comment ref="L168" authorId="0" shapeId="0" xr:uid="{00000000-0006-0000-0500-000046000000}">
      <text>
        <r>
          <rPr>
            <b/>
            <sz val="9"/>
            <color indexed="81"/>
            <rFont val="ＭＳ Ｐ明朝"/>
            <family val="1"/>
            <charset val="128"/>
          </rPr>
          <t>事務部門は１０番台、産業部門は３０,４０番台から選択してください。</t>
        </r>
      </text>
    </comment>
    <comment ref="AH168" authorId="0" shapeId="0" xr:uid="{00000000-0006-0000-0500-000047000000}">
      <text>
        <r>
          <rPr>
            <b/>
            <sz val="9"/>
            <color indexed="81"/>
            <rFont val="ＭＳ Ｐ明朝"/>
            <family val="1"/>
            <charset val="128"/>
          </rPr>
          <t>半角英数で入力してください。</t>
        </r>
      </text>
    </comment>
    <comment ref="L169" authorId="0" shapeId="0" xr:uid="{00000000-0006-0000-0500-000048000000}">
      <text>
        <r>
          <rPr>
            <b/>
            <sz val="9"/>
            <color indexed="81"/>
            <rFont val="ＭＳ Ｐ明朝"/>
            <family val="1"/>
            <charset val="128"/>
          </rPr>
          <t>事務部門は１０番台、産業部門は３０,４０番台から選択してください。</t>
        </r>
      </text>
    </comment>
    <comment ref="AH169" authorId="0" shapeId="0" xr:uid="{00000000-0006-0000-0500-000049000000}">
      <text>
        <r>
          <rPr>
            <b/>
            <sz val="9"/>
            <color indexed="81"/>
            <rFont val="ＭＳ Ｐ明朝"/>
            <family val="1"/>
            <charset val="128"/>
          </rPr>
          <t>半角英数で入力してください。</t>
        </r>
      </text>
    </comment>
    <comment ref="L170" authorId="0" shapeId="0" xr:uid="{00000000-0006-0000-0500-00004A000000}">
      <text>
        <r>
          <rPr>
            <b/>
            <sz val="9"/>
            <color indexed="81"/>
            <rFont val="ＭＳ Ｐ明朝"/>
            <family val="1"/>
            <charset val="128"/>
          </rPr>
          <t>事務部門は１０番台、産業部門は３０,４０番台から選択してください。</t>
        </r>
      </text>
    </comment>
    <comment ref="AH170" authorId="0" shapeId="0" xr:uid="{00000000-0006-0000-0500-00004B000000}">
      <text>
        <r>
          <rPr>
            <b/>
            <sz val="9"/>
            <color indexed="81"/>
            <rFont val="ＭＳ Ｐ明朝"/>
            <family val="1"/>
            <charset val="128"/>
          </rPr>
          <t>半角英数で入力してください。</t>
        </r>
      </text>
    </comment>
    <comment ref="L171" authorId="0" shapeId="0" xr:uid="{00000000-0006-0000-0500-00004C000000}">
      <text>
        <r>
          <rPr>
            <b/>
            <sz val="9"/>
            <color indexed="81"/>
            <rFont val="ＭＳ Ｐ明朝"/>
            <family val="1"/>
            <charset val="128"/>
          </rPr>
          <t>事務部門は１０番台、産業部門は３０,４０番台から選択してください。</t>
        </r>
      </text>
    </comment>
    <comment ref="AH171" authorId="0" shapeId="0" xr:uid="{00000000-0006-0000-0500-00004D000000}">
      <text>
        <r>
          <rPr>
            <b/>
            <sz val="9"/>
            <color indexed="81"/>
            <rFont val="ＭＳ Ｐ明朝"/>
            <family val="1"/>
            <charset val="128"/>
          </rPr>
          <t>半角英数で入力してください。</t>
        </r>
      </text>
    </comment>
    <comment ref="L172" authorId="0" shapeId="0" xr:uid="{00000000-0006-0000-0500-00004E000000}">
      <text>
        <r>
          <rPr>
            <b/>
            <sz val="9"/>
            <color indexed="81"/>
            <rFont val="ＭＳ Ｐ明朝"/>
            <family val="1"/>
            <charset val="128"/>
          </rPr>
          <t>事務部門は１０番台、産業部門は３０,４０番台から選択してください。</t>
        </r>
      </text>
    </comment>
    <comment ref="AH172" authorId="0" shapeId="0" xr:uid="{00000000-0006-0000-0500-00004F000000}">
      <text>
        <r>
          <rPr>
            <b/>
            <sz val="9"/>
            <color indexed="81"/>
            <rFont val="ＭＳ Ｐ明朝"/>
            <family val="1"/>
            <charset val="128"/>
          </rPr>
          <t>半角英数で入力してください。</t>
        </r>
      </text>
    </comment>
    <comment ref="L173" authorId="0" shapeId="0" xr:uid="{00000000-0006-0000-0500-000050000000}">
      <text>
        <r>
          <rPr>
            <b/>
            <sz val="9"/>
            <color indexed="81"/>
            <rFont val="ＭＳ Ｐ明朝"/>
            <family val="1"/>
            <charset val="128"/>
          </rPr>
          <t>事務部門は１０番台、産業部門は３０,４０番台から選択してください。</t>
        </r>
      </text>
    </comment>
    <comment ref="AH173" authorId="0" shapeId="0" xr:uid="{00000000-0006-0000-0500-000051000000}">
      <text>
        <r>
          <rPr>
            <b/>
            <sz val="9"/>
            <color indexed="81"/>
            <rFont val="ＭＳ Ｐ明朝"/>
            <family val="1"/>
            <charset val="128"/>
          </rPr>
          <t>半角英数で入力してください。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4" authorId="0" shapeId="0" xr:uid="{00000000-0006-0000-0600-000001000000}">
      <text>
        <r>
          <rPr>
            <b/>
            <sz val="9"/>
            <color indexed="81"/>
            <rFont val="ＭＳ Ｐ明朝"/>
            <family val="1"/>
            <charset val="128"/>
          </rPr>
          <t>事業所番号は半角数字６桁で入力してください。</t>
        </r>
      </text>
    </comment>
    <comment ref="E10" authorId="0" shapeId="0" xr:uid="{00000000-0006-0000-0600-000002000000}">
      <text>
        <r>
          <rPr>
            <b/>
            <sz val="9"/>
            <color indexed="81"/>
            <rFont val="ＭＳ Ｐ明朝"/>
            <family val="1"/>
            <charset val="128"/>
          </rPr>
          <t>事業所の種別を選択してください。</t>
        </r>
      </text>
    </comment>
    <comment ref="S14" authorId="0" shapeId="0" xr:uid="{00000000-0006-0000-0600-000003000000}">
      <text>
        <r>
          <rPr>
            <b/>
            <sz val="9"/>
            <color indexed="81"/>
            <rFont val="MS P ゴシック"/>
            <family val="3"/>
            <charset val="128"/>
          </rPr>
          <t>「埼玉県」は入力しないでください。</t>
        </r>
      </text>
    </comment>
    <comment ref="O17" authorId="0" shapeId="0" xr:uid="{00000000-0006-0000-0600-000004000000}">
      <text>
        <r>
          <rPr>
            <b/>
            <sz val="9"/>
            <color indexed="81"/>
            <rFont val="ＭＳ Ｐ明朝"/>
            <family val="1"/>
            <charset val="128"/>
          </rPr>
          <t>産業分類を選択してください。</t>
        </r>
      </text>
    </comment>
    <comment ref="F39" authorId="0" shapeId="0" xr:uid="{BEE34E23-4CFA-40CD-AA8E-B605955A72F6}">
      <text>
        <r>
          <rPr>
            <b/>
            <sz val="9"/>
            <color indexed="81"/>
            <rFont val="ＭＳ Ｐ明朝"/>
            <family val="1"/>
            <charset val="128"/>
          </rPr>
          <t>代表事業所名が表示されています。</t>
        </r>
      </text>
    </comment>
    <comment ref="S39" authorId="0" shapeId="0" xr:uid="{AD7383D2-6114-41C8-860E-37EBECB6A9F4}">
      <text>
        <r>
          <rPr>
            <b/>
            <sz val="9"/>
            <color indexed="81"/>
            <rFont val="ＭＳ Ｐ明朝"/>
            <family val="1"/>
            <charset val="128"/>
          </rPr>
          <t>代表事業所所在地が表示されています。</t>
        </r>
      </text>
    </comment>
    <comment ref="Q73" authorId="0" shapeId="0" xr:uid="{00000000-0006-0000-0600-000005000000}">
      <text>
        <r>
          <rPr>
            <b/>
            <sz val="9"/>
            <color indexed="81"/>
            <rFont val="ＭＳ Ｐ明朝"/>
            <family val="1"/>
            <charset val="128"/>
          </rPr>
          <t>算定資料その１シートの使用量(G13セル)を入力してください。</t>
        </r>
      </text>
    </comment>
    <comment ref="U73" authorId="0" shapeId="0" xr:uid="{00000000-0006-0000-0600-000006000000}">
      <text>
        <r>
          <rPr>
            <b/>
            <sz val="9"/>
            <color indexed="81"/>
            <rFont val="ＭＳ Ｐ明朝"/>
            <family val="1"/>
            <charset val="128"/>
          </rPr>
          <t>算定資料その１シートの使用量(G13セル)を入力してください。</t>
        </r>
      </text>
    </comment>
    <comment ref="Y73" authorId="0" shapeId="0" xr:uid="{00000000-0006-0000-0600-000007000000}">
      <text>
        <r>
          <rPr>
            <b/>
            <sz val="9"/>
            <color indexed="81"/>
            <rFont val="ＭＳ Ｐ明朝"/>
            <family val="1"/>
            <charset val="128"/>
          </rPr>
          <t>算定資料その１シートの使用量(G13セル)を入力してください。</t>
        </r>
      </text>
    </comment>
    <comment ref="AC73" authorId="0" shapeId="0" xr:uid="{00000000-0006-0000-0600-000008000000}">
      <text>
        <r>
          <rPr>
            <b/>
            <sz val="9"/>
            <color indexed="81"/>
            <rFont val="ＭＳ Ｐ明朝"/>
            <family val="1"/>
            <charset val="128"/>
          </rPr>
          <t>算定資料その１シートの使用量(G13セル)を入力してください。</t>
        </r>
      </text>
    </comment>
    <comment ref="AG73" authorId="0" shapeId="0" xr:uid="{00000000-0006-0000-0600-000009000000}">
      <text>
        <r>
          <rPr>
            <b/>
            <sz val="9"/>
            <color indexed="81"/>
            <rFont val="ＭＳ Ｐ明朝"/>
            <family val="1"/>
            <charset val="128"/>
          </rPr>
          <t>算定資料その１シートの使用量(G13セル)を入力してください。</t>
        </r>
      </text>
    </comment>
    <comment ref="Q80" authorId="0" shapeId="0" xr:uid="{00000000-0006-0000-0600-00000A000000}">
      <text>
        <r>
          <rPr>
            <b/>
            <sz val="9"/>
            <color indexed="81"/>
            <rFont val="ＭＳ Ｐ明朝"/>
            <family val="1"/>
            <charset val="128"/>
          </rPr>
          <t>算定資料その１シートの排出量(G14セル)を入力してください。</t>
        </r>
      </text>
    </comment>
    <comment ref="U80" authorId="0" shapeId="0" xr:uid="{00000000-0006-0000-0600-00000B000000}">
      <text>
        <r>
          <rPr>
            <b/>
            <sz val="9"/>
            <color indexed="81"/>
            <rFont val="ＭＳ Ｐ明朝"/>
            <family val="1"/>
            <charset val="128"/>
          </rPr>
          <t>算定資料その１シートの排出量(G14セル)を入力してください。</t>
        </r>
      </text>
    </comment>
    <comment ref="Y80" authorId="0" shapeId="0" xr:uid="{00000000-0006-0000-0600-00000C000000}">
      <text>
        <r>
          <rPr>
            <b/>
            <sz val="9"/>
            <color indexed="81"/>
            <rFont val="ＭＳ Ｐ明朝"/>
            <family val="1"/>
            <charset val="128"/>
          </rPr>
          <t>算定資料その１シートの排出量(G14セル)を入力してください。</t>
        </r>
      </text>
    </comment>
    <comment ref="AC80" authorId="0" shapeId="0" xr:uid="{00000000-0006-0000-0600-00000D000000}">
      <text>
        <r>
          <rPr>
            <b/>
            <sz val="9"/>
            <color indexed="81"/>
            <rFont val="ＭＳ Ｐ明朝"/>
            <family val="1"/>
            <charset val="128"/>
          </rPr>
          <t>算定資料その１シートの排出量(G14セル)を入力してください。</t>
        </r>
      </text>
    </comment>
    <comment ref="AG80" authorId="0" shapeId="0" xr:uid="{00000000-0006-0000-0600-00000E000000}">
      <text>
        <r>
          <rPr>
            <b/>
            <sz val="9"/>
            <color indexed="81"/>
            <rFont val="ＭＳ Ｐ明朝"/>
            <family val="1"/>
            <charset val="128"/>
          </rPr>
          <t>算定資料その１シートの排出量(G14セル)を入力してください。</t>
        </r>
      </text>
    </comment>
    <comment ref="Q84" authorId="0" shapeId="0" xr:uid="{00000000-0006-0000-0600-00000F000000}">
      <text>
        <r>
          <rPr>
            <b/>
            <sz val="9"/>
            <color indexed="81"/>
            <rFont val="ＭＳ Ｐ明朝"/>
            <family val="1"/>
            <charset val="128"/>
          </rPr>
          <t>その他ガスファイルその２シートＬ列の各排出量を入力してください。</t>
        </r>
      </text>
    </comment>
    <comment ref="U84" authorId="0" shapeId="0" xr:uid="{00000000-0006-0000-0600-000010000000}">
      <text>
        <r>
          <rPr>
            <b/>
            <sz val="9"/>
            <color indexed="81"/>
            <rFont val="ＭＳ Ｐ明朝"/>
            <family val="1"/>
            <charset val="128"/>
          </rPr>
          <t>その他ガスファイルその２シートＬ列の各排出量を入力してください。</t>
        </r>
      </text>
    </comment>
    <comment ref="Y84" authorId="0" shapeId="0" xr:uid="{00000000-0006-0000-0600-000011000000}">
      <text>
        <r>
          <rPr>
            <b/>
            <sz val="9"/>
            <color indexed="81"/>
            <rFont val="ＭＳ Ｐ明朝"/>
            <family val="1"/>
            <charset val="128"/>
          </rPr>
          <t>その他ガスファイルその２シートＬ列の各排出量を入力してください。</t>
        </r>
      </text>
    </comment>
    <comment ref="AC84" authorId="0" shapeId="0" xr:uid="{00000000-0006-0000-0600-000012000000}">
      <text>
        <r>
          <rPr>
            <b/>
            <sz val="9"/>
            <color indexed="81"/>
            <rFont val="ＭＳ Ｐ明朝"/>
            <family val="1"/>
            <charset val="128"/>
          </rPr>
          <t>その他ガスファイルその２シートＬ列の各排出量を入力してください。</t>
        </r>
      </text>
    </comment>
    <comment ref="AG84" authorId="0" shapeId="0" xr:uid="{00000000-0006-0000-0600-000013000000}">
      <text>
        <r>
          <rPr>
            <b/>
            <sz val="9"/>
            <color indexed="81"/>
            <rFont val="ＭＳ Ｐ明朝"/>
            <family val="1"/>
            <charset val="128"/>
          </rPr>
          <t>その他ガスファイルその２シートＬ列の各排出量を入力してください。</t>
        </r>
      </text>
    </comment>
    <comment ref="Q85" authorId="0" shapeId="0" xr:uid="{00000000-0006-0000-0600-000014000000}">
      <text>
        <r>
          <rPr>
            <b/>
            <sz val="9"/>
            <color indexed="81"/>
            <rFont val="ＭＳ Ｐ明朝"/>
            <family val="1"/>
            <charset val="128"/>
          </rPr>
          <t>その他ガスファイルその２シートＬ列の各排出量を入力してください。</t>
        </r>
      </text>
    </comment>
    <comment ref="U85" authorId="0" shapeId="0" xr:uid="{00000000-0006-0000-0600-000015000000}">
      <text>
        <r>
          <rPr>
            <b/>
            <sz val="9"/>
            <color indexed="81"/>
            <rFont val="ＭＳ Ｐ明朝"/>
            <family val="1"/>
            <charset val="128"/>
          </rPr>
          <t>その他ガスファイルその２シートＬ列の各排出量を入力してください。</t>
        </r>
      </text>
    </comment>
    <comment ref="Y85" authorId="0" shapeId="0" xr:uid="{00000000-0006-0000-0600-000016000000}">
      <text>
        <r>
          <rPr>
            <b/>
            <sz val="9"/>
            <color indexed="81"/>
            <rFont val="ＭＳ Ｐ明朝"/>
            <family val="1"/>
            <charset val="128"/>
          </rPr>
          <t>その他ガスファイルその２シートＬ列の各排出量を入力してください。</t>
        </r>
      </text>
    </comment>
    <comment ref="AC85" authorId="0" shapeId="0" xr:uid="{00000000-0006-0000-0600-000017000000}">
      <text>
        <r>
          <rPr>
            <b/>
            <sz val="9"/>
            <color indexed="81"/>
            <rFont val="ＭＳ Ｐ明朝"/>
            <family val="1"/>
            <charset val="128"/>
          </rPr>
          <t>その他ガスファイルその２シートＬ列の各排出量を入力してください。</t>
        </r>
      </text>
    </comment>
    <comment ref="AG85" authorId="0" shapeId="0" xr:uid="{00000000-0006-0000-0600-000018000000}">
      <text>
        <r>
          <rPr>
            <b/>
            <sz val="9"/>
            <color indexed="81"/>
            <rFont val="ＭＳ Ｐ明朝"/>
            <family val="1"/>
            <charset val="128"/>
          </rPr>
          <t>その他ガスファイルその２シートＬ列の各排出量を入力してください。</t>
        </r>
      </text>
    </comment>
    <comment ref="Q86" authorId="0" shapeId="0" xr:uid="{00000000-0006-0000-0600-000019000000}">
      <text>
        <r>
          <rPr>
            <b/>
            <sz val="9"/>
            <color indexed="81"/>
            <rFont val="ＭＳ Ｐ明朝"/>
            <family val="1"/>
            <charset val="128"/>
          </rPr>
          <t>その他ガスファイルその２シートＬ列の各排出量を入力してください。</t>
        </r>
      </text>
    </comment>
    <comment ref="U86" authorId="0" shapeId="0" xr:uid="{00000000-0006-0000-0600-00001A000000}">
      <text>
        <r>
          <rPr>
            <b/>
            <sz val="9"/>
            <color indexed="81"/>
            <rFont val="ＭＳ Ｐ明朝"/>
            <family val="1"/>
            <charset val="128"/>
          </rPr>
          <t>その他ガスファイルその２シートＬ列の各排出量を入力してください。</t>
        </r>
      </text>
    </comment>
    <comment ref="Y86" authorId="0" shapeId="0" xr:uid="{00000000-0006-0000-0600-00001B000000}">
      <text>
        <r>
          <rPr>
            <b/>
            <sz val="9"/>
            <color indexed="81"/>
            <rFont val="ＭＳ Ｐ明朝"/>
            <family val="1"/>
            <charset val="128"/>
          </rPr>
          <t>その他ガスファイルその２シートＬ列の各排出量を入力してください。</t>
        </r>
      </text>
    </comment>
    <comment ref="AC86" authorId="0" shapeId="0" xr:uid="{00000000-0006-0000-0600-00001C000000}">
      <text>
        <r>
          <rPr>
            <b/>
            <sz val="9"/>
            <color indexed="81"/>
            <rFont val="ＭＳ Ｐ明朝"/>
            <family val="1"/>
            <charset val="128"/>
          </rPr>
          <t>その他ガスファイルその２シートＬ列の各排出量を入力してください。</t>
        </r>
      </text>
    </comment>
    <comment ref="AG86" authorId="0" shapeId="0" xr:uid="{00000000-0006-0000-0600-00001D000000}">
      <text>
        <r>
          <rPr>
            <b/>
            <sz val="9"/>
            <color indexed="81"/>
            <rFont val="ＭＳ Ｐ明朝"/>
            <family val="1"/>
            <charset val="128"/>
          </rPr>
          <t>その他ガスファイルその２シートＬ列の各排出量を入力してください。</t>
        </r>
      </text>
    </comment>
    <comment ref="Q87" authorId="0" shapeId="0" xr:uid="{00000000-0006-0000-0600-00001E000000}">
      <text>
        <r>
          <rPr>
            <b/>
            <sz val="9"/>
            <color indexed="81"/>
            <rFont val="ＭＳ Ｐ明朝"/>
            <family val="1"/>
            <charset val="128"/>
          </rPr>
          <t>その他ガスファイルその２シートＬ列の各排出量を入力してください。</t>
        </r>
      </text>
    </comment>
    <comment ref="U87" authorId="0" shapeId="0" xr:uid="{00000000-0006-0000-0600-00001F000000}">
      <text>
        <r>
          <rPr>
            <b/>
            <sz val="9"/>
            <color indexed="81"/>
            <rFont val="ＭＳ Ｐ明朝"/>
            <family val="1"/>
            <charset val="128"/>
          </rPr>
          <t>その他ガスファイルその２シートＬ列の各排出量を入力してください。</t>
        </r>
      </text>
    </comment>
    <comment ref="Y87" authorId="0" shapeId="0" xr:uid="{00000000-0006-0000-0600-000020000000}">
      <text>
        <r>
          <rPr>
            <b/>
            <sz val="9"/>
            <color indexed="81"/>
            <rFont val="ＭＳ Ｐ明朝"/>
            <family val="1"/>
            <charset val="128"/>
          </rPr>
          <t>その他ガスファイルその２シートＬ列の各排出量を入力してください。</t>
        </r>
      </text>
    </comment>
    <comment ref="AC87" authorId="0" shapeId="0" xr:uid="{00000000-0006-0000-0600-000021000000}">
      <text>
        <r>
          <rPr>
            <b/>
            <sz val="9"/>
            <color indexed="81"/>
            <rFont val="ＭＳ Ｐ明朝"/>
            <family val="1"/>
            <charset val="128"/>
          </rPr>
          <t>その他ガスファイルその２シートＬ列の各排出量を入力してください。</t>
        </r>
      </text>
    </comment>
    <comment ref="AG87" authorId="0" shapeId="0" xr:uid="{00000000-0006-0000-0600-000022000000}">
      <text>
        <r>
          <rPr>
            <b/>
            <sz val="9"/>
            <color indexed="81"/>
            <rFont val="ＭＳ Ｐ明朝"/>
            <family val="1"/>
            <charset val="128"/>
          </rPr>
          <t>その他ガスファイルその２シートＬ列の各排出量を入力してください。</t>
        </r>
      </text>
    </comment>
    <comment ref="Q88" authorId="0" shapeId="0" xr:uid="{00000000-0006-0000-0600-000023000000}">
      <text>
        <r>
          <rPr>
            <b/>
            <sz val="9"/>
            <color indexed="81"/>
            <rFont val="ＭＳ Ｐ明朝"/>
            <family val="1"/>
            <charset val="128"/>
          </rPr>
          <t>その他ガスファイルその２シートＬ列の各排出量を入力してください。</t>
        </r>
      </text>
    </comment>
    <comment ref="U88" authorId="0" shapeId="0" xr:uid="{00000000-0006-0000-0600-000024000000}">
      <text>
        <r>
          <rPr>
            <b/>
            <sz val="9"/>
            <color indexed="81"/>
            <rFont val="ＭＳ Ｐ明朝"/>
            <family val="1"/>
            <charset val="128"/>
          </rPr>
          <t>その他ガスファイルその２シートＬ列の各排出量を入力してください。</t>
        </r>
      </text>
    </comment>
    <comment ref="Y88" authorId="0" shapeId="0" xr:uid="{00000000-0006-0000-0600-000025000000}">
      <text>
        <r>
          <rPr>
            <b/>
            <sz val="9"/>
            <color indexed="81"/>
            <rFont val="ＭＳ Ｐ明朝"/>
            <family val="1"/>
            <charset val="128"/>
          </rPr>
          <t>その他ガスファイルその２シートＬ列の各排出量を入力してください。</t>
        </r>
      </text>
    </comment>
    <comment ref="AC88" authorId="0" shapeId="0" xr:uid="{00000000-0006-0000-0600-000026000000}">
      <text>
        <r>
          <rPr>
            <b/>
            <sz val="9"/>
            <color indexed="81"/>
            <rFont val="ＭＳ Ｐ明朝"/>
            <family val="1"/>
            <charset val="128"/>
          </rPr>
          <t>その他ガスファイルその２シートＬ列の各排出量を入力してください。</t>
        </r>
      </text>
    </comment>
    <comment ref="AG88" authorId="0" shapeId="0" xr:uid="{00000000-0006-0000-0600-000027000000}">
      <text>
        <r>
          <rPr>
            <b/>
            <sz val="9"/>
            <color indexed="81"/>
            <rFont val="ＭＳ Ｐ明朝"/>
            <family val="1"/>
            <charset val="128"/>
          </rPr>
          <t>その他ガスファイルその２シートＬ列の各排出量を入力してください。</t>
        </r>
      </text>
    </comment>
    <comment ref="Q89" authorId="0" shapeId="0" xr:uid="{00000000-0006-0000-0600-000028000000}">
      <text>
        <r>
          <rPr>
            <b/>
            <sz val="9"/>
            <color indexed="81"/>
            <rFont val="ＭＳ Ｐ明朝"/>
            <family val="1"/>
            <charset val="128"/>
          </rPr>
          <t>その他ガスファイルその２シートＬ列の各排出量を入力してください。</t>
        </r>
      </text>
    </comment>
    <comment ref="U89" authorId="0" shapeId="0" xr:uid="{00000000-0006-0000-0600-000029000000}">
      <text>
        <r>
          <rPr>
            <b/>
            <sz val="9"/>
            <color indexed="81"/>
            <rFont val="ＭＳ Ｐ明朝"/>
            <family val="1"/>
            <charset val="128"/>
          </rPr>
          <t>その他ガスファイルその２シートＬ列の各排出量を入力してください。</t>
        </r>
      </text>
    </comment>
    <comment ref="Y89" authorId="0" shapeId="0" xr:uid="{00000000-0006-0000-0600-00002A000000}">
      <text>
        <r>
          <rPr>
            <b/>
            <sz val="9"/>
            <color indexed="81"/>
            <rFont val="ＭＳ Ｐ明朝"/>
            <family val="1"/>
            <charset val="128"/>
          </rPr>
          <t>その他ガスファイルその２シートＬ列の各排出量を入力してください。</t>
        </r>
      </text>
    </comment>
    <comment ref="AC89" authorId="0" shapeId="0" xr:uid="{00000000-0006-0000-0600-00002B000000}">
      <text>
        <r>
          <rPr>
            <b/>
            <sz val="9"/>
            <color indexed="81"/>
            <rFont val="ＭＳ Ｐ明朝"/>
            <family val="1"/>
            <charset val="128"/>
          </rPr>
          <t>その他ガスファイルその２シートＬ列の各排出量を入力してください。</t>
        </r>
      </text>
    </comment>
    <comment ref="AG89" authorId="0" shapeId="0" xr:uid="{00000000-0006-0000-0600-00002C000000}">
      <text>
        <r>
          <rPr>
            <b/>
            <sz val="9"/>
            <color indexed="81"/>
            <rFont val="ＭＳ Ｐ明朝"/>
            <family val="1"/>
            <charset val="128"/>
          </rPr>
          <t>その他ガスファイルその２シートＬ列の各排出量を入力してください。</t>
        </r>
      </text>
    </comment>
    <comment ref="Q90" authorId="0" shapeId="0" xr:uid="{00000000-0006-0000-0600-00002D000000}">
      <text>
        <r>
          <rPr>
            <b/>
            <sz val="9"/>
            <color indexed="81"/>
            <rFont val="ＭＳ Ｐ明朝"/>
            <family val="1"/>
            <charset val="128"/>
          </rPr>
          <t>その他ガスファイルその２シートＬ列の各排出量を入力してください。</t>
        </r>
      </text>
    </comment>
    <comment ref="U90" authorId="0" shapeId="0" xr:uid="{00000000-0006-0000-0600-00002E000000}">
      <text>
        <r>
          <rPr>
            <b/>
            <sz val="9"/>
            <color indexed="81"/>
            <rFont val="ＭＳ Ｐ明朝"/>
            <family val="1"/>
            <charset val="128"/>
          </rPr>
          <t>その他ガスファイルその２シートＬ列の各排出量を入力してください。</t>
        </r>
      </text>
    </comment>
    <comment ref="Y90" authorId="0" shapeId="0" xr:uid="{00000000-0006-0000-0600-00002F000000}">
      <text>
        <r>
          <rPr>
            <b/>
            <sz val="9"/>
            <color indexed="81"/>
            <rFont val="ＭＳ Ｐ明朝"/>
            <family val="1"/>
            <charset val="128"/>
          </rPr>
          <t>その他ガスファイルその２シートＬ列の各排出量を入力してください。</t>
        </r>
      </text>
    </comment>
    <comment ref="AC90" authorId="0" shapeId="0" xr:uid="{00000000-0006-0000-0600-000030000000}">
      <text>
        <r>
          <rPr>
            <b/>
            <sz val="9"/>
            <color indexed="81"/>
            <rFont val="ＭＳ Ｐ明朝"/>
            <family val="1"/>
            <charset val="128"/>
          </rPr>
          <t>その他ガスファイルその２シートＬ列の各排出量を入力してください。</t>
        </r>
      </text>
    </comment>
    <comment ref="AG90" authorId="0" shapeId="0" xr:uid="{00000000-0006-0000-0600-000031000000}">
      <text>
        <r>
          <rPr>
            <b/>
            <sz val="9"/>
            <color indexed="81"/>
            <rFont val="ＭＳ Ｐ明朝"/>
            <family val="1"/>
            <charset val="128"/>
          </rPr>
          <t>その他ガスファイルその２シートＬ列の各排出量を入力してください。</t>
        </r>
      </text>
    </comment>
    <comment ref="D102" authorId="0" shapeId="0" xr:uid="{00000000-0006-0000-0600-000032000000}">
      <text>
        <r>
          <rPr>
            <b/>
            <sz val="9"/>
            <color indexed="81"/>
            <rFont val="ＭＳ Ｐ明朝"/>
            <family val="1"/>
            <charset val="128"/>
          </rPr>
          <t>CO2排出量に影響を及ぼす指標を設定してください。</t>
        </r>
      </text>
    </comment>
    <comment ref="M102" authorId="0" shapeId="0" xr:uid="{00000000-0006-0000-0600-000033000000}">
      <text>
        <r>
          <rPr>
            <b/>
            <sz val="9"/>
            <color indexed="81"/>
            <rFont val="ＭＳ Ｐ明朝"/>
            <family val="1"/>
            <charset val="128"/>
          </rPr>
          <t>左の指標の単位を入力してください。</t>
        </r>
      </text>
    </comment>
    <comment ref="L159" authorId="0" shapeId="0" xr:uid="{00000000-0006-0000-0600-000034000000}">
      <text>
        <r>
          <rPr>
            <b/>
            <sz val="9"/>
            <color indexed="81"/>
            <rFont val="ＭＳ Ｐ明朝"/>
            <family val="1"/>
            <charset val="128"/>
          </rPr>
          <t>事務部門は１０番台、産業部門は３０,４０番台から選択してください。</t>
        </r>
      </text>
    </comment>
    <comment ref="AH159" authorId="0" shapeId="0" xr:uid="{00000000-0006-0000-0600-000035000000}">
      <text>
        <r>
          <rPr>
            <b/>
            <sz val="9"/>
            <color indexed="81"/>
            <rFont val="ＭＳ Ｐ明朝"/>
            <family val="1"/>
            <charset val="128"/>
          </rPr>
          <t>半角英数で入力してください。</t>
        </r>
      </text>
    </comment>
    <comment ref="L160" authorId="0" shapeId="0" xr:uid="{00000000-0006-0000-0600-000036000000}">
      <text>
        <r>
          <rPr>
            <b/>
            <sz val="9"/>
            <color indexed="81"/>
            <rFont val="ＭＳ Ｐ明朝"/>
            <family val="1"/>
            <charset val="128"/>
          </rPr>
          <t>事務部門は１０番台、産業部門は３０,４０番台から選択してください。</t>
        </r>
      </text>
    </comment>
    <comment ref="AH160" authorId="0" shapeId="0" xr:uid="{00000000-0006-0000-0600-000037000000}">
      <text>
        <r>
          <rPr>
            <b/>
            <sz val="9"/>
            <color indexed="81"/>
            <rFont val="ＭＳ Ｐ明朝"/>
            <family val="1"/>
            <charset val="128"/>
          </rPr>
          <t>半角英数で入力してください。</t>
        </r>
      </text>
    </comment>
    <comment ref="L161" authorId="0" shapeId="0" xr:uid="{00000000-0006-0000-0600-000038000000}">
      <text>
        <r>
          <rPr>
            <b/>
            <sz val="9"/>
            <color indexed="81"/>
            <rFont val="ＭＳ Ｐ明朝"/>
            <family val="1"/>
            <charset val="128"/>
          </rPr>
          <t>事務部門は１０番台、産業部門は３０,４０番台から選択してください。</t>
        </r>
      </text>
    </comment>
    <comment ref="AH161" authorId="0" shapeId="0" xr:uid="{00000000-0006-0000-0600-000039000000}">
      <text>
        <r>
          <rPr>
            <b/>
            <sz val="9"/>
            <color indexed="81"/>
            <rFont val="ＭＳ Ｐ明朝"/>
            <family val="1"/>
            <charset val="128"/>
          </rPr>
          <t>半角英数で入力してください。</t>
        </r>
      </text>
    </comment>
    <comment ref="L162" authorId="0" shapeId="0" xr:uid="{00000000-0006-0000-0600-00003A000000}">
      <text>
        <r>
          <rPr>
            <b/>
            <sz val="9"/>
            <color indexed="81"/>
            <rFont val="ＭＳ Ｐ明朝"/>
            <family val="1"/>
            <charset val="128"/>
          </rPr>
          <t>事務部門は１０番台、産業部門は３０,４０番台から選択してください。</t>
        </r>
      </text>
    </comment>
    <comment ref="AH162" authorId="0" shapeId="0" xr:uid="{00000000-0006-0000-0600-00003B000000}">
      <text>
        <r>
          <rPr>
            <b/>
            <sz val="9"/>
            <color indexed="81"/>
            <rFont val="ＭＳ Ｐ明朝"/>
            <family val="1"/>
            <charset val="128"/>
          </rPr>
          <t>半角英数で入力してください。</t>
        </r>
      </text>
    </comment>
    <comment ref="L163" authorId="0" shapeId="0" xr:uid="{00000000-0006-0000-0600-00003C000000}">
      <text>
        <r>
          <rPr>
            <b/>
            <sz val="9"/>
            <color indexed="81"/>
            <rFont val="ＭＳ Ｐ明朝"/>
            <family val="1"/>
            <charset val="128"/>
          </rPr>
          <t>事務部門は１０番台、産業部門は３０,４０番台から選択してください。</t>
        </r>
      </text>
    </comment>
    <comment ref="AH163" authorId="0" shapeId="0" xr:uid="{00000000-0006-0000-0600-00003D000000}">
      <text>
        <r>
          <rPr>
            <b/>
            <sz val="9"/>
            <color indexed="81"/>
            <rFont val="ＭＳ Ｐ明朝"/>
            <family val="1"/>
            <charset val="128"/>
          </rPr>
          <t>半角英数で入力してください。</t>
        </r>
      </text>
    </comment>
    <comment ref="L164" authorId="0" shapeId="0" xr:uid="{00000000-0006-0000-0600-00003E000000}">
      <text>
        <r>
          <rPr>
            <b/>
            <sz val="9"/>
            <color indexed="81"/>
            <rFont val="ＭＳ Ｐ明朝"/>
            <family val="1"/>
            <charset val="128"/>
          </rPr>
          <t>事務部門は１０番台、産業部門は３０,４０番台から選択してください。</t>
        </r>
      </text>
    </comment>
    <comment ref="AH164" authorId="0" shapeId="0" xr:uid="{00000000-0006-0000-0600-00003F000000}">
      <text>
        <r>
          <rPr>
            <b/>
            <sz val="9"/>
            <color indexed="81"/>
            <rFont val="ＭＳ Ｐ明朝"/>
            <family val="1"/>
            <charset val="128"/>
          </rPr>
          <t>半角英数で入力してください。</t>
        </r>
      </text>
    </comment>
    <comment ref="L165" authorId="0" shapeId="0" xr:uid="{00000000-0006-0000-0600-000040000000}">
      <text>
        <r>
          <rPr>
            <b/>
            <sz val="9"/>
            <color indexed="81"/>
            <rFont val="ＭＳ Ｐ明朝"/>
            <family val="1"/>
            <charset val="128"/>
          </rPr>
          <t>事務部門は１０番台、産業部門は３０,４０番台から選択してください。</t>
        </r>
      </text>
    </comment>
    <comment ref="AH165" authorId="0" shapeId="0" xr:uid="{00000000-0006-0000-0600-000041000000}">
      <text>
        <r>
          <rPr>
            <b/>
            <sz val="9"/>
            <color indexed="81"/>
            <rFont val="ＭＳ Ｐ明朝"/>
            <family val="1"/>
            <charset val="128"/>
          </rPr>
          <t>半角英数で入力してください。</t>
        </r>
      </text>
    </comment>
    <comment ref="L166" authorId="0" shapeId="0" xr:uid="{00000000-0006-0000-0600-000042000000}">
      <text>
        <r>
          <rPr>
            <b/>
            <sz val="9"/>
            <color indexed="81"/>
            <rFont val="ＭＳ Ｐ明朝"/>
            <family val="1"/>
            <charset val="128"/>
          </rPr>
          <t>事務部門は１０番台、産業部門は３０,４０番台から選択してください。</t>
        </r>
      </text>
    </comment>
    <comment ref="AH166" authorId="0" shapeId="0" xr:uid="{00000000-0006-0000-0600-000043000000}">
      <text>
        <r>
          <rPr>
            <b/>
            <sz val="9"/>
            <color indexed="81"/>
            <rFont val="ＭＳ Ｐ明朝"/>
            <family val="1"/>
            <charset val="128"/>
          </rPr>
          <t>半角英数で入力してください。</t>
        </r>
      </text>
    </comment>
    <comment ref="L167" authorId="0" shapeId="0" xr:uid="{00000000-0006-0000-0600-000044000000}">
      <text>
        <r>
          <rPr>
            <b/>
            <sz val="9"/>
            <color indexed="81"/>
            <rFont val="ＭＳ Ｐ明朝"/>
            <family val="1"/>
            <charset val="128"/>
          </rPr>
          <t>事務部門は１０番台、産業部門は３０,４０番台から選択してください。</t>
        </r>
      </text>
    </comment>
    <comment ref="AH167" authorId="0" shapeId="0" xr:uid="{00000000-0006-0000-0600-000045000000}">
      <text>
        <r>
          <rPr>
            <b/>
            <sz val="9"/>
            <color indexed="81"/>
            <rFont val="ＭＳ Ｐ明朝"/>
            <family val="1"/>
            <charset val="128"/>
          </rPr>
          <t>半角英数で入力してください。</t>
        </r>
      </text>
    </comment>
    <comment ref="L168" authorId="0" shapeId="0" xr:uid="{00000000-0006-0000-0600-000046000000}">
      <text>
        <r>
          <rPr>
            <b/>
            <sz val="9"/>
            <color indexed="81"/>
            <rFont val="ＭＳ Ｐ明朝"/>
            <family val="1"/>
            <charset val="128"/>
          </rPr>
          <t>事務部門は１０番台、産業部門は３０,４０番台から選択してください。</t>
        </r>
      </text>
    </comment>
    <comment ref="AH168" authorId="0" shapeId="0" xr:uid="{00000000-0006-0000-0600-000047000000}">
      <text>
        <r>
          <rPr>
            <b/>
            <sz val="9"/>
            <color indexed="81"/>
            <rFont val="ＭＳ Ｐ明朝"/>
            <family val="1"/>
            <charset val="128"/>
          </rPr>
          <t>半角英数で入力してください。</t>
        </r>
      </text>
    </comment>
    <comment ref="L169" authorId="0" shapeId="0" xr:uid="{00000000-0006-0000-0600-000048000000}">
      <text>
        <r>
          <rPr>
            <b/>
            <sz val="9"/>
            <color indexed="81"/>
            <rFont val="ＭＳ Ｐ明朝"/>
            <family val="1"/>
            <charset val="128"/>
          </rPr>
          <t>事務部門は１０番台、産業部門は３０,４０番台から選択してください。</t>
        </r>
      </text>
    </comment>
    <comment ref="AH169" authorId="0" shapeId="0" xr:uid="{00000000-0006-0000-0600-000049000000}">
      <text>
        <r>
          <rPr>
            <b/>
            <sz val="9"/>
            <color indexed="81"/>
            <rFont val="ＭＳ Ｐ明朝"/>
            <family val="1"/>
            <charset val="128"/>
          </rPr>
          <t>半角英数で入力してください。</t>
        </r>
      </text>
    </comment>
    <comment ref="L170" authorId="0" shapeId="0" xr:uid="{00000000-0006-0000-0600-00004A000000}">
      <text>
        <r>
          <rPr>
            <b/>
            <sz val="9"/>
            <color indexed="81"/>
            <rFont val="ＭＳ Ｐ明朝"/>
            <family val="1"/>
            <charset val="128"/>
          </rPr>
          <t>事務部門は１０番台、産業部門は３０,４０番台から選択してください。</t>
        </r>
      </text>
    </comment>
    <comment ref="AH170" authorId="0" shapeId="0" xr:uid="{00000000-0006-0000-0600-00004B000000}">
      <text>
        <r>
          <rPr>
            <b/>
            <sz val="9"/>
            <color indexed="81"/>
            <rFont val="ＭＳ Ｐ明朝"/>
            <family val="1"/>
            <charset val="128"/>
          </rPr>
          <t>半角英数で入力してください。</t>
        </r>
      </text>
    </comment>
    <comment ref="L171" authorId="0" shapeId="0" xr:uid="{00000000-0006-0000-0600-00004C000000}">
      <text>
        <r>
          <rPr>
            <b/>
            <sz val="9"/>
            <color indexed="81"/>
            <rFont val="ＭＳ Ｐ明朝"/>
            <family val="1"/>
            <charset val="128"/>
          </rPr>
          <t>事務部門は１０番台、産業部門は３０,４０番台から選択してください。</t>
        </r>
      </text>
    </comment>
    <comment ref="AH171" authorId="0" shapeId="0" xr:uid="{00000000-0006-0000-0600-00004D000000}">
      <text>
        <r>
          <rPr>
            <b/>
            <sz val="9"/>
            <color indexed="81"/>
            <rFont val="ＭＳ Ｐ明朝"/>
            <family val="1"/>
            <charset val="128"/>
          </rPr>
          <t>半角英数で入力してください。</t>
        </r>
      </text>
    </comment>
    <comment ref="L172" authorId="0" shapeId="0" xr:uid="{00000000-0006-0000-0600-00004E000000}">
      <text>
        <r>
          <rPr>
            <b/>
            <sz val="9"/>
            <color indexed="81"/>
            <rFont val="ＭＳ Ｐ明朝"/>
            <family val="1"/>
            <charset val="128"/>
          </rPr>
          <t>事務部門は１０番台、産業部門は３０,４０番台から選択してください。</t>
        </r>
      </text>
    </comment>
    <comment ref="AH172" authorId="0" shapeId="0" xr:uid="{00000000-0006-0000-0600-00004F000000}">
      <text>
        <r>
          <rPr>
            <b/>
            <sz val="9"/>
            <color indexed="81"/>
            <rFont val="ＭＳ Ｐ明朝"/>
            <family val="1"/>
            <charset val="128"/>
          </rPr>
          <t>半角英数で入力してください。</t>
        </r>
      </text>
    </comment>
    <comment ref="L173" authorId="0" shapeId="0" xr:uid="{00000000-0006-0000-0600-000050000000}">
      <text>
        <r>
          <rPr>
            <b/>
            <sz val="9"/>
            <color indexed="81"/>
            <rFont val="ＭＳ Ｐ明朝"/>
            <family val="1"/>
            <charset val="128"/>
          </rPr>
          <t>事務部門は１０番台、産業部門は３０,４０番台から選択してください。</t>
        </r>
      </text>
    </comment>
    <comment ref="AH173" authorId="0" shapeId="0" xr:uid="{00000000-0006-0000-0600-000051000000}">
      <text>
        <r>
          <rPr>
            <b/>
            <sz val="9"/>
            <color indexed="81"/>
            <rFont val="ＭＳ Ｐ明朝"/>
            <family val="1"/>
            <charset val="128"/>
          </rPr>
          <t>半角英数で入力してください。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4" authorId="0" shapeId="0" xr:uid="{00000000-0006-0000-0700-000001000000}">
      <text>
        <r>
          <rPr>
            <b/>
            <sz val="9"/>
            <color indexed="81"/>
            <rFont val="ＭＳ Ｐ明朝"/>
            <family val="1"/>
            <charset val="128"/>
          </rPr>
          <t>事業所番号は半角数字６桁で入力してください。</t>
        </r>
      </text>
    </comment>
    <comment ref="E10" authorId="0" shapeId="0" xr:uid="{00000000-0006-0000-0700-000002000000}">
      <text>
        <r>
          <rPr>
            <b/>
            <sz val="9"/>
            <color indexed="81"/>
            <rFont val="ＭＳ Ｐ明朝"/>
            <family val="1"/>
            <charset val="128"/>
          </rPr>
          <t>事業所の種別を選択してください。</t>
        </r>
      </text>
    </comment>
    <comment ref="S14" authorId="0" shapeId="0" xr:uid="{00000000-0006-0000-0700-000003000000}">
      <text>
        <r>
          <rPr>
            <b/>
            <sz val="9"/>
            <color indexed="81"/>
            <rFont val="MS P ゴシック"/>
            <family val="3"/>
            <charset val="128"/>
          </rPr>
          <t>「埼玉県」は入力しないでください。</t>
        </r>
      </text>
    </comment>
    <comment ref="O17" authorId="0" shapeId="0" xr:uid="{00000000-0006-0000-0700-000004000000}">
      <text>
        <r>
          <rPr>
            <b/>
            <sz val="9"/>
            <color indexed="81"/>
            <rFont val="ＭＳ Ｐ明朝"/>
            <family val="1"/>
            <charset val="128"/>
          </rPr>
          <t>産業分類を選択してください。</t>
        </r>
      </text>
    </comment>
    <comment ref="F39" authorId="0" shapeId="0" xr:uid="{5E63DA98-C61D-4491-98A7-2190F491738B}">
      <text>
        <r>
          <rPr>
            <b/>
            <sz val="9"/>
            <color indexed="81"/>
            <rFont val="ＭＳ Ｐ明朝"/>
            <family val="1"/>
            <charset val="128"/>
          </rPr>
          <t>代表事業所名が表示されています。</t>
        </r>
      </text>
    </comment>
    <comment ref="S39" authorId="0" shapeId="0" xr:uid="{EE6F7C3E-21FA-478F-9155-43D58A01C154}">
      <text>
        <r>
          <rPr>
            <b/>
            <sz val="9"/>
            <color indexed="81"/>
            <rFont val="ＭＳ Ｐ明朝"/>
            <family val="1"/>
            <charset val="128"/>
          </rPr>
          <t>代表事業所所在地が表示されています。</t>
        </r>
      </text>
    </comment>
    <comment ref="Q73" authorId="0" shapeId="0" xr:uid="{00000000-0006-0000-0700-000005000000}">
      <text>
        <r>
          <rPr>
            <b/>
            <sz val="9"/>
            <color indexed="81"/>
            <rFont val="ＭＳ Ｐ明朝"/>
            <family val="1"/>
            <charset val="128"/>
          </rPr>
          <t>算定資料その１シートの使用量(G13セル)を入力してください。</t>
        </r>
      </text>
    </comment>
    <comment ref="U73" authorId="0" shapeId="0" xr:uid="{00000000-0006-0000-0700-000006000000}">
      <text>
        <r>
          <rPr>
            <b/>
            <sz val="9"/>
            <color indexed="81"/>
            <rFont val="ＭＳ Ｐ明朝"/>
            <family val="1"/>
            <charset val="128"/>
          </rPr>
          <t>算定資料その１シートの使用量(G13セル)を入力してください。</t>
        </r>
      </text>
    </comment>
    <comment ref="Y73" authorId="0" shapeId="0" xr:uid="{00000000-0006-0000-0700-000007000000}">
      <text>
        <r>
          <rPr>
            <b/>
            <sz val="9"/>
            <color indexed="81"/>
            <rFont val="ＭＳ Ｐ明朝"/>
            <family val="1"/>
            <charset val="128"/>
          </rPr>
          <t>算定資料その１シートの使用量(G13セル)を入力してください。</t>
        </r>
      </text>
    </comment>
    <comment ref="AC73" authorId="0" shapeId="0" xr:uid="{00000000-0006-0000-0700-000008000000}">
      <text>
        <r>
          <rPr>
            <b/>
            <sz val="9"/>
            <color indexed="81"/>
            <rFont val="ＭＳ Ｐ明朝"/>
            <family val="1"/>
            <charset val="128"/>
          </rPr>
          <t>算定資料その１シートの使用量(G13セル)を入力してください。</t>
        </r>
      </text>
    </comment>
    <comment ref="AG73" authorId="0" shapeId="0" xr:uid="{00000000-0006-0000-0700-000009000000}">
      <text>
        <r>
          <rPr>
            <b/>
            <sz val="9"/>
            <color indexed="81"/>
            <rFont val="ＭＳ Ｐ明朝"/>
            <family val="1"/>
            <charset val="128"/>
          </rPr>
          <t>算定資料その１シートの使用量(G13セル)を入力してください。</t>
        </r>
      </text>
    </comment>
    <comment ref="Q80" authorId="0" shapeId="0" xr:uid="{00000000-0006-0000-0700-00000A000000}">
      <text>
        <r>
          <rPr>
            <b/>
            <sz val="9"/>
            <color indexed="81"/>
            <rFont val="ＭＳ Ｐ明朝"/>
            <family val="1"/>
            <charset val="128"/>
          </rPr>
          <t>算定資料その１シートの排出量(G14セル)を入力してください。</t>
        </r>
      </text>
    </comment>
    <comment ref="U80" authorId="0" shapeId="0" xr:uid="{00000000-0006-0000-0700-00000B000000}">
      <text>
        <r>
          <rPr>
            <b/>
            <sz val="9"/>
            <color indexed="81"/>
            <rFont val="ＭＳ Ｐ明朝"/>
            <family val="1"/>
            <charset val="128"/>
          </rPr>
          <t>算定資料その１シートの排出量(G14セル)を入力してください。</t>
        </r>
      </text>
    </comment>
    <comment ref="Y80" authorId="0" shapeId="0" xr:uid="{00000000-0006-0000-0700-00000C000000}">
      <text>
        <r>
          <rPr>
            <b/>
            <sz val="9"/>
            <color indexed="81"/>
            <rFont val="ＭＳ Ｐ明朝"/>
            <family val="1"/>
            <charset val="128"/>
          </rPr>
          <t>算定資料その１シートの排出量(G14セル)を入力してください。</t>
        </r>
      </text>
    </comment>
    <comment ref="AC80" authorId="0" shapeId="0" xr:uid="{00000000-0006-0000-0700-00000D000000}">
      <text>
        <r>
          <rPr>
            <b/>
            <sz val="9"/>
            <color indexed="81"/>
            <rFont val="ＭＳ Ｐ明朝"/>
            <family val="1"/>
            <charset val="128"/>
          </rPr>
          <t>算定資料その１シートの排出量(G14セル)を入力してください。</t>
        </r>
      </text>
    </comment>
    <comment ref="AG80" authorId="0" shapeId="0" xr:uid="{00000000-0006-0000-0700-00000E000000}">
      <text>
        <r>
          <rPr>
            <b/>
            <sz val="9"/>
            <color indexed="81"/>
            <rFont val="ＭＳ Ｐ明朝"/>
            <family val="1"/>
            <charset val="128"/>
          </rPr>
          <t>算定資料その１シートの排出量(G14セル)を入力してください。</t>
        </r>
      </text>
    </comment>
    <comment ref="Q84" authorId="0" shapeId="0" xr:uid="{00000000-0006-0000-0700-00000F000000}">
      <text>
        <r>
          <rPr>
            <b/>
            <sz val="9"/>
            <color indexed="81"/>
            <rFont val="ＭＳ Ｐ明朝"/>
            <family val="1"/>
            <charset val="128"/>
          </rPr>
          <t>その他ガスファイルその２シートＬ列の各排出量を入力してください。</t>
        </r>
      </text>
    </comment>
    <comment ref="U84" authorId="0" shapeId="0" xr:uid="{00000000-0006-0000-0700-000010000000}">
      <text>
        <r>
          <rPr>
            <b/>
            <sz val="9"/>
            <color indexed="81"/>
            <rFont val="ＭＳ Ｐ明朝"/>
            <family val="1"/>
            <charset val="128"/>
          </rPr>
          <t>その他ガスファイルその２シートＬ列の各排出量を入力してください。</t>
        </r>
      </text>
    </comment>
    <comment ref="Y84" authorId="0" shapeId="0" xr:uid="{00000000-0006-0000-0700-000011000000}">
      <text>
        <r>
          <rPr>
            <b/>
            <sz val="9"/>
            <color indexed="81"/>
            <rFont val="ＭＳ Ｐ明朝"/>
            <family val="1"/>
            <charset val="128"/>
          </rPr>
          <t>その他ガスファイルその２シートＬ列の各排出量を入力してください。</t>
        </r>
      </text>
    </comment>
    <comment ref="AC84" authorId="0" shapeId="0" xr:uid="{00000000-0006-0000-0700-000012000000}">
      <text>
        <r>
          <rPr>
            <b/>
            <sz val="9"/>
            <color indexed="81"/>
            <rFont val="ＭＳ Ｐ明朝"/>
            <family val="1"/>
            <charset val="128"/>
          </rPr>
          <t>その他ガスファイルその２シートＬ列の各排出量を入力してください。</t>
        </r>
      </text>
    </comment>
    <comment ref="AG84" authorId="0" shapeId="0" xr:uid="{00000000-0006-0000-0700-000013000000}">
      <text>
        <r>
          <rPr>
            <b/>
            <sz val="9"/>
            <color indexed="81"/>
            <rFont val="ＭＳ Ｐ明朝"/>
            <family val="1"/>
            <charset val="128"/>
          </rPr>
          <t>その他ガスファイルその２シートＬ列の各排出量を入力してください。</t>
        </r>
      </text>
    </comment>
    <comment ref="Q85" authorId="0" shapeId="0" xr:uid="{00000000-0006-0000-0700-000014000000}">
      <text>
        <r>
          <rPr>
            <b/>
            <sz val="9"/>
            <color indexed="81"/>
            <rFont val="ＭＳ Ｐ明朝"/>
            <family val="1"/>
            <charset val="128"/>
          </rPr>
          <t>その他ガスファイルその２シートＬ列の各排出量を入力してください。</t>
        </r>
      </text>
    </comment>
    <comment ref="U85" authorId="0" shapeId="0" xr:uid="{00000000-0006-0000-0700-000015000000}">
      <text>
        <r>
          <rPr>
            <b/>
            <sz val="9"/>
            <color indexed="81"/>
            <rFont val="ＭＳ Ｐ明朝"/>
            <family val="1"/>
            <charset val="128"/>
          </rPr>
          <t>その他ガスファイルその２シートＬ列の各排出量を入力してください。</t>
        </r>
      </text>
    </comment>
    <comment ref="Y85" authorId="0" shapeId="0" xr:uid="{00000000-0006-0000-0700-000016000000}">
      <text>
        <r>
          <rPr>
            <b/>
            <sz val="9"/>
            <color indexed="81"/>
            <rFont val="ＭＳ Ｐ明朝"/>
            <family val="1"/>
            <charset val="128"/>
          </rPr>
          <t>その他ガスファイルその２シートＬ列の各排出量を入力してください。</t>
        </r>
      </text>
    </comment>
    <comment ref="AC85" authorId="0" shapeId="0" xr:uid="{00000000-0006-0000-0700-000017000000}">
      <text>
        <r>
          <rPr>
            <b/>
            <sz val="9"/>
            <color indexed="81"/>
            <rFont val="ＭＳ Ｐ明朝"/>
            <family val="1"/>
            <charset val="128"/>
          </rPr>
          <t>その他ガスファイルその２シートＬ列の各排出量を入力してください。</t>
        </r>
      </text>
    </comment>
    <comment ref="AG85" authorId="0" shapeId="0" xr:uid="{00000000-0006-0000-0700-000018000000}">
      <text>
        <r>
          <rPr>
            <b/>
            <sz val="9"/>
            <color indexed="81"/>
            <rFont val="ＭＳ Ｐ明朝"/>
            <family val="1"/>
            <charset val="128"/>
          </rPr>
          <t>その他ガスファイルその２シートＬ列の各排出量を入力してください。</t>
        </r>
      </text>
    </comment>
    <comment ref="Q86" authorId="0" shapeId="0" xr:uid="{00000000-0006-0000-0700-000019000000}">
      <text>
        <r>
          <rPr>
            <b/>
            <sz val="9"/>
            <color indexed="81"/>
            <rFont val="ＭＳ Ｐ明朝"/>
            <family val="1"/>
            <charset val="128"/>
          </rPr>
          <t>その他ガスファイルその２シートＬ列の各排出量を入力してください。</t>
        </r>
      </text>
    </comment>
    <comment ref="U86" authorId="0" shapeId="0" xr:uid="{00000000-0006-0000-0700-00001A000000}">
      <text>
        <r>
          <rPr>
            <b/>
            <sz val="9"/>
            <color indexed="81"/>
            <rFont val="ＭＳ Ｐ明朝"/>
            <family val="1"/>
            <charset val="128"/>
          </rPr>
          <t>その他ガスファイルその２シートＬ列の各排出量を入力してください。</t>
        </r>
      </text>
    </comment>
    <comment ref="Y86" authorId="0" shapeId="0" xr:uid="{00000000-0006-0000-0700-00001B000000}">
      <text>
        <r>
          <rPr>
            <b/>
            <sz val="9"/>
            <color indexed="81"/>
            <rFont val="ＭＳ Ｐ明朝"/>
            <family val="1"/>
            <charset val="128"/>
          </rPr>
          <t>その他ガスファイルその２シートＬ列の各排出量を入力してください。</t>
        </r>
      </text>
    </comment>
    <comment ref="AC86" authorId="0" shapeId="0" xr:uid="{00000000-0006-0000-0700-00001C000000}">
      <text>
        <r>
          <rPr>
            <b/>
            <sz val="9"/>
            <color indexed="81"/>
            <rFont val="ＭＳ Ｐ明朝"/>
            <family val="1"/>
            <charset val="128"/>
          </rPr>
          <t>その他ガスファイルその２シートＬ列の各排出量を入力してください。</t>
        </r>
      </text>
    </comment>
    <comment ref="AG86" authorId="0" shapeId="0" xr:uid="{00000000-0006-0000-0700-00001D000000}">
      <text>
        <r>
          <rPr>
            <b/>
            <sz val="9"/>
            <color indexed="81"/>
            <rFont val="ＭＳ Ｐ明朝"/>
            <family val="1"/>
            <charset val="128"/>
          </rPr>
          <t>その他ガスファイルその２シートＬ列の各排出量を入力してください。</t>
        </r>
      </text>
    </comment>
    <comment ref="Q87" authorId="0" shapeId="0" xr:uid="{00000000-0006-0000-0700-00001E000000}">
      <text>
        <r>
          <rPr>
            <b/>
            <sz val="9"/>
            <color indexed="81"/>
            <rFont val="ＭＳ Ｐ明朝"/>
            <family val="1"/>
            <charset val="128"/>
          </rPr>
          <t>その他ガスファイルその２シートＬ列の各排出量を入力してください。</t>
        </r>
      </text>
    </comment>
    <comment ref="U87" authorId="0" shapeId="0" xr:uid="{00000000-0006-0000-0700-00001F000000}">
      <text>
        <r>
          <rPr>
            <b/>
            <sz val="9"/>
            <color indexed="81"/>
            <rFont val="ＭＳ Ｐ明朝"/>
            <family val="1"/>
            <charset val="128"/>
          </rPr>
          <t>その他ガスファイルその２シートＬ列の各排出量を入力してください。</t>
        </r>
      </text>
    </comment>
    <comment ref="Y87" authorId="0" shapeId="0" xr:uid="{00000000-0006-0000-0700-000020000000}">
      <text>
        <r>
          <rPr>
            <b/>
            <sz val="9"/>
            <color indexed="81"/>
            <rFont val="ＭＳ Ｐ明朝"/>
            <family val="1"/>
            <charset val="128"/>
          </rPr>
          <t>その他ガスファイルその２シートＬ列の各排出量を入力してください。</t>
        </r>
      </text>
    </comment>
    <comment ref="AC87" authorId="0" shapeId="0" xr:uid="{00000000-0006-0000-0700-000021000000}">
      <text>
        <r>
          <rPr>
            <b/>
            <sz val="9"/>
            <color indexed="81"/>
            <rFont val="ＭＳ Ｐ明朝"/>
            <family val="1"/>
            <charset val="128"/>
          </rPr>
          <t>その他ガスファイルその２シートＬ列の各排出量を入力してください。</t>
        </r>
      </text>
    </comment>
    <comment ref="AG87" authorId="0" shapeId="0" xr:uid="{00000000-0006-0000-0700-000022000000}">
      <text>
        <r>
          <rPr>
            <b/>
            <sz val="9"/>
            <color indexed="81"/>
            <rFont val="ＭＳ Ｐ明朝"/>
            <family val="1"/>
            <charset val="128"/>
          </rPr>
          <t>その他ガスファイルその２シートＬ列の各排出量を入力してください。</t>
        </r>
      </text>
    </comment>
    <comment ref="Q88" authorId="0" shapeId="0" xr:uid="{00000000-0006-0000-0700-000023000000}">
      <text>
        <r>
          <rPr>
            <b/>
            <sz val="9"/>
            <color indexed="81"/>
            <rFont val="ＭＳ Ｐ明朝"/>
            <family val="1"/>
            <charset val="128"/>
          </rPr>
          <t>その他ガスファイルその２シートＬ列の各排出量を入力してください。</t>
        </r>
      </text>
    </comment>
    <comment ref="U88" authorId="0" shapeId="0" xr:uid="{00000000-0006-0000-0700-000024000000}">
      <text>
        <r>
          <rPr>
            <b/>
            <sz val="9"/>
            <color indexed="81"/>
            <rFont val="ＭＳ Ｐ明朝"/>
            <family val="1"/>
            <charset val="128"/>
          </rPr>
          <t>その他ガスファイルその２シートＬ列の各排出量を入力してください。</t>
        </r>
      </text>
    </comment>
    <comment ref="Y88" authorId="0" shapeId="0" xr:uid="{00000000-0006-0000-0700-000025000000}">
      <text>
        <r>
          <rPr>
            <b/>
            <sz val="9"/>
            <color indexed="81"/>
            <rFont val="ＭＳ Ｐ明朝"/>
            <family val="1"/>
            <charset val="128"/>
          </rPr>
          <t>その他ガスファイルその２シートＬ列の各排出量を入力してください。</t>
        </r>
      </text>
    </comment>
    <comment ref="AC88" authorId="0" shapeId="0" xr:uid="{00000000-0006-0000-0700-000026000000}">
      <text>
        <r>
          <rPr>
            <b/>
            <sz val="9"/>
            <color indexed="81"/>
            <rFont val="ＭＳ Ｐ明朝"/>
            <family val="1"/>
            <charset val="128"/>
          </rPr>
          <t>その他ガスファイルその２シートＬ列の各排出量を入力してください。</t>
        </r>
      </text>
    </comment>
    <comment ref="AG88" authorId="0" shapeId="0" xr:uid="{00000000-0006-0000-0700-000027000000}">
      <text>
        <r>
          <rPr>
            <b/>
            <sz val="9"/>
            <color indexed="81"/>
            <rFont val="ＭＳ Ｐ明朝"/>
            <family val="1"/>
            <charset val="128"/>
          </rPr>
          <t>その他ガスファイルその２シートＬ列の各排出量を入力してください。</t>
        </r>
      </text>
    </comment>
    <comment ref="Q89" authorId="0" shapeId="0" xr:uid="{00000000-0006-0000-0700-000028000000}">
      <text>
        <r>
          <rPr>
            <b/>
            <sz val="9"/>
            <color indexed="81"/>
            <rFont val="ＭＳ Ｐ明朝"/>
            <family val="1"/>
            <charset val="128"/>
          </rPr>
          <t>その他ガスファイルその２シートＬ列の各排出量を入力してください。</t>
        </r>
      </text>
    </comment>
    <comment ref="U89" authorId="0" shapeId="0" xr:uid="{00000000-0006-0000-0700-000029000000}">
      <text>
        <r>
          <rPr>
            <b/>
            <sz val="9"/>
            <color indexed="81"/>
            <rFont val="ＭＳ Ｐ明朝"/>
            <family val="1"/>
            <charset val="128"/>
          </rPr>
          <t>その他ガスファイルその２シートＬ列の各排出量を入力してください。</t>
        </r>
      </text>
    </comment>
    <comment ref="Y89" authorId="0" shapeId="0" xr:uid="{00000000-0006-0000-0700-00002A000000}">
      <text>
        <r>
          <rPr>
            <b/>
            <sz val="9"/>
            <color indexed="81"/>
            <rFont val="ＭＳ Ｐ明朝"/>
            <family val="1"/>
            <charset val="128"/>
          </rPr>
          <t>その他ガスファイルその２シートＬ列の各排出量を入力してください。</t>
        </r>
      </text>
    </comment>
    <comment ref="AC89" authorId="0" shapeId="0" xr:uid="{00000000-0006-0000-0700-00002B000000}">
      <text>
        <r>
          <rPr>
            <b/>
            <sz val="9"/>
            <color indexed="81"/>
            <rFont val="ＭＳ Ｐ明朝"/>
            <family val="1"/>
            <charset val="128"/>
          </rPr>
          <t>その他ガスファイルその２シートＬ列の各排出量を入力してください。</t>
        </r>
      </text>
    </comment>
    <comment ref="AG89" authorId="0" shapeId="0" xr:uid="{00000000-0006-0000-0700-00002C000000}">
      <text>
        <r>
          <rPr>
            <b/>
            <sz val="9"/>
            <color indexed="81"/>
            <rFont val="ＭＳ Ｐ明朝"/>
            <family val="1"/>
            <charset val="128"/>
          </rPr>
          <t>その他ガスファイルその２シートＬ列の各排出量を入力してください。</t>
        </r>
      </text>
    </comment>
    <comment ref="Q90" authorId="0" shapeId="0" xr:uid="{00000000-0006-0000-0700-00002D000000}">
      <text>
        <r>
          <rPr>
            <b/>
            <sz val="9"/>
            <color indexed="81"/>
            <rFont val="ＭＳ Ｐ明朝"/>
            <family val="1"/>
            <charset val="128"/>
          </rPr>
          <t>その他ガスファイルその２シートＬ列の各排出量を入力してください。</t>
        </r>
      </text>
    </comment>
    <comment ref="U90" authorId="0" shapeId="0" xr:uid="{00000000-0006-0000-0700-00002E000000}">
      <text>
        <r>
          <rPr>
            <b/>
            <sz val="9"/>
            <color indexed="81"/>
            <rFont val="ＭＳ Ｐ明朝"/>
            <family val="1"/>
            <charset val="128"/>
          </rPr>
          <t>その他ガスファイルその２シートＬ列の各排出量を入力してください。</t>
        </r>
      </text>
    </comment>
    <comment ref="Y90" authorId="0" shapeId="0" xr:uid="{00000000-0006-0000-0700-00002F000000}">
      <text>
        <r>
          <rPr>
            <b/>
            <sz val="9"/>
            <color indexed="81"/>
            <rFont val="ＭＳ Ｐ明朝"/>
            <family val="1"/>
            <charset val="128"/>
          </rPr>
          <t>その他ガスファイルその２シートＬ列の各排出量を入力してください。</t>
        </r>
      </text>
    </comment>
    <comment ref="AC90" authorId="0" shapeId="0" xr:uid="{00000000-0006-0000-0700-000030000000}">
      <text>
        <r>
          <rPr>
            <b/>
            <sz val="9"/>
            <color indexed="81"/>
            <rFont val="ＭＳ Ｐ明朝"/>
            <family val="1"/>
            <charset val="128"/>
          </rPr>
          <t>その他ガスファイルその２シートＬ列の各排出量を入力してください。</t>
        </r>
      </text>
    </comment>
    <comment ref="AG90" authorId="0" shapeId="0" xr:uid="{00000000-0006-0000-0700-000031000000}">
      <text>
        <r>
          <rPr>
            <b/>
            <sz val="9"/>
            <color indexed="81"/>
            <rFont val="ＭＳ Ｐ明朝"/>
            <family val="1"/>
            <charset val="128"/>
          </rPr>
          <t>その他ガスファイルその２シートＬ列の各排出量を入力してください。</t>
        </r>
      </text>
    </comment>
    <comment ref="D102" authorId="0" shapeId="0" xr:uid="{00000000-0006-0000-0700-000032000000}">
      <text>
        <r>
          <rPr>
            <b/>
            <sz val="9"/>
            <color indexed="81"/>
            <rFont val="ＭＳ Ｐ明朝"/>
            <family val="1"/>
            <charset val="128"/>
          </rPr>
          <t>CO2排出量に影響を及ぼす指標を設定してください。</t>
        </r>
      </text>
    </comment>
    <comment ref="M102" authorId="0" shapeId="0" xr:uid="{00000000-0006-0000-0700-000033000000}">
      <text>
        <r>
          <rPr>
            <b/>
            <sz val="9"/>
            <color indexed="81"/>
            <rFont val="ＭＳ Ｐ明朝"/>
            <family val="1"/>
            <charset val="128"/>
          </rPr>
          <t>左の指標の単位を入力してください。</t>
        </r>
      </text>
    </comment>
    <comment ref="L159" authorId="0" shapeId="0" xr:uid="{00000000-0006-0000-0700-000034000000}">
      <text>
        <r>
          <rPr>
            <b/>
            <sz val="9"/>
            <color indexed="81"/>
            <rFont val="ＭＳ Ｐ明朝"/>
            <family val="1"/>
            <charset val="128"/>
          </rPr>
          <t>事務部門は１０番台、産業部門は３０,４０番台から選択してください。</t>
        </r>
      </text>
    </comment>
    <comment ref="AH159" authorId="0" shapeId="0" xr:uid="{00000000-0006-0000-0700-000035000000}">
      <text>
        <r>
          <rPr>
            <b/>
            <sz val="9"/>
            <color indexed="81"/>
            <rFont val="ＭＳ Ｐ明朝"/>
            <family val="1"/>
            <charset val="128"/>
          </rPr>
          <t>半角英数で入力してください。</t>
        </r>
      </text>
    </comment>
    <comment ref="L160" authorId="0" shapeId="0" xr:uid="{00000000-0006-0000-0700-000036000000}">
      <text>
        <r>
          <rPr>
            <b/>
            <sz val="9"/>
            <color indexed="81"/>
            <rFont val="ＭＳ Ｐ明朝"/>
            <family val="1"/>
            <charset val="128"/>
          </rPr>
          <t>事務部門は１０番台、産業部門は３０,４０番台から選択してください。</t>
        </r>
      </text>
    </comment>
    <comment ref="AH160" authorId="0" shapeId="0" xr:uid="{00000000-0006-0000-0700-000037000000}">
      <text>
        <r>
          <rPr>
            <b/>
            <sz val="9"/>
            <color indexed="81"/>
            <rFont val="ＭＳ Ｐ明朝"/>
            <family val="1"/>
            <charset val="128"/>
          </rPr>
          <t>半角英数で入力してください。</t>
        </r>
      </text>
    </comment>
    <comment ref="L161" authorId="0" shapeId="0" xr:uid="{00000000-0006-0000-0700-000038000000}">
      <text>
        <r>
          <rPr>
            <b/>
            <sz val="9"/>
            <color indexed="81"/>
            <rFont val="ＭＳ Ｐ明朝"/>
            <family val="1"/>
            <charset val="128"/>
          </rPr>
          <t>事務部門は１０番台、産業部門は３０,４０番台から選択してください。</t>
        </r>
      </text>
    </comment>
    <comment ref="AH161" authorId="0" shapeId="0" xr:uid="{00000000-0006-0000-0700-000039000000}">
      <text>
        <r>
          <rPr>
            <b/>
            <sz val="9"/>
            <color indexed="81"/>
            <rFont val="ＭＳ Ｐ明朝"/>
            <family val="1"/>
            <charset val="128"/>
          </rPr>
          <t>半角英数で入力してください。</t>
        </r>
      </text>
    </comment>
    <comment ref="L162" authorId="0" shapeId="0" xr:uid="{00000000-0006-0000-0700-00003A000000}">
      <text>
        <r>
          <rPr>
            <b/>
            <sz val="9"/>
            <color indexed="81"/>
            <rFont val="ＭＳ Ｐ明朝"/>
            <family val="1"/>
            <charset val="128"/>
          </rPr>
          <t>事務部門は１０番台、産業部門は３０,４０番台から選択してください。</t>
        </r>
      </text>
    </comment>
    <comment ref="AH162" authorId="0" shapeId="0" xr:uid="{00000000-0006-0000-0700-00003B000000}">
      <text>
        <r>
          <rPr>
            <b/>
            <sz val="9"/>
            <color indexed="81"/>
            <rFont val="ＭＳ Ｐ明朝"/>
            <family val="1"/>
            <charset val="128"/>
          </rPr>
          <t>半角英数で入力してください。</t>
        </r>
      </text>
    </comment>
    <comment ref="L163" authorId="0" shapeId="0" xr:uid="{00000000-0006-0000-0700-00003C000000}">
      <text>
        <r>
          <rPr>
            <b/>
            <sz val="9"/>
            <color indexed="81"/>
            <rFont val="ＭＳ Ｐ明朝"/>
            <family val="1"/>
            <charset val="128"/>
          </rPr>
          <t>事務部門は１０番台、産業部門は３０,４０番台から選択してください。</t>
        </r>
      </text>
    </comment>
    <comment ref="AH163" authorId="0" shapeId="0" xr:uid="{00000000-0006-0000-0700-00003D000000}">
      <text>
        <r>
          <rPr>
            <b/>
            <sz val="9"/>
            <color indexed="81"/>
            <rFont val="ＭＳ Ｐ明朝"/>
            <family val="1"/>
            <charset val="128"/>
          </rPr>
          <t>半角英数で入力してください。</t>
        </r>
      </text>
    </comment>
    <comment ref="L164" authorId="0" shapeId="0" xr:uid="{00000000-0006-0000-0700-00003E000000}">
      <text>
        <r>
          <rPr>
            <b/>
            <sz val="9"/>
            <color indexed="81"/>
            <rFont val="ＭＳ Ｐ明朝"/>
            <family val="1"/>
            <charset val="128"/>
          </rPr>
          <t>事務部門は１０番台、産業部門は３０,４０番台から選択してください。</t>
        </r>
      </text>
    </comment>
    <comment ref="AH164" authorId="0" shapeId="0" xr:uid="{00000000-0006-0000-0700-00003F000000}">
      <text>
        <r>
          <rPr>
            <b/>
            <sz val="9"/>
            <color indexed="81"/>
            <rFont val="ＭＳ Ｐ明朝"/>
            <family val="1"/>
            <charset val="128"/>
          </rPr>
          <t>半角英数で入力してください。</t>
        </r>
      </text>
    </comment>
    <comment ref="L165" authorId="0" shapeId="0" xr:uid="{00000000-0006-0000-0700-000040000000}">
      <text>
        <r>
          <rPr>
            <b/>
            <sz val="9"/>
            <color indexed="81"/>
            <rFont val="ＭＳ Ｐ明朝"/>
            <family val="1"/>
            <charset val="128"/>
          </rPr>
          <t>事務部門は１０番台、産業部門は３０,４０番台から選択してください。</t>
        </r>
      </text>
    </comment>
    <comment ref="AH165" authorId="0" shapeId="0" xr:uid="{00000000-0006-0000-0700-000041000000}">
      <text>
        <r>
          <rPr>
            <b/>
            <sz val="9"/>
            <color indexed="81"/>
            <rFont val="ＭＳ Ｐ明朝"/>
            <family val="1"/>
            <charset val="128"/>
          </rPr>
          <t>半角英数で入力してください。</t>
        </r>
      </text>
    </comment>
    <comment ref="L166" authorId="0" shapeId="0" xr:uid="{00000000-0006-0000-0700-000042000000}">
      <text>
        <r>
          <rPr>
            <b/>
            <sz val="9"/>
            <color indexed="81"/>
            <rFont val="ＭＳ Ｐ明朝"/>
            <family val="1"/>
            <charset val="128"/>
          </rPr>
          <t>事務部門は１０番台、産業部門は３０,４０番台から選択してください。</t>
        </r>
      </text>
    </comment>
    <comment ref="AH166" authorId="0" shapeId="0" xr:uid="{00000000-0006-0000-0700-000043000000}">
      <text>
        <r>
          <rPr>
            <b/>
            <sz val="9"/>
            <color indexed="81"/>
            <rFont val="ＭＳ Ｐ明朝"/>
            <family val="1"/>
            <charset val="128"/>
          </rPr>
          <t>半角英数で入力してください。</t>
        </r>
      </text>
    </comment>
    <comment ref="L167" authorId="0" shapeId="0" xr:uid="{00000000-0006-0000-0700-000044000000}">
      <text>
        <r>
          <rPr>
            <b/>
            <sz val="9"/>
            <color indexed="81"/>
            <rFont val="ＭＳ Ｐ明朝"/>
            <family val="1"/>
            <charset val="128"/>
          </rPr>
          <t>事務部門は１０番台、産業部門は３０,４０番台から選択してください。</t>
        </r>
      </text>
    </comment>
    <comment ref="AH167" authorId="0" shapeId="0" xr:uid="{00000000-0006-0000-0700-000045000000}">
      <text>
        <r>
          <rPr>
            <b/>
            <sz val="9"/>
            <color indexed="81"/>
            <rFont val="ＭＳ Ｐ明朝"/>
            <family val="1"/>
            <charset val="128"/>
          </rPr>
          <t>半角英数で入力してください。</t>
        </r>
      </text>
    </comment>
    <comment ref="L168" authorId="0" shapeId="0" xr:uid="{00000000-0006-0000-0700-000046000000}">
      <text>
        <r>
          <rPr>
            <b/>
            <sz val="9"/>
            <color indexed="81"/>
            <rFont val="ＭＳ Ｐ明朝"/>
            <family val="1"/>
            <charset val="128"/>
          </rPr>
          <t>事務部門は１０番台、産業部門は３０,４０番台から選択してください。</t>
        </r>
      </text>
    </comment>
    <comment ref="AH168" authorId="0" shapeId="0" xr:uid="{00000000-0006-0000-0700-000047000000}">
      <text>
        <r>
          <rPr>
            <b/>
            <sz val="9"/>
            <color indexed="81"/>
            <rFont val="ＭＳ Ｐ明朝"/>
            <family val="1"/>
            <charset val="128"/>
          </rPr>
          <t>半角英数で入力してください。</t>
        </r>
      </text>
    </comment>
    <comment ref="L169" authorId="0" shapeId="0" xr:uid="{00000000-0006-0000-0700-000048000000}">
      <text>
        <r>
          <rPr>
            <b/>
            <sz val="9"/>
            <color indexed="81"/>
            <rFont val="ＭＳ Ｐ明朝"/>
            <family val="1"/>
            <charset val="128"/>
          </rPr>
          <t>事務部門は１０番台、産業部門は３０,４０番台から選択してください。</t>
        </r>
      </text>
    </comment>
    <comment ref="AH169" authorId="0" shapeId="0" xr:uid="{00000000-0006-0000-0700-000049000000}">
      <text>
        <r>
          <rPr>
            <b/>
            <sz val="9"/>
            <color indexed="81"/>
            <rFont val="ＭＳ Ｐ明朝"/>
            <family val="1"/>
            <charset val="128"/>
          </rPr>
          <t>半角英数で入力してください。</t>
        </r>
      </text>
    </comment>
    <comment ref="L170" authorId="0" shapeId="0" xr:uid="{00000000-0006-0000-0700-00004A000000}">
      <text>
        <r>
          <rPr>
            <b/>
            <sz val="9"/>
            <color indexed="81"/>
            <rFont val="ＭＳ Ｐ明朝"/>
            <family val="1"/>
            <charset val="128"/>
          </rPr>
          <t>事務部門は１０番台、産業部門は３０,４０番台から選択してください。</t>
        </r>
      </text>
    </comment>
    <comment ref="AH170" authorId="0" shapeId="0" xr:uid="{00000000-0006-0000-0700-00004B000000}">
      <text>
        <r>
          <rPr>
            <b/>
            <sz val="9"/>
            <color indexed="81"/>
            <rFont val="ＭＳ Ｐ明朝"/>
            <family val="1"/>
            <charset val="128"/>
          </rPr>
          <t>半角英数で入力してください。</t>
        </r>
      </text>
    </comment>
    <comment ref="L171" authorId="0" shapeId="0" xr:uid="{00000000-0006-0000-0700-00004C000000}">
      <text>
        <r>
          <rPr>
            <b/>
            <sz val="9"/>
            <color indexed="81"/>
            <rFont val="ＭＳ Ｐ明朝"/>
            <family val="1"/>
            <charset val="128"/>
          </rPr>
          <t>事務部門は１０番台、産業部門は３０,４０番台から選択してください。</t>
        </r>
      </text>
    </comment>
    <comment ref="AH171" authorId="0" shapeId="0" xr:uid="{00000000-0006-0000-0700-00004D000000}">
      <text>
        <r>
          <rPr>
            <b/>
            <sz val="9"/>
            <color indexed="81"/>
            <rFont val="ＭＳ Ｐ明朝"/>
            <family val="1"/>
            <charset val="128"/>
          </rPr>
          <t>半角英数で入力してください。</t>
        </r>
      </text>
    </comment>
    <comment ref="L172" authorId="0" shapeId="0" xr:uid="{00000000-0006-0000-0700-00004E000000}">
      <text>
        <r>
          <rPr>
            <b/>
            <sz val="9"/>
            <color indexed="81"/>
            <rFont val="ＭＳ Ｐ明朝"/>
            <family val="1"/>
            <charset val="128"/>
          </rPr>
          <t>事務部門は１０番台、産業部門は３０,４０番台から選択してください。</t>
        </r>
      </text>
    </comment>
    <comment ref="AH172" authorId="0" shapeId="0" xr:uid="{00000000-0006-0000-0700-00004F000000}">
      <text>
        <r>
          <rPr>
            <b/>
            <sz val="9"/>
            <color indexed="81"/>
            <rFont val="ＭＳ Ｐ明朝"/>
            <family val="1"/>
            <charset val="128"/>
          </rPr>
          <t>半角英数で入力してください。</t>
        </r>
      </text>
    </comment>
    <comment ref="L173" authorId="0" shapeId="0" xr:uid="{00000000-0006-0000-0700-000050000000}">
      <text>
        <r>
          <rPr>
            <b/>
            <sz val="9"/>
            <color indexed="81"/>
            <rFont val="ＭＳ Ｐ明朝"/>
            <family val="1"/>
            <charset val="128"/>
          </rPr>
          <t>事務部門は１０番台、産業部門は３０,４０番台から選択してください。</t>
        </r>
      </text>
    </comment>
    <comment ref="AH173" authorId="0" shapeId="0" xr:uid="{00000000-0006-0000-0700-000051000000}">
      <text>
        <r>
          <rPr>
            <b/>
            <sz val="9"/>
            <color indexed="81"/>
            <rFont val="ＭＳ Ｐ明朝"/>
            <family val="1"/>
            <charset val="128"/>
          </rPr>
          <t>半角英数で入力してください。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4" authorId="0" shapeId="0" xr:uid="{00000000-0006-0000-0800-000001000000}">
      <text>
        <r>
          <rPr>
            <b/>
            <sz val="9"/>
            <color indexed="81"/>
            <rFont val="ＭＳ Ｐ明朝"/>
            <family val="1"/>
            <charset val="128"/>
          </rPr>
          <t>事業所番号は半角数字６桁で入力してください。</t>
        </r>
      </text>
    </comment>
    <comment ref="E10" authorId="0" shapeId="0" xr:uid="{00000000-0006-0000-0800-000002000000}">
      <text>
        <r>
          <rPr>
            <b/>
            <sz val="9"/>
            <color indexed="81"/>
            <rFont val="ＭＳ Ｐ明朝"/>
            <family val="1"/>
            <charset val="128"/>
          </rPr>
          <t>事業所の種別を選択してください。</t>
        </r>
      </text>
    </comment>
    <comment ref="S14" authorId="0" shapeId="0" xr:uid="{00000000-0006-0000-0800-000003000000}">
      <text>
        <r>
          <rPr>
            <b/>
            <sz val="9"/>
            <color indexed="81"/>
            <rFont val="MS P ゴシック"/>
            <family val="3"/>
            <charset val="128"/>
          </rPr>
          <t>「埼玉県」は入力しないでください。</t>
        </r>
      </text>
    </comment>
    <comment ref="O16" authorId="0" shapeId="0" xr:uid="{00000000-0006-0000-0800-000004000000}">
      <text>
        <r>
          <rPr>
            <b/>
            <sz val="9"/>
            <color indexed="81"/>
            <rFont val="ＭＳ Ｐ明朝"/>
            <family val="1"/>
            <charset val="128"/>
          </rPr>
          <t>産業分類を選択してください。</t>
        </r>
      </text>
    </comment>
    <comment ref="Q42" authorId="0" shapeId="0" xr:uid="{00000000-0006-0000-0800-000005000000}">
      <text>
        <r>
          <rPr>
            <b/>
            <sz val="9"/>
            <color indexed="81"/>
            <rFont val="ＭＳ Ｐ明朝"/>
            <family val="1"/>
            <charset val="128"/>
          </rPr>
          <t>算定資料その１シートの使用量(G15セル)を入力してください。</t>
        </r>
      </text>
    </comment>
    <comment ref="U42" authorId="0" shapeId="0" xr:uid="{00000000-0006-0000-0800-000006000000}">
      <text>
        <r>
          <rPr>
            <b/>
            <sz val="9"/>
            <color indexed="81"/>
            <rFont val="ＭＳ Ｐ明朝"/>
            <family val="1"/>
            <charset val="128"/>
          </rPr>
          <t>算定資料その１シートの使用量(G15セル)を入力してください。</t>
        </r>
      </text>
    </comment>
    <comment ref="Y42" authorId="0" shapeId="0" xr:uid="{00000000-0006-0000-0800-000007000000}">
      <text>
        <r>
          <rPr>
            <b/>
            <sz val="9"/>
            <color indexed="81"/>
            <rFont val="ＭＳ Ｐ明朝"/>
            <family val="1"/>
            <charset val="128"/>
          </rPr>
          <t>算定資料その１シートの使用量(G15セル)を入力してください。</t>
        </r>
      </text>
    </comment>
    <comment ref="AC42" authorId="0" shapeId="0" xr:uid="{00000000-0006-0000-0800-000008000000}">
      <text>
        <r>
          <rPr>
            <b/>
            <sz val="9"/>
            <color indexed="81"/>
            <rFont val="ＭＳ Ｐ明朝"/>
            <family val="1"/>
            <charset val="128"/>
          </rPr>
          <t>算定資料その１シートの使用量(G15セル)を入力してください。</t>
        </r>
      </text>
    </comment>
    <comment ref="AG42" authorId="0" shapeId="0" xr:uid="{00000000-0006-0000-0800-000009000000}">
      <text>
        <r>
          <rPr>
            <b/>
            <sz val="9"/>
            <color indexed="81"/>
            <rFont val="ＭＳ Ｐ明朝"/>
            <family val="1"/>
            <charset val="128"/>
          </rPr>
          <t>算定資料その１シートの使用量(G15セル)を入力してください。</t>
        </r>
      </text>
    </comment>
    <comment ref="Q49" authorId="0" shapeId="0" xr:uid="{00000000-0006-0000-0800-00000A000000}">
      <text>
        <r>
          <rPr>
            <b/>
            <sz val="9"/>
            <color indexed="81"/>
            <rFont val="ＭＳ Ｐ明朝"/>
            <family val="1"/>
            <charset val="128"/>
          </rPr>
          <t>算定資料その１シートの排出量(G16セル)を入力してください。</t>
        </r>
      </text>
    </comment>
    <comment ref="U49" authorId="0" shapeId="0" xr:uid="{00000000-0006-0000-0800-00000B000000}">
      <text>
        <r>
          <rPr>
            <b/>
            <sz val="9"/>
            <color indexed="81"/>
            <rFont val="ＭＳ Ｐ明朝"/>
            <family val="1"/>
            <charset val="128"/>
          </rPr>
          <t>算定資料その１シートの排出量(G16セル)を入力してください。</t>
        </r>
      </text>
    </comment>
    <comment ref="Y49" authorId="0" shapeId="0" xr:uid="{00000000-0006-0000-0800-00000C000000}">
      <text>
        <r>
          <rPr>
            <b/>
            <sz val="9"/>
            <color indexed="81"/>
            <rFont val="ＭＳ Ｐ明朝"/>
            <family val="1"/>
            <charset val="128"/>
          </rPr>
          <t>算定資料その１シートの排出量(G16セル)を入力してください。</t>
        </r>
      </text>
    </comment>
    <comment ref="AC49" authorId="0" shapeId="0" xr:uid="{00000000-0006-0000-0800-00000D000000}">
      <text>
        <r>
          <rPr>
            <b/>
            <sz val="9"/>
            <color indexed="81"/>
            <rFont val="ＭＳ Ｐ明朝"/>
            <family val="1"/>
            <charset val="128"/>
          </rPr>
          <t>算定資料その１シートの排出量(G16セル)を入力してください。</t>
        </r>
      </text>
    </comment>
    <comment ref="AG49" authorId="0" shapeId="0" xr:uid="{00000000-0006-0000-0800-00000E000000}">
      <text>
        <r>
          <rPr>
            <b/>
            <sz val="9"/>
            <color indexed="81"/>
            <rFont val="ＭＳ Ｐ明朝"/>
            <family val="1"/>
            <charset val="128"/>
          </rPr>
          <t>算定資料その１シートの排出量(G16セル)を入力してください。</t>
        </r>
      </text>
    </comment>
    <comment ref="Q51" authorId="0" shapeId="0" xr:uid="{00000000-0006-0000-0800-00000F000000}">
      <text>
        <r>
          <rPr>
            <b/>
            <sz val="9"/>
            <color indexed="81"/>
            <rFont val="ＭＳ Ｐ明朝"/>
            <family val="1"/>
            <charset val="128"/>
          </rPr>
          <t>その他ガスファイルその２シートＬ列の各排出量を入力してください。</t>
        </r>
      </text>
    </comment>
    <comment ref="U51" authorId="0" shapeId="0" xr:uid="{00000000-0006-0000-0800-000010000000}">
      <text>
        <r>
          <rPr>
            <b/>
            <sz val="9"/>
            <color indexed="81"/>
            <rFont val="ＭＳ Ｐ明朝"/>
            <family val="1"/>
            <charset val="128"/>
          </rPr>
          <t>その他ガスファイルその２シートＬ列の各排出量を入力してください。</t>
        </r>
      </text>
    </comment>
    <comment ref="Y51" authorId="0" shapeId="0" xr:uid="{00000000-0006-0000-0800-000011000000}">
      <text>
        <r>
          <rPr>
            <b/>
            <sz val="9"/>
            <color indexed="81"/>
            <rFont val="ＭＳ Ｐ明朝"/>
            <family val="1"/>
            <charset val="128"/>
          </rPr>
          <t>その他ガスファイルその２シートＬ列の各排出量を入力してください。</t>
        </r>
      </text>
    </comment>
    <comment ref="AC51" authorId="0" shapeId="0" xr:uid="{00000000-0006-0000-0800-000012000000}">
      <text>
        <r>
          <rPr>
            <b/>
            <sz val="9"/>
            <color indexed="81"/>
            <rFont val="ＭＳ Ｐ明朝"/>
            <family val="1"/>
            <charset val="128"/>
          </rPr>
          <t>その他ガスファイルその２シートＬ列の各排出量を入力してください。</t>
        </r>
      </text>
    </comment>
    <comment ref="AG51" authorId="0" shapeId="0" xr:uid="{00000000-0006-0000-0800-000013000000}">
      <text>
        <r>
          <rPr>
            <b/>
            <sz val="9"/>
            <color indexed="81"/>
            <rFont val="ＭＳ Ｐ明朝"/>
            <family val="1"/>
            <charset val="128"/>
          </rPr>
          <t>その他ガスファイルその２シートＬ列の各排出量を入力してください。</t>
        </r>
      </text>
    </comment>
    <comment ref="Q52" authorId="0" shapeId="0" xr:uid="{00000000-0006-0000-0800-000014000000}">
      <text>
        <r>
          <rPr>
            <b/>
            <sz val="9"/>
            <color indexed="81"/>
            <rFont val="ＭＳ Ｐ明朝"/>
            <family val="1"/>
            <charset val="128"/>
          </rPr>
          <t>その他ガスファイルその２シートＬ列の各排出量を入力してください。</t>
        </r>
      </text>
    </comment>
    <comment ref="U52" authorId="0" shapeId="0" xr:uid="{00000000-0006-0000-0800-000015000000}">
      <text>
        <r>
          <rPr>
            <b/>
            <sz val="9"/>
            <color indexed="81"/>
            <rFont val="ＭＳ Ｐ明朝"/>
            <family val="1"/>
            <charset val="128"/>
          </rPr>
          <t>その他ガスファイルその２シートＬ列の各排出量を入力してください。</t>
        </r>
      </text>
    </comment>
    <comment ref="Y52" authorId="0" shapeId="0" xr:uid="{00000000-0006-0000-0800-000016000000}">
      <text>
        <r>
          <rPr>
            <b/>
            <sz val="9"/>
            <color indexed="81"/>
            <rFont val="ＭＳ Ｐ明朝"/>
            <family val="1"/>
            <charset val="128"/>
          </rPr>
          <t>その他ガスファイルその２シートＬ列の各排出量を入力してください。</t>
        </r>
      </text>
    </comment>
    <comment ref="AC52" authorId="0" shapeId="0" xr:uid="{00000000-0006-0000-0800-000017000000}">
      <text>
        <r>
          <rPr>
            <b/>
            <sz val="9"/>
            <color indexed="81"/>
            <rFont val="ＭＳ Ｐ明朝"/>
            <family val="1"/>
            <charset val="128"/>
          </rPr>
          <t>その他ガスファイルその２シートＬ列の各排出量を入力してください。</t>
        </r>
      </text>
    </comment>
    <comment ref="AG52" authorId="0" shapeId="0" xr:uid="{00000000-0006-0000-0800-000018000000}">
      <text>
        <r>
          <rPr>
            <b/>
            <sz val="9"/>
            <color indexed="81"/>
            <rFont val="ＭＳ Ｐ明朝"/>
            <family val="1"/>
            <charset val="128"/>
          </rPr>
          <t>その他ガスファイルその２シートＬ列の各排出量を入力してください。</t>
        </r>
      </text>
    </comment>
    <comment ref="Q53" authorId="0" shapeId="0" xr:uid="{00000000-0006-0000-0800-000019000000}">
      <text>
        <r>
          <rPr>
            <b/>
            <sz val="9"/>
            <color indexed="81"/>
            <rFont val="ＭＳ Ｐ明朝"/>
            <family val="1"/>
            <charset val="128"/>
          </rPr>
          <t>その他ガスファイルその２シートＬ列の各排出量を入力してください。</t>
        </r>
      </text>
    </comment>
    <comment ref="U53" authorId="0" shapeId="0" xr:uid="{00000000-0006-0000-0800-00001A000000}">
      <text>
        <r>
          <rPr>
            <b/>
            <sz val="9"/>
            <color indexed="81"/>
            <rFont val="ＭＳ Ｐ明朝"/>
            <family val="1"/>
            <charset val="128"/>
          </rPr>
          <t>その他ガスファイルその２シートＬ列の各排出量を入力してください。</t>
        </r>
      </text>
    </comment>
    <comment ref="Y53" authorId="0" shapeId="0" xr:uid="{00000000-0006-0000-0800-00001B000000}">
      <text>
        <r>
          <rPr>
            <b/>
            <sz val="9"/>
            <color indexed="81"/>
            <rFont val="ＭＳ Ｐ明朝"/>
            <family val="1"/>
            <charset val="128"/>
          </rPr>
          <t>その他ガスファイルその２シートＬ列の各排出量を入力してください。</t>
        </r>
      </text>
    </comment>
    <comment ref="AC53" authorId="0" shapeId="0" xr:uid="{00000000-0006-0000-0800-00001C000000}">
      <text>
        <r>
          <rPr>
            <b/>
            <sz val="9"/>
            <color indexed="81"/>
            <rFont val="ＭＳ Ｐ明朝"/>
            <family val="1"/>
            <charset val="128"/>
          </rPr>
          <t>その他ガスファイルその２シートＬ列の各排出量を入力してください。</t>
        </r>
      </text>
    </comment>
    <comment ref="AG53" authorId="0" shapeId="0" xr:uid="{00000000-0006-0000-0800-00001D000000}">
      <text>
        <r>
          <rPr>
            <b/>
            <sz val="9"/>
            <color indexed="81"/>
            <rFont val="ＭＳ Ｐ明朝"/>
            <family val="1"/>
            <charset val="128"/>
          </rPr>
          <t>その他ガスファイルその２シートＬ列の各排出量を入力してください。</t>
        </r>
      </text>
    </comment>
    <comment ref="Q54" authorId="0" shapeId="0" xr:uid="{00000000-0006-0000-0800-00001E000000}">
      <text>
        <r>
          <rPr>
            <b/>
            <sz val="9"/>
            <color indexed="81"/>
            <rFont val="ＭＳ Ｐ明朝"/>
            <family val="1"/>
            <charset val="128"/>
          </rPr>
          <t>その他ガスファイルその２シートＬ列の各排出量を入力してください。</t>
        </r>
      </text>
    </comment>
    <comment ref="U54" authorId="0" shapeId="0" xr:uid="{00000000-0006-0000-0800-00001F000000}">
      <text>
        <r>
          <rPr>
            <b/>
            <sz val="9"/>
            <color indexed="81"/>
            <rFont val="ＭＳ Ｐ明朝"/>
            <family val="1"/>
            <charset val="128"/>
          </rPr>
          <t>その他ガスファイルその２シートＬ列の各排出量を入力してください。</t>
        </r>
      </text>
    </comment>
    <comment ref="Y54" authorId="0" shapeId="0" xr:uid="{00000000-0006-0000-0800-000020000000}">
      <text>
        <r>
          <rPr>
            <b/>
            <sz val="9"/>
            <color indexed="81"/>
            <rFont val="ＭＳ Ｐ明朝"/>
            <family val="1"/>
            <charset val="128"/>
          </rPr>
          <t>その他ガスファイルその２シートＬ列の各排出量を入力してください。</t>
        </r>
      </text>
    </comment>
    <comment ref="AC54" authorId="0" shapeId="0" xr:uid="{00000000-0006-0000-0800-000021000000}">
      <text>
        <r>
          <rPr>
            <b/>
            <sz val="9"/>
            <color indexed="81"/>
            <rFont val="ＭＳ Ｐ明朝"/>
            <family val="1"/>
            <charset val="128"/>
          </rPr>
          <t>その他ガスファイルその２シートＬ列の各排出量を入力してください。</t>
        </r>
      </text>
    </comment>
    <comment ref="AG54" authorId="0" shapeId="0" xr:uid="{00000000-0006-0000-0800-000022000000}">
      <text>
        <r>
          <rPr>
            <b/>
            <sz val="9"/>
            <color indexed="81"/>
            <rFont val="ＭＳ Ｐ明朝"/>
            <family val="1"/>
            <charset val="128"/>
          </rPr>
          <t>その他ガスファイルその２シートＬ列の各排出量を入力してください。</t>
        </r>
      </text>
    </comment>
    <comment ref="Q55" authorId="0" shapeId="0" xr:uid="{00000000-0006-0000-0800-000023000000}">
      <text>
        <r>
          <rPr>
            <b/>
            <sz val="9"/>
            <color indexed="81"/>
            <rFont val="ＭＳ Ｐ明朝"/>
            <family val="1"/>
            <charset val="128"/>
          </rPr>
          <t>その他ガスファイルその２シートＬ列の各排出量を入力してください。</t>
        </r>
      </text>
    </comment>
    <comment ref="U55" authorId="0" shapeId="0" xr:uid="{00000000-0006-0000-0800-000024000000}">
      <text>
        <r>
          <rPr>
            <b/>
            <sz val="9"/>
            <color indexed="81"/>
            <rFont val="ＭＳ Ｐ明朝"/>
            <family val="1"/>
            <charset val="128"/>
          </rPr>
          <t>その他ガスファイルその２シートＬ列の各排出量を入力してください。</t>
        </r>
      </text>
    </comment>
    <comment ref="Y55" authorId="0" shapeId="0" xr:uid="{00000000-0006-0000-0800-000025000000}">
      <text>
        <r>
          <rPr>
            <b/>
            <sz val="9"/>
            <color indexed="81"/>
            <rFont val="ＭＳ Ｐ明朝"/>
            <family val="1"/>
            <charset val="128"/>
          </rPr>
          <t>その他ガスファイルその２シートＬ列の各排出量を入力してください。</t>
        </r>
      </text>
    </comment>
    <comment ref="AC55" authorId="0" shapeId="0" xr:uid="{00000000-0006-0000-0800-000026000000}">
      <text>
        <r>
          <rPr>
            <b/>
            <sz val="9"/>
            <color indexed="81"/>
            <rFont val="ＭＳ Ｐ明朝"/>
            <family val="1"/>
            <charset val="128"/>
          </rPr>
          <t>その他ガスファイルその２シートＬ列の各排出量を入力してください。</t>
        </r>
      </text>
    </comment>
    <comment ref="AG55" authorId="0" shapeId="0" xr:uid="{00000000-0006-0000-0800-000027000000}">
      <text>
        <r>
          <rPr>
            <b/>
            <sz val="9"/>
            <color indexed="81"/>
            <rFont val="ＭＳ Ｐ明朝"/>
            <family val="1"/>
            <charset val="128"/>
          </rPr>
          <t>その他ガスファイルその２シートＬ列の各排出量を入力してください。</t>
        </r>
      </text>
    </comment>
    <comment ref="Q56" authorId="0" shapeId="0" xr:uid="{00000000-0006-0000-0800-000028000000}">
      <text>
        <r>
          <rPr>
            <b/>
            <sz val="9"/>
            <color indexed="81"/>
            <rFont val="ＭＳ Ｐ明朝"/>
            <family val="1"/>
            <charset val="128"/>
          </rPr>
          <t>その他ガスファイルその２シートＬ列の各排出量を入力してください。</t>
        </r>
      </text>
    </comment>
    <comment ref="U56" authorId="0" shapeId="0" xr:uid="{00000000-0006-0000-0800-000029000000}">
      <text>
        <r>
          <rPr>
            <b/>
            <sz val="9"/>
            <color indexed="81"/>
            <rFont val="ＭＳ Ｐ明朝"/>
            <family val="1"/>
            <charset val="128"/>
          </rPr>
          <t>その他ガスファイルその２シートＬ列の各排出量を入力してください。</t>
        </r>
      </text>
    </comment>
    <comment ref="Y56" authorId="0" shapeId="0" xr:uid="{00000000-0006-0000-0800-00002A000000}">
      <text>
        <r>
          <rPr>
            <b/>
            <sz val="9"/>
            <color indexed="81"/>
            <rFont val="ＭＳ Ｐ明朝"/>
            <family val="1"/>
            <charset val="128"/>
          </rPr>
          <t>その他ガスファイルその２シートＬ列の各排出量を入力してください。</t>
        </r>
      </text>
    </comment>
    <comment ref="AC56" authorId="0" shapeId="0" xr:uid="{00000000-0006-0000-0800-00002B000000}">
      <text>
        <r>
          <rPr>
            <b/>
            <sz val="9"/>
            <color indexed="81"/>
            <rFont val="ＭＳ Ｐ明朝"/>
            <family val="1"/>
            <charset val="128"/>
          </rPr>
          <t>その他ガスファイルその２シートＬ列の各排出量を入力してください。</t>
        </r>
      </text>
    </comment>
    <comment ref="AG56" authorId="0" shapeId="0" xr:uid="{00000000-0006-0000-0800-00002C000000}">
      <text>
        <r>
          <rPr>
            <b/>
            <sz val="9"/>
            <color indexed="81"/>
            <rFont val="ＭＳ Ｐ明朝"/>
            <family val="1"/>
            <charset val="128"/>
          </rPr>
          <t>その他ガスファイルその２シートＬ列の各排出量を入力してください。</t>
        </r>
      </text>
    </comment>
    <comment ref="Q57" authorId="0" shapeId="0" xr:uid="{00000000-0006-0000-0800-00002D000000}">
      <text>
        <r>
          <rPr>
            <b/>
            <sz val="9"/>
            <color indexed="81"/>
            <rFont val="ＭＳ Ｐ明朝"/>
            <family val="1"/>
            <charset val="128"/>
          </rPr>
          <t>その他ガスファイルその２シートＬ列の各排出量を入力してください。</t>
        </r>
      </text>
    </comment>
    <comment ref="U57" authorId="0" shapeId="0" xr:uid="{00000000-0006-0000-0800-00002E000000}">
      <text>
        <r>
          <rPr>
            <b/>
            <sz val="9"/>
            <color indexed="81"/>
            <rFont val="ＭＳ Ｐ明朝"/>
            <family val="1"/>
            <charset val="128"/>
          </rPr>
          <t>その他ガスファイルその２シートＬ列の各排出量を入力してください。</t>
        </r>
      </text>
    </comment>
    <comment ref="Y57" authorId="0" shapeId="0" xr:uid="{00000000-0006-0000-0800-00002F000000}">
      <text>
        <r>
          <rPr>
            <b/>
            <sz val="9"/>
            <color indexed="81"/>
            <rFont val="ＭＳ Ｐ明朝"/>
            <family val="1"/>
            <charset val="128"/>
          </rPr>
          <t>その他ガスファイルその２シートＬ列の各排出量を入力してください。</t>
        </r>
      </text>
    </comment>
    <comment ref="AC57" authorId="0" shapeId="0" xr:uid="{00000000-0006-0000-0800-000030000000}">
      <text>
        <r>
          <rPr>
            <b/>
            <sz val="9"/>
            <color indexed="81"/>
            <rFont val="ＭＳ Ｐ明朝"/>
            <family val="1"/>
            <charset val="128"/>
          </rPr>
          <t>その他ガスファイルその２シートＬ列の各排出量を入力してください。</t>
        </r>
      </text>
    </comment>
    <comment ref="AG57" authorId="0" shapeId="0" xr:uid="{00000000-0006-0000-0800-000031000000}">
      <text>
        <r>
          <rPr>
            <b/>
            <sz val="9"/>
            <color indexed="81"/>
            <rFont val="ＭＳ Ｐ明朝"/>
            <family val="1"/>
            <charset val="128"/>
          </rPr>
          <t>その他ガスファイルその２シートＬ列の各排出量を入力してください。</t>
        </r>
      </text>
    </comment>
    <comment ref="D68" authorId="0" shapeId="0" xr:uid="{00000000-0006-0000-0800-000032000000}">
      <text>
        <r>
          <rPr>
            <b/>
            <sz val="9"/>
            <color indexed="81"/>
            <rFont val="ＭＳ Ｐ明朝"/>
            <family val="1"/>
            <charset val="128"/>
          </rPr>
          <t>CO2排出量に影響を及ぼす指標を設定してください。</t>
        </r>
      </text>
    </comment>
    <comment ref="M68" authorId="0" shapeId="0" xr:uid="{00000000-0006-0000-0800-000033000000}">
      <text>
        <r>
          <rPr>
            <b/>
            <sz val="9"/>
            <color indexed="81"/>
            <rFont val="ＭＳ Ｐ明朝"/>
            <family val="1"/>
            <charset val="128"/>
          </rPr>
          <t>左の指標の単位を入力してください。</t>
        </r>
      </text>
    </comment>
    <comment ref="P121" authorId="0" shapeId="0" xr:uid="{00000000-0006-0000-0800-000034000000}">
      <text>
        <r>
          <rPr>
            <b/>
            <sz val="9"/>
            <color indexed="81"/>
            <rFont val="ＭＳ Ｐ明朝"/>
            <family val="1"/>
            <charset val="128"/>
          </rPr>
          <t>第３計画期間開始時の基準排出量を入力してください。</t>
        </r>
      </text>
    </comment>
    <comment ref="L126" authorId="0" shapeId="0" xr:uid="{00000000-0006-0000-0800-000035000000}">
      <text>
        <r>
          <rPr>
            <b/>
            <sz val="9"/>
            <color indexed="81"/>
            <rFont val="MS P ゴシック"/>
            <family val="3"/>
            <charset val="128"/>
          </rPr>
          <t>半角数字で入力してください。</t>
        </r>
      </text>
    </comment>
    <comment ref="L127" authorId="0" shapeId="0" xr:uid="{00000000-0006-0000-0800-000036000000}">
      <text>
        <r>
          <rPr>
            <b/>
            <sz val="9"/>
            <color indexed="81"/>
            <rFont val="MS P ゴシック"/>
            <family val="3"/>
            <charset val="128"/>
          </rPr>
          <t>半角数字で入力してください。</t>
        </r>
      </text>
    </comment>
    <comment ref="L128" authorId="0" shapeId="0" xr:uid="{00000000-0006-0000-0800-000037000000}">
      <text>
        <r>
          <rPr>
            <b/>
            <sz val="9"/>
            <color indexed="81"/>
            <rFont val="MS P ゴシック"/>
            <family val="3"/>
            <charset val="128"/>
          </rPr>
          <t>半角数字で入力してください。</t>
        </r>
      </text>
    </comment>
    <comment ref="L129" authorId="0" shapeId="0" xr:uid="{00000000-0006-0000-0800-000038000000}">
      <text>
        <r>
          <rPr>
            <b/>
            <sz val="9"/>
            <color indexed="81"/>
            <rFont val="MS P ゴシック"/>
            <family val="3"/>
            <charset val="128"/>
          </rPr>
          <t>半角数字で入力してください。</t>
        </r>
      </text>
    </comment>
    <comment ref="L130" authorId="0" shapeId="0" xr:uid="{00000000-0006-0000-0800-000039000000}">
      <text>
        <r>
          <rPr>
            <b/>
            <sz val="9"/>
            <color indexed="81"/>
            <rFont val="MS P ゴシック"/>
            <family val="3"/>
            <charset val="128"/>
          </rPr>
          <t>半角数字で入力してください。</t>
        </r>
      </text>
    </comment>
    <comment ref="L162" authorId="0" shapeId="0" xr:uid="{00000000-0006-0000-0800-00003A000000}">
      <text>
        <r>
          <rPr>
            <b/>
            <sz val="9"/>
            <color indexed="81"/>
            <rFont val="ＭＳ Ｐ明朝"/>
            <family val="1"/>
            <charset val="128"/>
          </rPr>
          <t>事務部門は１０番台、産業部門は３０,４０番台から選択してください。</t>
        </r>
      </text>
    </comment>
    <comment ref="AH162" authorId="0" shapeId="0" xr:uid="{00000000-0006-0000-0800-00003B000000}">
      <text>
        <r>
          <rPr>
            <b/>
            <sz val="9"/>
            <color indexed="81"/>
            <rFont val="ＭＳ Ｐ明朝"/>
            <family val="1"/>
            <charset val="128"/>
          </rPr>
          <t>半角英数で入力してください。</t>
        </r>
      </text>
    </comment>
    <comment ref="L163" authorId="0" shapeId="0" xr:uid="{00000000-0006-0000-0800-00003C000000}">
      <text>
        <r>
          <rPr>
            <b/>
            <sz val="9"/>
            <color indexed="81"/>
            <rFont val="ＭＳ Ｐ明朝"/>
            <family val="1"/>
            <charset val="128"/>
          </rPr>
          <t>事務部門は１０番台、産業部門は３０,４０番台から選択してください。</t>
        </r>
      </text>
    </comment>
    <comment ref="AH163" authorId="0" shapeId="0" xr:uid="{00000000-0006-0000-0800-00003D000000}">
      <text>
        <r>
          <rPr>
            <b/>
            <sz val="9"/>
            <color indexed="81"/>
            <rFont val="ＭＳ Ｐ明朝"/>
            <family val="1"/>
            <charset val="128"/>
          </rPr>
          <t>半角英数で入力してください。</t>
        </r>
      </text>
    </comment>
    <comment ref="L164" authorId="0" shapeId="0" xr:uid="{00000000-0006-0000-0800-00003E000000}">
      <text>
        <r>
          <rPr>
            <b/>
            <sz val="9"/>
            <color indexed="81"/>
            <rFont val="ＭＳ Ｐ明朝"/>
            <family val="1"/>
            <charset val="128"/>
          </rPr>
          <t>事務部門は１０番台、産業部門は３０,４０番台から選択してください。</t>
        </r>
      </text>
    </comment>
    <comment ref="AH164" authorId="0" shapeId="0" xr:uid="{00000000-0006-0000-0800-00003F000000}">
      <text>
        <r>
          <rPr>
            <b/>
            <sz val="9"/>
            <color indexed="81"/>
            <rFont val="ＭＳ Ｐ明朝"/>
            <family val="1"/>
            <charset val="128"/>
          </rPr>
          <t>半角英数で入力してください。</t>
        </r>
      </text>
    </comment>
    <comment ref="L165" authorId="0" shapeId="0" xr:uid="{00000000-0006-0000-0800-000040000000}">
      <text>
        <r>
          <rPr>
            <b/>
            <sz val="9"/>
            <color indexed="81"/>
            <rFont val="ＭＳ Ｐ明朝"/>
            <family val="1"/>
            <charset val="128"/>
          </rPr>
          <t>事務部門は１０番台、産業部門は３０,４０番台から選択してください。</t>
        </r>
      </text>
    </comment>
    <comment ref="AH165" authorId="0" shapeId="0" xr:uid="{00000000-0006-0000-0800-000041000000}">
      <text>
        <r>
          <rPr>
            <b/>
            <sz val="9"/>
            <color indexed="81"/>
            <rFont val="ＭＳ Ｐ明朝"/>
            <family val="1"/>
            <charset val="128"/>
          </rPr>
          <t>半角英数で入力してください。</t>
        </r>
      </text>
    </comment>
    <comment ref="L166" authorId="0" shapeId="0" xr:uid="{00000000-0006-0000-0800-000042000000}">
      <text>
        <r>
          <rPr>
            <b/>
            <sz val="9"/>
            <color indexed="81"/>
            <rFont val="ＭＳ Ｐ明朝"/>
            <family val="1"/>
            <charset val="128"/>
          </rPr>
          <t>事務部門は１０番台、産業部門は３０,４０番台から選択してください。</t>
        </r>
      </text>
    </comment>
    <comment ref="AH166" authorId="0" shapeId="0" xr:uid="{00000000-0006-0000-0800-000043000000}">
      <text>
        <r>
          <rPr>
            <b/>
            <sz val="9"/>
            <color indexed="81"/>
            <rFont val="ＭＳ Ｐ明朝"/>
            <family val="1"/>
            <charset val="128"/>
          </rPr>
          <t>半角英数で入力してください。</t>
        </r>
      </text>
    </comment>
    <comment ref="L167" authorId="0" shapeId="0" xr:uid="{00000000-0006-0000-0800-000044000000}">
      <text>
        <r>
          <rPr>
            <b/>
            <sz val="9"/>
            <color indexed="81"/>
            <rFont val="ＭＳ Ｐ明朝"/>
            <family val="1"/>
            <charset val="128"/>
          </rPr>
          <t>事務部門は１０番台、産業部門は３０,４０番台から選択してください。</t>
        </r>
      </text>
    </comment>
    <comment ref="AH167" authorId="0" shapeId="0" xr:uid="{00000000-0006-0000-0800-000045000000}">
      <text>
        <r>
          <rPr>
            <b/>
            <sz val="9"/>
            <color indexed="81"/>
            <rFont val="ＭＳ Ｐ明朝"/>
            <family val="1"/>
            <charset val="128"/>
          </rPr>
          <t>半角英数で入力してください。</t>
        </r>
      </text>
    </comment>
    <comment ref="L168" authorId="0" shapeId="0" xr:uid="{00000000-0006-0000-0800-000046000000}">
      <text>
        <r>
          <rPr>
            <b/>
            <sz val="9"/>
            <color indexed="81"/>
            <rFont val="ＭＳ Ｐ明朝"/>
            <family val="1"/>
            <charset val="128"/>
          </rPr>
          <t>事務部門は１０番台、産業部門は３０,４０番台から選択してください。</t>
        </r>
      </text>
    </comment>
    <comment ref="AH168" authorId="0" shapeId="0" xr:uid="{00000000-0006-0000-0800-000047000000}">
      <text>
        <r>
          <rPr>
            <b/>
            <sz val="9"/>
            <color indexed="81"/>
            <rFont val="ＭＳ Ｐ明朝"/>
            <family val="1"/>
            <charset val="128"/>
          </rPr>
          <t>半角英数で入力してください。</t>
        </r>
      </text>
    </comment>
    <comment ref="L169" authorId="0" shapeId="0" xr:uid="{00000000-0006-0000-0800-000048000000}">
      <text>
        <r>
          <rPr>
            <b/>
            <sz val="9"/>
            <color indexed="81"/>
            <rFont val="ＭＳ Ｐ明朝"/>
            <family val="1"/>
            <charset val="128"/>
          </rPr>
          <t>事務部門は１０番台、産業部門は３０,４０番台から選択してください。</t>
        </r>
      </text>
    </comment>
    <comment ref="AH169" authorId="0" shapeId="0" xr:uid="{00000000-0006-0000-0800-000049000000}">
      <text>
        <r>
          <rPr>
            <b/>
            <sz val="9"/>
            <color indexed="81"/>
            <rFont val="ＭＳ Ｐ明朝"/>
            <family val="1"/>
            <charset val="128"/>
          </rPr>
          <t>半角英数で入力してください。</t>
        </r>
      </text>
    </comment>
    <comment ref="L170" authorId="0" shapeId="0" xr:uid="{00000000-0006-0000-0800-00004A000000}">
      <text>
        <r>
          <rPr>
            <b/>
            <sz val="9"/>
            <color indexed="81"/>
            <rFont val="ＭＳ Ｐ明朝"/>
            <family val="1"/>
            <charset val="128"/>
          </rPr>
          <t>事務部門は１０番台、産業部門は３０,４０番台から選択してください。</t>
        </r>
      </text>
    </comment>
    <comment ref="AH170" authorId="0" shapeId="0" xr:uid="{00000000-0006-0000-0800-00004B000000}">
      <text>
        <r>
          <rPr>
            <b/>
            <sz val="9"/>
            <color indexed="81"/>
            <rFont val="ＭＳ Ｐ明朝"/>
            <family val="1"/>
            <charset val="128"/>
          </rPr>
          <t>半角英数で入力してください。</t>
        </r>
      </text>
    </comment>
    <comment ref="L171" authorId="0" shapeId="0" xr:uid="{00000000-0006-0000-0800-00004C000000}">
      <text>
        <r>
          <rPr>
            <b/>
            <sz val="9"/>
            <color indexed="81"/>
            <rFont val="ＭＳ Ｐ明朝"/>
            <family val="1"/>
            <charset val="128"/>
          </rPr>
          <t>事務部門は１０番台、産業部門は３０,４０番台から選択してください。</t>
        </r>
      </text>
    </comment>
    <comment ref="AH171" authorId="0" shapeId="0" xr:uid="{00000000-0006-0000-0800-00004D000000}">
      <text>
        <r>
          <rPr>
            <b/>
            <sz val="9"/>
            <color indexed="81"/>
            <rFont val="ＭＳ Ｐ明朝"/>
            <family val="1"/>
            <charset val="128"/>
          </rPr>
          <t>半角英数で入力してください。</t>
        </r>
      </text>
    </comment>
    <comment ref="L172" authorId="0" shapeId="0" xr:uid="{00000000-0006-0000-0800-00004E000000}">
      <text>
        <r>
          <rPr>
            <b/>
            <sz val="9"/>
            <color indexed="81"/>
            <rFont val="ＭＳ Ｐ明朝"/>
            <family val="1"/>
            <charset val="128"/>
          </rPr>
          <t>事務部門は１０番台、産業部門は３０,４０番台から選択してください。</t>
        </r>
      </text>
    </comment>
    <comment ref="AH172" authorId="0" shapeId="0" xr:uid="{00000000-0006-0000-0800-00004F000000}">
      <text>
        <r>
          <rPr>
            <b/>
            <sz val="9"/>
            <color indexed="81"/>
            <rFont val="ＭＳ Ｐ明朝"/>
            <family val="1"/>
            <charset val="128"/>
          </rPr>
          <t>半角英数で入力してください。</t>
        </r>
      </text>
    </comment>
    <comment ref="L173" authorId="0" shapeId="0" xr:uid="{00000000-0006-0000-0800-000050000000}">
      <text>
        <r>
          <rPr>
            <b/>
            <sz val="9"/>
            <color indexed="81"/>
            <rFont val="ＭＳ Ｐ明朝"/>
            <family val="1"/>
            <charset val="128"/>
          </rPr>
          <t>事務部門は１０番台、産業部門は３０,４０番台から選択してください。</t>
        </r>
      </text>
    </comment>
    <comment ref="AH173" authorId="0" shapeId="0" xr:uid="{00000000-0006-0000-0800-000051000000}">
      <text>
        <r>
          <rPr>
            <b/>
            <sz val="9"/>
            <color indexed="81"/>
            <rFont val="ＭＳ Ｐ明朝"/>
            <family val="1"/>
            <charset val="128"/>
          </rPr>
          <t>半角英数で入力してください。</t>
        </r>
      </text>
    </comment>
    <comment ref="L174" authorId="0" shapeId="0" xr:uid="{00000000-0006-0000-0800-000052000000}">
      <text>
        <r>
          <rPr>
            <b/>
            <sz val="9"/>
            <color indexed="81"/>
            <rFont val="ＭＳ Ｐ明朝"/>
            <family val="1"/>
            <charset val="128"/>
          </rPr>
          <t>事務部門は１０番台、産業部門は３０,４０番台から選択してください。</t>
        </r>
      </text>
    </comment>
    <comment ref="AH174" authorId="0" shapeId="0" xr:uid="{00000000-0006-0000-0800-000053000000}">
      <text>
        <r>
          <rPr>
            <b/>
            <sz val="9"/>
            <color indexed="81"/>
            <rFont val="ＭＳ Ｐ明朝"/>
            <family val="1"/>
            <charset val="128"/>
          </rPr>
          <t>半角英数で入力してください。</t>
        </r>
      </text>
    </comment>
    <comment ref="L175" authorId="0" shapeId="0" xr:uid="{00000000-0006-0000-0800-000054000000}">
      <text>
        <r>
          <rPr>
            <b/>
            <sz val="9"/>
            <color indexed="81"/>
            <rFont val="ＭＳ Ｐ明朝"/>
            <family val="1"/>
            <charset val="128"/>
          </rPr>
          <t>事務部門は１０番台、産業部門は３０,４０番台から選択してください。</t>
        </r>
      </text>
    </comment>
    <comment ref="AH175" authorId="0" shapeId="0" xr:uid="{00000000-0006-0000-0800-000055000000}">
      <text>
        <r>
          <rPr>
            <b/>
            <sz val="9"/>
            <color indexed="81"/>
            <rFont val="ＭＳ Ｐ明朝"/>
            <family val="1"/>
            <charset val="128"/>
          </rPr>
          <t>半角英数で入力してください。</t>
        </r>
      </text>
    </comment>
    <comment ref="L176" authorId="0" shapeId="0" xr:uid="{00000000-0006-0000-0800-000056000000}">
      <text>
        <r>
          <rPr>
            <b/>
            <sz val="9"/>
            <color indexed="81"/>
            <rFont val="ＭＳ Ｐ明朝"/>
            <family val="1"/>
            <charset val="128"/>
          </rPr>
          <t>事務部門は１０番台、産業部門は３０,４０番台から選択してください。</t>
        </r>
      </text>
    </comment>
    <comment ref="AH176" authorId="0" shapeId="0" xr:uid="{00000000-0006-0000-0800-000057000000}">
      <text>
        <r>
          <rPr>
            <b/>
            <sz val="9"/>
            <color indexed="81"/>
            <rFont val="ＭＳ Ｐ明朝"/>
            <family val="1"/>
            <charset val="128"/>
          </rPr>
          <t>半角英数で入力してください。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4" authorId="0" shapeId="0" xr:uid="{00000000-0006-0000-0900-000001000000}">
      <text>
        <r>
          <rPr>
            <b/>
            <sz val="9"/>
            <color indexed="81"/>
            <rFont val="ＭＳ Ｐ明朝"/>
            <family val="1"/>
            <charset val="128"/>
          </rPr>
          <t>事業所番号は半角数字６桁で入力してください。</t>
        </r>
      </text>
    </comment>
    <comment ref="E10" authorId="0" shapeId="0" xr:uid="{00000000-0006-0000-0900-000002000000}">
      <text>
        <r>
          <rPr>
            <b/>
            <sz val="9"/>
            <color indexed="81"/>
            <rFont val="ＭＳ Ｐ明朝"/>
            <family val="1"/>
            <charset val="128"/>
          </rPr>
          <t>事業所の種別を選択してください。</t>
        </r>
      </text>
    </comment>
    <comment ref="S14" authorId="0" shapeId="0" xr:uid="{00000000-0006-0000-0900-000003000000}">
      <text>
        <r>
          <rPr>
            <b/>
            <sz val="9"/>
            <color indexed="81"/>
            <rFont val="MS P ゴシック"/>
            <family val="3"/>
            <charset val="128"/>
          </rPr>
          <t>「埼玉県」は入力しないでください。</t>
        </r>
      </text>
    </comment>
    <comment ref="O16" authorId="0" shapeId="0" xr:uid="{00000000-0006-0000-0900-000004000000}">
      <text>
        <r>
          <rPr>
            <b/>
            <sz val="9"/>
            <color indexed="81"/>
            <rFont val="ＭＳ Ｐ明朝"/>
            <family val="1"/>
            <charset val="128"/>
          </rPr>
          <t>産業分類を選択してください。</t>
        </r>
      </text>
    </comment>
    <comment ref="Q42" authorId="0" shapeId="0" xr:uid="{00000000-0006-0000-0900-000005000000}">
      <text>
        <r>
          <rPr>
            <b/>
            <sz val="9"/>
            <color indexed="81"/>
            <rFont val="ＭＳ Ｐ明朝"/>
            <family val="1"/>
            <charset val="128"/>
          </rPr>
          <t>算定資料その１シートの使用量(G15セル)を入力してください。</t>
        </r>
      </text>
    </comment>
    <comment ref="U42" authorId="0" shapeId="0" xr:uid="{00000000-0006-0000-0900-000006000000}">
      <text>
        <r>
          <rPr>
            <b/>
            <sz val="9"/>
            <color indexed="81"/>
            <rFont val="ＭＳ Ｐ明朝"/>
            <family val="1"/>
            <charset val="128"/>
          </rPr>
          <t>算定資料その１シートの使用量(G15セル)を入力してください。</t>
        </r>
      </text>
    </comment>
    <comment ref="Y42" authorId="0" shapeId="0" xr:uid="{00000000-0006-0000-0900-000007000000}">
      <text>
        <r>
          <rPr>
            <b/>
            <sz val="9"/>
            <color indexed="81"/>
            <rFont val="ＭＳ Ｐ明朝"/>
            <family val="1"/>
            <charset val="128"/>
          </rPr>
          <t>算定資料その１シートの使用量(G15セル)を入力してください。</t>
        </r>
      </text>
    </comment>
    <comment ref="AC42" authorId="0" shapeId="0" xr:uid="{00000000-0006-0000-0900-000008000000}">
      <text>
        <r>
          <rPr>
            <b/>
            <sz val="9"/>
            <color indexed="81"/>
            <rFont val="ＭＳ Ｐ明朝"/>
            <family val="1"/>
            <charset val="128"/>
          </rPr>
          <t>算定資料その１シートの使用量(G15セル)を入力してください。</t>
        </r>
      </text>
    </comment>
    <comment ref="AG42" authorId="0" shapeId="0" xr:uid="{00000000-0006-0000-0900-000009000000}">
      <text>
        <r>
          <rPr>
            <b/>
            <sz val="9"/>
            <color indexed="81"/>
            <rFont val="ＭＳ Ｐ明朝"/>
            <family val="1"/>
            <charset val="128"/>
          </rPr>
          <t>算定資料その１シートの使用量(G15セル)を入力してください。</t>
        </r>
      </text>
    </comment>
    <comment ref="Q49" authorId="0" shapeId="0" xr:uid="{00000000-0006-0000-0900-00000A000000}">
      <text>
        <r>
          <rPr>
            <b/>
            <sz val="9"/>
            <color indexed="81"/>
            <rFont val="ＭＳ Ｐ明朝"/>
            <family val="1"/>
            <charset val="128"/>
          </rPr>
          <t>算定資料その１シートの排出量(G16セル)を入力してください。</t>
        </r>
      </text>
    </comment>
    <comment ref="U49" authorId="0" shapeId="0" xr:uid="{00000000-0006-0000-0900-00000B000000}">
      <text>
        <r>
          <rPr>
            <b/>
            <sz val="9"/>
            <color indexed="81"/>
            <rFont val="ＭＳ Ｐ明朝"/>
            <family val="1"/>
            <charset val="128"/>
          </rPr>
          <t>算定資料その１シートの排出量(G16セル)を入力してください。</t>
        </r>
      </text>
    </comment>
    <comment ref="Y49" authorId="0" shapeId="0" xr:uid="{00000000-0006-0000-0900-00000C000000}">
      <text>
        <r>
          <rPr>
            <b/>
            <sz val="9"/>
            <color indexed="81"/>
            <rFont val="ＭＳ Ｐ明朝"/>
            <family val="1"/>
            <charset val="128"/>
          </rPr>
          <t>算定資料その１シートの排出量(G16セル)を入力してください。</t>
        </r>
      </text>
    </comment>
    <comment ref="AC49" authorId="0" shapeId="0" xr:uid="{00000000-0006-0000-0900-00000D000000}">
      <text>
        <r>
          <rPr>
            <b/>
            <sz val="9"/>
            <color indexed="81"/>
            <rFont val="ＭＳ Ｐ明朝"/>
            <family val="1"/>
            <charset val="128"/>
          </rPr>
          <t>算定資料その１シートの排出量(G16セル)を入力してください。</t>
        </r>
      </text>
    </comment>
    <comment ref="AG49" authorId="0" shapeId="0" xr:uid="{00000000-0006-0000-0900-00000E000000}">
      <text>
        <r>
          <rPr>
            <b/>
            <sz val="9"/>
            <color indexed="81"/>
            <rFont val="ＭＳ Ｐ明朝"/>
            <family val="1"/>
            <charset val="128"/>
          </rPr>
          <t>算定資料その１シートの排出量(G16セル)を入力してください。</t>
        </r>
      </text>
    </comment>
    <comment ref="Q51" authorId="0" shapeId="0" xr:uid="{00000000-0006-0000-0900-00000F000000}">
      <text>
        <r>
          <rPr>
            <b/>
            <sz val="9"/>
            <color indexed="81"/>
            <rFont val="ＭＳ Ｐ明朝"/>
            <family val="1"/>
            <charset val="128"/>
          </rPr>
          <t>その他ガスファイルその２シートＬ列の各排出量を入力してください。</t>
        </r>
      </text>
    </comment>
    <comment ref="U51" authorId="0" shapeId="0" xr:uid="{00000000-0006-0000-0900-000010000000}">
      <text>
        <r>
          <rPr>
            <b/>
            <sz val="9"/>
            <color indexed="81"/>
            <rFont val="ＭＳ Ｐ明朝"/>
            <family val="1"/>
            <charset val="128"/>
          </rPr>
          <t>その他ガスファイルその２シートＬ列の各排出量を入力してください。</t>
        </r>
      </text>
    </comment>
    <comment ref="Y51" authorId="0" shapeId="0" xr:uid="{00000000-0006-0000-0900-000011000000}">
      <text>
        <r>
          <rPr>
            <b/>
            <sz val="9"/>
            <color indexed="81"/>
            <rFont val="ＭＳ Ｐ明朝"/>
            <family val="1"/>
            <charset val="128"/>
          </rPr>
          <t>その他ガスファイルその２シートＬ列の各排出量を入力してください。</t>
        </r>
      </text>
    </comment>
    <comment ref="AC51" authorId="0" shapeId="0" xr:uid="{00000000-0006-0000-0900-000012000000}">
      <text>
        <r>
          <rPr>
            <b/>
            <sz val="9"/>
            <color indexed="81"/>
            <rFont val="ＭＳ Ｐ明朝"/>
            <family val="1"/>
            <charset val="128"/>
          </rPr>
          <t>その他ガスファイルその２シートＬ列の各排出量を入力してください。</t>
        </r>
      </text>
    </comment>
    <comment ref="AG51" authorId="0" shapeId="0" xr:uid="{00000000-0006-0000-0900-000013000000}">
      <text>
        <r>
          <rPr>
            <b/>
            <sz val="9"/>
            <color indexed="81"/>
            <rFont val="ＭＳ Ｐ明朝"/>
            <family val="1"/>
            <charset val="128"/>
          </rPr>
          <t>その他ガスファイルその２シートＬ列の各排出量を入力してください。</t>
        </r>
      </text>
    </comment>
    <comment ref="Q52" authorId="0" shapeId="0" xr:uid="{00000000-0006-0000-0900-000014000000}">
      <text>
        <r>
          <rPr>
            <b/>
            <sz val="9"/>
            <color indexed="81"/>
            <rFont val="ＭＳ Ｐ明朝"/>
            <family val="1"/>
            <charset val="128"/>
          </rPr>
          <t>その他ガスファイルその２シートＬ列の各排出量を入力してください。</t>
        </r>
      </text>
    </comment>
    <comment ref="U52" authorId="0" shapeId="0" xr:uid="{00000000-0006-0000-0900-000015000000}">
      <text>
        <r>
          <rPr>
            <b/>
            <sz val="9"/>
            <color indexed="81"/>
            <rFont val="ＭＳ Ｐ明朝"/>
            <family val="1"/>
            <charset val="128"/>
          </rPr>
          <t>その他ガスファイルその２シートＬ列の各排出量を入力してください。</t>
        </r>
      </text>
    </comment>
    <comment ref="Y52" authorId="0" shapeId="0" xr:uid="{00000000-0006-0000-0900-000016000000}">
      <text>
        <r>
          <rPr>
            <b/>
            <sz val="9"/>
            <color indexed="81"/>
            <rFont val="ＭＳ Ｐ明朝"/>
            <family val="1"/>
            <charset val="128"/>
          </rPr>
          <t>その他ガスファイルその２シートＬ列の各排出量を入力してください。</t>
        </r>
      </text>
    </comment>
    <comment ref="AC52" authorId="0" shapeId="0" xr:uid="{00000000-0006-0000-0900-000017000000}">
      <text>
        <r>
          <rPr>
            <b/>
            <sz val="9"/>
            <color indexed="81"/>
            <rFont val="ＭＳ Ｐ明朝"/>
            <family val="1"/>
            <charset val="128"/>
          </rPr>
          <t>その他ガスファイルその２シートＬ列の各排出量を入力してください。</t>
        </r>
      </text>
    </comment>
    <comment ref="AG52" authorId="0" shapeId="0" xr:uid="{00000000-0006-0000-0900-000018000000}">
      <text>
        <r>
          <rPr>
            <b/>
            <sz val="9"/>
            <color indexed="81"/>
            <rFont val="ＭＳ Ｐ明朝"/>
            <family val="1"/>
            <charset val="128"/>
          </rPr>
          <t>その他ガスファイルその２シートＬ列の各排出量を入力してください。</t>
        </r>
      </text>
    </comment>
    <comment ref="Q53" authorId="0" shapeId="0" xr:uid="{00000000-0006-0000-0900-000019000000}">
      <text>
        <r>
          <rPr>
            <b/>
            <sz val="9"/>
            <color indexed="81"/>
            <rFont val="ＭＳ Ｐ明朝"/>
            <family val="1"/>
            <charset val="128"/>
          </rPr>
          <t>その他ガスファイルその２シートＬ列の各排出量を入力してください。</t>
        </r>
      </text>
    </comment>
    <comment ref="U53" authorId="0" shapeId="0" xr:uid="{00000000-0006-0000-0900-00001A000000}">
      <text>
        <r>
          <rPr>
            <b/>
            <sz val="9"/>
            <color indexed="81"/>
            <rFont val="ＭＳ Ｐ明朝"/>
            <family val="1"/>
            <charset val="128"/>
          </rPr>
          <t>その他ガスファイルその２シートＬ列の各排出量を入力してください。</t>
        </r>
      </text>
    </comment>
    <comment ref="Y53" authorId="0" shapeId="0" xr:uid="{00000000-0006-0000-0900-00001B000000}">
      <text>
        <r>
          <rPr>
            <b/>
            <sz val="9"/>
            <color indexed="81"/>
            <rFont val="ＭＳ Ｐ明朝"/>
            <family val="1"/>
            <charset val="128"/>
          </rPr>
          <t>その他ガスファイルその２シートＬ列の各排出量を入力してください。</t>
        </r>
      </text>
    </comment>
    <comment ref="AC53" authorId="0" shapeId="0" xr:uid="{00000000-0006-0000-0900-00001C000000}">
      <text>
        <r>
          <rPr>
            <b/>
            <sz val="9"/>
            <color indexed="81"/>
            <rFont val="ＭＳ Ｐ明朝"/>
            <family val="1"/>
            <charset val="128"/>
          </rPr>
          <t>その他ガスファイルその２シートＬ列の各排出量を入力してください。</t>
        </r>
      </text>
    </comment>
    <comment ref="AG53" authorId="0" shapeId="0" xr:uid="{00000000-0006-0000-0900-00001D000000}">
      <text>
        <r>
          <rPr>
            <b/>
            <sz val="9"/>
            <color indexed="81"/>
            <rFont val="ＭＳ Ｐ明朝"/>
            <family val="1"/>
            <charset val="128"/>
          </rPr>
          <t>その他ガスファイルその２シートＬ列の各排出量を入力してください。</t>
        </r>
      </text>
    </comment>
    <comment ref="Q54" authorId="0" shapeId="0" xr:uid="{00000000-0006-0000-0900-00001E000000}">
      <text>
        <r>
          <rPr>
            <b/>
            <sz val="9"/>
            <color indexed="81"/>
            <rFont val="ＭＳ Ｐ明朝"/>
            <family val="1"/>
            <charset val="128"/>
          </rPr>
          <t>その他ガスファイルその２シートＬ列の各排出量を入力してください。</t>
        </r>
      </text>
    </comment>
    <comment ref="U54" authorId="0" shapeId="0" xr:uid="{00000000-0006-0000-0900-00001F000000}">
      <text>
        <r>
          <rPr>
            <b/>
            <sz val="9"/>
            <color indexed="81"/>
            <rFont val="ＭＳ Ｐ明朝"/>
            <family val="1"/>
            <charset val="128"/>
          </rPr>
          <t>その他ガスファイルその２シートＬ列の各排出量を入力してください。</t>
        </r>
      </text>
    </comment>
    <comment ref="Y54" authorId="0" shapeId="0" xr:uid="{00000000-0006-0000-0900-000020000000}">
      <text>
        <r>
          <rPr>
            <b/>
            <sz val="9"/>
            <color indexed="81"/>
            <rFont val="ＭＳ Ｐ明朝"/>
            <family val="1"/>
            <charset val="128"/>
          </rPr>
          <t>その他ガスファイルその２シートＬ列の各排出量を入力してください。</t>
        </r>
      </text>
    </comment>
    <comment ref="AC54" authorId="0" shapeId="0" xr:uid="{00000000-0006-0000-0900-000021000000}">
      <text>
        <r>
          <rPr>
            <b/>
            <sz val="9"/>
            <color indexed="81"/>
            <rFont val="ＭＳ Ｐ明朝"/>
            <family val="1"/>
            <charset val="128"/>
          </rPr>
          <t>その他ガスファイルその２シートＬ列の各排出量を入力してください。</t>
        </r>
      </text>
    </comment>
    <comment ref="AG54" authorId="0" shapeId="0" xr:uid="{00000000-0006-0000-0900-000022000000}">
      <text>
        <r>
          <rPr>
            <b/>
            <sz val="9"/>
            <color indexed="81"/>
            <rFont val="ＭＳ Ｐ明朝"/>
            <family val="1"/>
            <charset val="128"/>
          </rPr>
          <t>その他ガスファイルその２シートＬ列の各排出量を入力してください。</t>
        </r>
      </text>
    </comment>
    <comment ref="Q55" authorId="0" shapeId="0" xr:uid="{00000000-0006-0000-0900-000023000000}">
      <text>
        <r>
          <rPr>
            <b/>
            <sz val="9"/>
            <color indexed="81"/>
            <rFont val="ＭＳ Ｐ明朝"/>
            <family val="1"/>
            <charset val="128"/>
          </rPr>
          <t>その他ガスファイルその２シートＬ列の各排出量を入力してください。</t>
        </r>
      </text>
    </comment>
    <comment ref="U55" authorId="0" shapeId="0" xr:uid="{00000000-0006-0000-0900-000024000000}">
      <text>
        <r>
          <rPr>
            <b/>
            <sz val="9"/>
            <color indexed="81"/>
            <rFont val="ＭＳ Ｐ明朝"/>
            <family val="1"/>
            <charset val="128"/>
          </rPr>
          <t>その他ガスファイルその２シートＬ列の各排出量を入力してください。</t>
        </r>
      </text>
    </comment>
    <comment ref="Y55" authorId="0" shapeId="0" xr:uid="{00000000-0006-0000-0900-000025000000}">
      <text>
        <r>
          <rPr>
            <b/>
            <sz val="9"/>
            <color indexed="81"/>
            <rFont val="ＭＳ Ｐ明朝"/>
            <family val="1"/>
            <charset val="128"/>
          </rPr>
          <t>その他ガスファイルその２シートＬ列の各排出量を入力してください。</t>
        </r>
      </text>
    </comment>
    <comment ref="AC55" authorId="0" shapeId="0" xr:uid="{00000000-0006-0000-0900-000026000000}">
      <text>
        <r>
          <rPr>
            <b/>
            <sz val="9"/>
            <color indexed="81"/>
            <rFont val="ＭＳ Ｐ明朝"/>
            <family val="1"/>
            <charset val="128"/>
          </rPr>
          <t>その他ガスファイルその２シートＬ列の各排出量を入力してください。</t>
        </r>
      </text>
    </comment>
    <comment ref="AG55" authorId="0" shapeId="0" xr:uid="{00000000-0006-0000-0900-000027000000}">
      <text>
        <r>
          <rPr>
            <b/>
            <sz val="9"/>
            <color indexed="81"/>
            <rFont val="ＭＳ Ｐ明朝"/>
            <family val="1"/>
            <charset val="128"/>
          </rPr>
          <t>その他ガスファイルその２シートＬ列の各排出量を入力してください。</t>
        </r>
      </text>
    </comment>
    <comment ref="Q56" authorId="0" shapeId="0" xr:uid="{00000000-0006-0000-0900-000028000000}">
      <text>
        <r>
          <rPr>
            <b/>
            <sz val="9"/>
            <color indexed="81"/>
            <rFont val="ＭＳ Ｐ明朝"/>
            <family val="1"/>
            <charset val="128"/>
          </rPr>
          <t>その他ガスファイルその２シートＬ列の各排出量を入力してください。</t>
        </r>
      </text>
    </comment>
    <comment ref="U56" authorId="0" shapeId="0" xr:uid="{00000000-0006-0000-0900-000029000000}">
      <text>
        <r>
          <rPr>
            <b/>
            <sz val="9"/>
            <color indexed="81"/>
            <rFont val="ＭＳ Ｐ明朝"/>
            <family val="1"/>
            <charset val="128"/>
          </rPr>
          <t>その他ガスファイルその２シートＬ列の各排出量を入力してください。</t>
        </r>
      </text>
    </comment>
    <comment ref="Y56" authorId="0" shapeId="0" xr:uid="{00000000-0006-0000-0900-00002A000000}">
      <text>
        <r>
          <rPr>
            <b/>
            <sz val="9"/>
            <color indexed="81"/>
            <rFont val="ＭＳ Ｐ明朝"/>
            <family val="1"/>
            <charset val="128"/>
          </rPr>
          <t>その他ガスファイルその２シートＬ列の各排出量を入力してください。</t>
        </r>
      </text>
    </comment>
    <comment ref="AC56" authorId="0" shapeId="0" xr:uid="{00000000-0006-0000-0900-00002B000000}">
      <text>
        <r>
          <rPr>
            <b/>
            <sz val="9"/>
            <color indexed="81"/>
            <rFont val="ＭＳ Ｐ明朝"/>
            <family val="1"/>
            <charset val="128"/>
          </rPr>
          <t>その他ガスファイルその２シートＬ列の各排出量を入力してください。</t>
        </r>
      </text>
    </comment>
    <comment ref="AG56" authorId="0" shapeId="0" xr:uid="{00000000-0006-0000-0900-00002C000000}">
      <text>
        <r>
          <rPr>
            <b/>
            <sz val="9"/>
            <color indexed="81"/>
            <rFont val="ＭＳ Ｐ明朝"/>
            <family val="1"/>
            <charset val="128"/>
          </rPr>
          <t>その他ガスファイルその２シートＬ列の各排出量を入力してください。</t>
        </r>
      </text>
    </comment>
    <comment ref="Q57" authorId="0" shapeId="0" xr:uid="{00000000-0006-0000-0900-00002D000000}">
      <text>
        <r>
          <rPr>
            <b/>
            <sz val="9"/>
            <color indexed="81"/>
            <rFont val="ＭＳ Ｐ明朝"/>
            <family val="1"/>
            <charset val="128"/>
          </rPr>
          <t>その他ガスファイルその２シートＬ列の各排出量を入力してください。</t>
        </r>
      </text>
    </comment>
    <comment ref="U57" authorId="0" shapeId="0" xr:uid="{00000000-0006-0000-0900-00002E000000}">
      <text>
        <r>
          <rPr>
            <b/>
            <sz val="9"/>
            <color indexed="81"/>
            <rFont val="ＭＳ Ｐ明朝"/>
            <family val="1"/>
            <charset val="128"/>
          </rPr>
          <t>その他ガスファイルその２シートＬ列の各排出量を入力してください。</t>
        </r>
      </text>
    </comment>
    <comment ref="Y57" authorId="0" shapeId="0" xr:uid="{00000000-0006-0000-0900-00002F000000}">
      <text>
        <r>
          <rPr>
            <b/>
            <sz val="9"/>
            <color indexed="81"/>
            <rFont val="ＭＳ Ｐ明朝"/>
            <family val="1"/>
            <charset val="128"/>
          </rPr>
          <t>その他ガスファイルその２シートＬ列の各排出量を入力してください。</t>
        </r>
      </text>
    </comment>
    <comment ref="AC57" authorId="0" shapeId="0" xr:uid="{00000000-0006-0000-0900-000030000000}">
      <text>
        <r>
          <rPr>
            <b/>
            <sz val="9"/>
            <color indexed="81"/>
            <rFont val="ＭＳ Ｐ明朝"/>
            <family val="1"/>
            <charset val="128"/>
          </rPr>
          <t>その他ガスファイルその２シートＬ列の各排出量を入力してください。</t>
        </r>
      </text>
    </comment>
    <comment ref="AG57" authorId="0" shapeId="0" xr:uid="{00000000-0006-0000-0900-000031000000}">
      <text>
        <r>
          <rPr>
            <b/>
            <sz val="9"/>
            <color indexed="81"/>
            <rFont val="ＭＳ Ｐ明朝"/>
            <family val="1"/>
            <charset val="128"/>
          </rPr>
          <t>その他ガスファイルその２シートＬ列の各排出量を入力してください。</t>
        </r>
      </text>
    </comment>
    <comment ref="D68" authorId="0" shapeId="0" xr:uid="{00000000-0006-0000-0900-000032000000}">
      <text>
        <r>
          <rPr>
            <b/>
            <sz val="9"/>
            <color indexed="81"/>
            <rFont val="ＭＳ Ｐ明朝"/>
            <family val="1"/>
            <charset val="128"/>
          </rPr>
          <t>CO2排出量に影響を及ぼす指標を設定してください。</t>
        </r>
      </text>
    </comment>
    <comment ref="M68" authorId="0" shapeId="0" xr:uid="{00000000-0006-0000-0900-000033000000}">
      <text>
        <r>
          <rPr>
            <b/>
            <sz val="9"/>
            <color indexed="81"/>
            <rFont val="ＭＳ Ｐ明朝"/>
            <family val="1"/>
            <charset val="128"/>
          </rPr>
          <t>左の指標の単位を入力してください。</t>
        </r>
      </text>
    </comment>
    <comment ref="P121" authorId="0" shapeId="0" xr:uid="{00000000-0006-0000-0900-000034000000}">
      <text>
        <r>
          <rPr>
            <b/>
            <sz val="9"/>
            <color indexed="81"/>
            <rFont val="ＭＳ Ｐ明朝"/>
            <family val="1"/>
            <charset val="128"/>
          </rPr>
          <t>第３計画期間開始時の基準排出量を入力してください。</t>
        </r>
      </text>
    </comment>
    <comment ref="L126" authorId="0" shapeId="0" xr:uid="{00000000-0006-0000-0900-000035000000}">
      <text>
        <r>
          <rPr>
            <b/>
            <sz val="9"/>
            <color indexed="81"/>
            <rFont val="MS P ゴシック"/>
            <family val="3"/>
            <charset val="128"/>
          </rPr>
          <t>半角数字で入力してください。</t>
        </r>
      </text>
    </comment>
    <comment ref="L127" authorId="0" shapeId="0" xr:uid="{00000000-0006-0000-0900-000036000000}">
      <text>
        <r>
          <rPr>
            <b/>
            <sz val="9"/>
            <color indexed="81"/>
            <rFont val="MS P ゴシック"/>
            <family val="3"/>
            <charset val="128"/>
          </rPr>
          <t>半角数字で入力してください。</t>
        </r>
      </text>
    </comment>
    <comment ref="L128" authorId="0" shapeId="0" xr:uid="{00000000-0006-0000-0900-000037000000}">
      <text>
        <r>
          <rPr>
            <b/>
            <sz val="9"/>
            <color indexed="81"/>
            <rFont val="MS P ゴシック"/>
            <family val="3"/>
            <charset val="128"/>
          </rPr>
          <t>半角数字で入力してください。</t>
        </r>
      </text>
    </comment>
    <comment ref="L129" authorId="0" shapeId="0" xr:uid="{00000000-0006-0000-0900-000038000000}">
      <text>
        <r>
          <rPr>
            <b/>
            <sz val="9"/>
            <color indexed="81"/>
            <rFont val="MS P ゴシック"/>
            <family val="3"/>
            <charset val="128"/>
          </rPr>
          <t>半角数字で入力してください。</t>
        </r>
      </text>
    </comment>
    <comment ref="L130" authorId="0" shapeId="0" xr:uid="{00000000-0006-0000-0900-000039000000}">
      <text>
        <r>
          <rPr>
            <b/>
            <sz val="9"/>
            <color indexed="81"/>
            <rFont val="MS P ゴシック"/>
            <family val="3"/>
            <charset val="128"/>
          </rPr>
          <t>半角数字で入力してください。</t>
        </r>
      </text>
    </comment>
    <comment ref="L162" authorId="0" shapeId="0" xr:uid="{00000000-0006-0000-0900-00003A000000}">
      <text>
        <r>
          <rPr>
            <b/>
            <sz val="9"/>
            <color indexed="81"/>
            <rFont val="ＭＳ Ｐ明朝"/>
            <family val="1"/>
            <charset val="128"/>
          </rPr>
          <t>事務部門は１０番台、産業部門は３０,４０番台から選択してください。</t>
        </r>
      </text>
    </comment>
    <comment ref="AH162" authorId="0" shapeId="0" xr:uid="{00000000-0006-0000-0900-00003B000000}">
      <text>
        <r>
          <rPr>
            <b/>
            <sz val="9"/>
            <color indexed="81"/>
            <rFont val="ＭＳ Ｐ明朝"/>
            <family val="1"/>
            <charset val="128"/>
          </rPr>
          <t>半角英数で入力してください。</t>
        </r>
      </text>
    </comment>
    <comment ref="L163" authorId="0" shapeId="0" xr:uid="{00000000-0006-0000-0900-00003C000000}">
      <text>
        <r>
          <rPr>
            <b/>
            <sz val="9"/>
            <color indexed="81"/>
            <rFont val="ＭＳ Ｐ明朝"/>
            <family val="1"/>
            <charset val="128"/>
          </rPr>
          <t>事務部門は１０番台、産業部門は３０,４０番台から選択してください。</t>
        </r>
      </text>
    </comment>
    <comment ref="AH163" authorId="0" shapeId="0" xr:uid="{00000000-0006-0000-0900-00003D000000}">
      <text>
        <r>
          <rPr>
            <b/>
            <sz val="9"/>
            <color indexed="81"/>
            <rFont val="ＭＳ Ｐ明朝"/>
            <family val="1"/>
            <charset val="128"/>
          </rPr>
          <t>半角英数で入力してください。</t>
        </r>
      </text>
    </comment>
    <comment ref="L164" authorId="0" shapeId="0" xr:uid="{00000000-0006-0000-0900-00003E000000}">
      <text>
        <r>
          <rPr>
            <b/>
            <sz val="9"/>
            <color indexed="81"/>
            <rFont val="ＭＳ Ｐ明朝"/>
            <family val="1"/>
            <charset val="128"/>
          </rPr>
          <t>事務部門は１０番台、産業部門は３０,４０番台から選択してください。</t>
        </r>
      </text>
    </comment>
    <comment ref="AH164" authorId="0" shapeId="0" xr:uid="{00000000-0006-0000-0900-00003F000000}">
      <text>
        <r>
          <rPr>
            <b/>
            <sz val="9"/>
            <color indexed="81"/>
            <rFont val="ＭＳ Ｐ明朝"/>
            <family val="1"/>
            <charset val="128"/>
          </rPr>
          <t>半角英数で入力してください。</t>
        </r>
      </text>
    </comment>
    <comment ref="L165" authorId="0" shapeId="0" xr:uid="{00000000-0006-0000-0900-000040000000}">
      <text>
        <r>
          <rPr>
            <b/>
            <sz val="9"/>
            <color indexed="81"/>
            <rFont val="ＭＳ Ｐ明朝"/>
            <family val="1"/>
            <charset val="128"/>
          </rPr>
          <t>事務部門は１０番台、産業部門は３０,４０番台から選択してください。</t>
        </r>
      </text>
    </comment>
    <comment ref="AH165" authorId="0" shapeId="0" xr:uid="{00000000-0006-0000-0900-000041000000}">
      <text>
        <r>
          <rPr>
            <b/>
            <sz val="9"/>
            <color indexed="81"/>
            <rFont val="ＭＳ Ｐ明朝"/>
            <family val="1"/>
            <charset val="128"/>
          </rPr>
          <t>半角英数で入力してください。</t>
        </r>
      </text>
    </comment>
    <comment ref="L166" authorId="0" shapeId="0" xr:uid="{00000000-0006-0000-0900-000042000000}">
      <text>
        <r>
          <rPr>
            <b/>
            <sz val="9"/>
            <color indexed="81"/>
            <rFont val="ＭＳ Ｐ明朝"/>
            <family val="1"/>
            <charset val="128"/>
          </rPr>
          <t>事務部門は１０番台、産業部門は３０,４０番台から選択してください。</t>
        </r>
      </text>
    </comment>
    <comment ref="AH166" authorId="0" shapeId="0" xr:uid="{00000000-0006-0000-0900-000043000000}">
      <text>
        <r>
          <rPr>
            <b/>
            <sz val="9"/>
            <color indexed="81"/>
            <rFont val="ＭＳ Ｐ明朝"/>
            <family val="1"/>
            <charset val="128"/>
          </rPr>
          <t>半角英数で入力してください。</t>
        </r>
      </text>
    </comment>
    <comment ref="L167" authorId="0" shapeId="0" xr:uid="{00000000-0006-0000-0900-000044000000}">
      <text>
        <r>
          <rPr>
            <b/>
            <sz val="9"/>
            <color indexed="81"/>
            <rFont val="ＭＳ Ｐ明朝"/>
            <family val="1"/>
            <charset val="128"/>
          </rPr>
          <t>事務部門は１０番台、産業部門は３０,４０番台から選択してください。</t>
        </r>
      </text>
    </comment>
    <comment ref="AH167" authorId="0" shapeId="0" xr:uid="{00000000-0006-0000-0900-000045000000}">
      <text>
        <r>
          <rPr>
            <b/>
            <sz val="9"/>
            <color indexed="81"/>
            <rFont val="ＭＳ Ｐ明朝"/>
            <family val="1"/>
            <charset val="128"/>
          </rPr>
          <t>半角英数で入力してください。</t>
        </r>
      </text>
    </comment>
    <comment ref="L168" authorId="0" shapeId="0" xr:uid="{00000000-0006-0000-0900-000046000000}">
      <text>
        <r>
          <rPr>
            <b/>
            <sz val="9"/>
            <color indexed="81"/>
            <rFont val="ＭＳ Ｐ明朝"/>
            <family val="1"/>
            <charset val="128"/>
          </rPr>
          <t>事務部門は１０番台、産業部門は３０,４０番台から選択してください。</t>
        </r>
      </text>
    </comment>
    <comment ref="AH168" authorId="0" shapeId="0" xr:uid="{00000000-0006-0000-0900-000047000000}">
      <text>
        <r>
          <rPr>
            <b/>
            <sz val="9"/>
            <color indexed="81"/>
            <rFont val="ＭＳ Ｐ明朝"/>
            <family val="1"/>
            <charset val="128"/>
          </rPr>
          <t>半角英数で入力してください。</t>
        </r>
      </text>
    </comment>
    <comment ref="L169" authorId="0" shapeId="0" xr:uid="{00000000-0006-0000-0900-000048000000}">
      <text>
        <r>
          <rPr>
            <b/>
            <sz val="9"/>
            <color indexed="81"/>
            <rFont val="ＭＳ Ｐ明朝"/>
            <family val="1"/>
            <charset val="128"/>
          </rPr>
          <t>事務部門は１０番台、産業部門は３０,４０番台から選択してください。</t>
        </r>
      </text>
    </comment>
    <comment ref="AH169" authorId="0" shapeId="0" xr:uid="{00000000-0006-0000-0900-000049000000}">
      <text>
        <r>
          <rPr>
            <b/>
            <sz val="9"/>
            <color indexed="81"/>
            <rFont val="ＭＳ Ｐ明朝"/>
            <family val="1"/>
            <charset val="128"/>
          </rPr>
          <t>半角英数で入力してください。</t>
        </r>
      </text>
    </comment>
    <comment ref="L170" authorId="0" shapeId="0" xr:uid="{00000000-0006-0000-0900-00004A000000}">
      <text>
        <r>
          <rPr>
            <b/>
            <sz val="9"/>
            <color indexed="81"/>
            <rFont val="ＭＳ Ｐ明朝"/>
            <family val="1"/>
            <charset val="128"/>
          </rPr>
          <t>事務部門は１０番台、産業部門は３０,４０番台から選択してください。</t>
        </r>
      </text>
    </comment>
    <comment ref="AH170" authorId="0" shapeId="0" xr:uid="{00000000-0006-0000-0900-00004B000000}">
      <text>
        <r>
          <rPr>
            <b/>
            <sz val="9"/>
            <color indexed="81"/>
            <rFont val="ＭＳ Ｐ明朝"/>
            <family val="1"/>
            <charset val="128"/>
          </rPr>
          <t>半角英数で入力してください。</t>
        </r>
      </text>
    </comment>
    <comment ref="L171" authorId="0" shapeId="0" xr:uid="{00000000-0006-0000-0900-00004C000000}">
      <text>
        <r>
          <rPr>
            <b/>
            <sz val="9"/>
            <color indexed="81"/>
            <rFont val="ＭＳ Ｐ明朝"/>
            <family val="1"/>
            <charset val="128"/>
          </rPr>
          <t>事務部門は１０番台、産業部門は３０,４０番台から選択してください。</t>
        </r>
      </text>
    </comment>
    <comment ref="AH171" authorId="0" shapeId="0" xr:uid="{00000000-0006-0000-0900-00004D000000}">
      <text>
        <r>
          <rPr>
            <b/>
            <sz val="9"/>
            <color indexed="81"/>
            <rFont val="ＭＳ Ｐ明朝"/>
            <family val="1"/>
            <charset val="128"/>
          </rPr>
          <t>半角英数で入力してください。</t>
        </r>
      </text>
    </comment>
    <comment ref="L172" authorId="0" shapeId="0" xr:uid="{00000000-0006-0000-0900-00004E000000}">
      <text>
        <r>
          <rPr>
            <b/>
            <sz val="9"/>
            <color indexed="81"/>
            <rFont val="ＭＳ Ｐ明朝"/>
            <family val="1"/>
            <charset val="128"/>
          </rPr>
          <t>事務部門は１０番台、産業部門は３０,４０番台から選択してください。</t>
        </r>
      </text>
    </comment>
    <comment ref="AH172" authorId="0" shapeId="0" xr:uid="{00000000-0006-0000-0900-00004F000000}">
      <text>
        <r>
          <rPr>
            <b/>
            <sz val="9"/>
            <color indexed="81"/>
            <rFont val="ＭＳ Ｐ明朝"/>
            <family val="1"/>
            <charset val="128"/>
          </rPr>
          <t>半角英数で入力してください。</t>
        </r>
      </text>
    </comment>
    <comment ref="L173" authorId="0" shapeId="0" xr:uid="{00000000-0006-0000-0900-000050000000}">
      <text>
        <r>
          <rPr>
            <b/>
            <sz val="9"/>
            <color indexed="81"/>
            <rFont val="ＭＳ Ｐ明朝"/>
            <family val="1"/>
            <charset val="128"/>
          </rPr>
          <t>事務部門は１０番台、産業部門は３０,４０番台から選択してください。</t>
        </r>
      </text>
    </comment>
    <comment ref="AH173" authorId="0" shapeId="0" xr:uid="{00000000-0006-0000-0900-000051000000}">
      <text>
        <r>
          <rPr>
            <b/>
            <sz val="9"/>
            <color indexed="81"/>
            <rFont val="ＭＳ Ｐ明朝"/>
            <family val="1"/>
            <charset val="128"/>
          </rPr>
          <t>半角英数で入力してください。</t>
        </r>
      </text>
    </comment>
    <comment ref="L174" authorId="0" shapeId="0" xr:uid="{00000000-0006-0000-0900-000052000000}">
      <text>
        <r>
          <rPr>
            <b/>
            <sz val="9"/>
            <color indexed="81"/>
            <rFont val="ＭＳ Ｐ明朝"/>
            <family val="1"/>
            <charset val="128"/>
          </rPr>
          <t>事務部門は１０番台、産業部門は３０,４０番台から選択してください。</t>
        </r>
      </text>
    </comment>
    <comment ref="AH174" authorId="0" shapeId="0" xr:uid="{00000000-0006-0000-0900-000053000000}">
      <text>
        <r>
          <rPr>
            <b/>
            <sz val="9"/>
            <color indexed="81"/>
            <rFont val="ＭＳ Ｐ明朝"/>
            <family val="1"/>
            <charset val="128"/>
          </rPr>
          <t>半角英数で入力してください。</t>
        </r>
      </text>
    </comment>
    <comment ref="L175" authorId="0" shapeId="0" xr:uid="{00000000-0006-0000-0900-000054000000}">
      <text>
        <r>
          <rPr>
            <b/>
            <sz val="9"/>
            <color indexed="81"/>
            <rFont val="ＭＳ Ｐ明朝"/>
            <family val="1"/>
            <charset val="128"/>
          </rPr>
          <t>事務部門は１０番台、産業部門は３０,４０番台から選択してください。</t>
        </r>
      </text>
    </comment>
    <comment ref="AH175" authorId="0" shapeId="0" xr:uid="{00000000-0006-0000-0900-000055000000}">
      <text>
        <r>
          <rPr>
            <b/>
            <sz val="9"/>
            <color indexed="81"/>
            <rFont val="ＭＳ Ｐ明朝"/>
            <family val="1"/>
            <charset val="128"/>
          </rPr>
          <t>半角英数で入力してください。</t>
        </r>
      </text>
    </comment>
    <comment ref="L176" authorId="0" shapeId="0" xr:uid="{00000000-0006-0000-0900-000056000000}">
      <text>
        <r>
          <rPr>
            <b/>
            <sz val="9"/>
            <color indexed="81"/>
            <rFont val="ＭＳ Ｐ明朝"/>
            <family val="1"/>
            <charset val="128"/>
          </rPr>
          <t>事務部門は１０番台、産業部門は３０,４０番台から選択してください。</t>
        </r>
      </text>
    </comment>
    <comment ref="AH176" authorId="0" shapeId="0" xr:uid="{00000000-0006-0000-0900-000057000000}">
      <text>
        <r>
          <rPr>
            <b/>
            <sz val="9"/>
            <color indexed="81"/>
            <rFont val="ＭＳ Ｐ明朝"/>
            <family val="1"/>
            <charset val="128"/>
          </rPr>
          <t>半角英数で入力してください。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4" authorId="0" shapeId="0" xr:uid="{00000000-0006-0000-0A00-000001000000}">
      <text>
        <r>
          <rPr>
            <b/>
            <sz val="9"/>
            <color indexed="81"/>
            <rFont val="ＭＳ Ｐ明朝"/>
            <family val="1"/>
            <charset val="128"/>
          </rPr>
          <t>事業所番号は半角数字６桁で入力してください。</t>
        </r>
      </text>
    </comment>
    <comment ref="E10" authorId="0" shapeId="0" xr:uid="{00000000-0006-0000-0A00-000002000000}">
      <text>
        <r>
          <rPr>
            <b/>
            <sz val="9"/>
            <color indexed="81"/>
            <rFont val="ＭＳ Ｐ明朝"/>
            <family val="1"/>
            <charset val="128"/>
          </rPr>
          <t>事業所の種別を選択してください。</t>
        </r>
      </text>
    </comment>
    <comment ref="S14" authorId="0" shapeId="0" xr:uid="{00000000-0006-0000-0A00-000003000000}">
      <text>
        <r>
          <rPr>
            <b/>
            <sz val="9"/>
            <color indexed="81"/>
            <rFont val="MS P ゴシック"/>
            <family val="3"/>
            <charset val="128"/>
          </rPr>
          <t>「埼玉県」は入力しないでください。</t>
        </r>
      </text>
    </comment>
    <comment ref="O16" authorId="0" shapeId="0" xr:uid="{00000000-0006-0000-0A00-000004000000}">
      <text>
        <r>
          <rPr>
            <b/>
            <sz val="9"/>
            <color indexed="81"/>
            <rFont val="ＭＳ Ｐ明朝"/>
            <family val="1"/>
            <charset val="128"/>
          </rPr>
          <t>産業分類を選択してください。</t>
        </r>
      </text>
    </comment>
    <comment ref="Q42" authorId="0" shapeId="0" xr:uid="{00000000-0006-0000-0A00-000005000000}">
      <text>
        <r>
          <rPr>
            <b/>
            <sz val="9"/>
            <color indexed="81"/>
            <rFont val="ＭＳ Ｐ明朝"/>
            <family val="1"/>
            <charset val="128"/>
          </rPr>
          <t>算定資料その１シートの使用量(G15セル)を入力してください。</t>
        </r>
      </text>
    </comment>
    <comment ref="U42" authorId="0" shapeId="0" xr:uid="{00000000-0006-0000-0A00-000006000000}">
      <text>
        <r>
          <rPr>
            <b/>
            <sz val="9"/>
            <color indexed="81"/>
            <rFont val="ＭＳ Ｐ明朝"/>
            <family val="1"/>
            <charset val="128"/>
          </rPr>
          <t>算定資料その１シートの使用量(G15セル)を入力してください。</t>
        </r>
      </text>
    </comment>
    <comment ref="Y42" authorId="0" shapeId="0" xr:uid="{00000000-0006-0000-0A00-000007000000}">
      <text>
        <r>
          <rPr>
            <b/>
            <sz val="9"/>
            <color indexed="81"/>
            <rFont val="ＭＳ Ｐ明朝"/>
            <family val="1"/>
            <charset val="128"/>
          </rPr>
          <t>算定資料その１シートの使用量(G15セル)を入力してください。</t>
        </r>
      </text>
    </comment>
    <comment ref="AC42" authorId="0" shapeId="0" xr:uid="{00000000-0006-0000-0A00-000008000000}">
      <text>
        <r>
          <rPr>
            <b/>
            <sz val="9"/>
            <color indexed="81"/>
            <rFont val="ＭＳ Ｐ明朝"/>
            <family val="1"/>
            <charset val="128"/>
          </rPr>
          <t>算定資料その１シートの使用量(G15セル)を入力してください。</t>
        </r>
      </text>
    </comment>
    <comment ref="AG42" authorId="0" shapeId="0" xr:uid="{00000000-0006-0000-0A00-000009000000}">
      <text>
        <r>
          <rPr>
            <b/>
            <sz val="9"/>
            <color indexed="81"/>
            <rFont val="ＭＳ Ｐ明朝"/>
            <family val="1"/>
            <charset val="128"/>
          </rPr>
          <t>算定資料その１シートの使用量(G15セル)を入力してください。</t>
        </r>
      </text>
    </comment>
    <comment ref="Q49" authorId="0" shapeId="0" xr:uid="{00000000-0006-0000-0A00-00000A000000}">
      <text>
        <r>
          <rPr>
            <b/>
            <sz val="9"/>
            <color indexed="81"/>
            <rFont val="ＭＳ Ｐ明朝"/>
            <family val="1"/>
            <charset val="128"/>
          </rPr>
          <t>算定資料その１シートの排出量(G16セル)を入力してください。</t>
        </r>
      </text>
    </comment>
    <comment ref="U49" authorId="0" shapeId="0" xr:uid="{00000000-0006-0000-0A00-00000B000000}">
      <text>
        <r>
          <rPr>
            <b/>
            <sz val="9"/>
            <color indexed="81"/>
            <rFont val="ＭＳ Ｐ明朝"/>
            <family val="1"/>
            <charset val="128"/>
          </rPr>
          <t>算定資料その１シートの排出量(G16セル)を入力してください。</t>
        </r>
      </text>
    </comment>
    <comment ref="Y49" authorId="0" shapeId="0" xr:uid="{00000000-0006-0000-0A00-00000C000000}">
      <text>
        <r>
          <rPr>
            <b/>
            <sz val="9"/>
            <color indexed="81"/>
            <rFont val="ＭＳ Ｐ明朝"/>
            <family val="1"/>
            <charset val="128"/>
          </rPr>
          <t>算定資料その１シートの排出量(G16セル)を入力してください。</t>
        </r>
      </text>
    </comment>
    <comment ref="AC49" authorId="0" shapeId="0" xr:uid="{00000000-0006-0000-0A00-00000D000000}">
      <text>
        <r>
          <rPr>
            <b/>
            <sz val="9"/>
            <color indexed="81"/>
            <rFont val="ＭＳ Ｐ明朝"/>
            <family val="1"/>
            <charset val="128"/>
          </rPr>
          <t>算定資料その１シートの排出量(G16セル)を入力してください。</t>
        </r>
      </text>
    </comment>
    <comment ref="AG49" authorId="0" shapeId="0" xr:uid="{00000000-0006-0000-0A00-00000E000000}">
      <text>
        <r>
          <rPr>
            <b/>
            <sz val="9"/>
            <color indexed="81"/>
            <rFont val="ＭＳ Ｐ明朝"/>
            <family val="1"/>
            <charset val="128"/>
          </rPr>
          <t>算定資料その１シートの排出量(G16セル)を入力してください。</t>
        </r>
      </text>
    </comment>
    <comment ref="Q51" authorId="0" shapeId="0" xr:uid="{00000000-0006-0000-0A00-00000F000000}">
      <text>
        <r>
          <rPr>
            <b/>
            <sz val="9"/>
            <color indexed="81"/>
            <rFont val="ＭＳ Ｐ明朝"/>
            <family val="1"/>
            <charset val="128"/>
          </rPr>
          <t>その他ガスファイルその２シートＬ列の各排出量を入力してください。</t>
        </r>
      </text>
    </comment>
    <comment ref="U51" authorId="0" shapeId="0" xr:uid="{00000000-0006-0000-0A00-000010000000}">
      <text>
        <r>
          <rPr>
            <b/>
            <sz val="9"/>
            <color indexed="81"/>
            <rFont val="ＭＳ Ｐ明朝"/>
            <family val="1"/>
            <charset val="128"/>
          </rPr>
          <t>その他ガスファイルその２シートＬ列の各排出量を入力してください。</t>
        </r>
      </text>
    </comment>
    <comment ref="Y51" authorId="0" shapeId="0" xr:uid="{00000000-0006-0000-0A00-000011000000}">
      <text>
        <r>
          <rPr>
            <b/>
            <sz val="9"/>
            <color indexed="81"/>
            <rFont val="ＭＳ Ｐ明朝"/>
            <family val="1"/>
            <charset val="128"/>
          </rPr>
          <t>その他ガスファイルその２シートＬ列の各排出量を入力してください。</t>
        </r>
      </text>
    </comment>
    <comment ref="AC51" authorId="0" shapeId="0" xr:uid="{00000000-0006-0000-0A00-000012000000}">
      <text>
        <r>
          <rPr>
            <b/>
            <sz val="9"/>
            <color indexed="81"/>
            <rFont val="ＭＳ Ｐ明朝"/>
            <family val="1"/>
            <charset val="128"/>
          </rPr>
          <t>その他ガスファイルその２シートＬ列の各排出量を入力してください。</t>
        </r>
      </text>
    </comment>
    <comment ref="AG51" authorId="0" shapeId="0" xr:uid="{00000000-0006-0000-0A00-000013000000}">
      <text>
        <r>
          <rPr>
            <b/>
            <sz val="9"/>
            <color indexed="81"/>
            <rFont val="ＭＳ Ｐ明朝"/>
            <family val="1"/>
            <charset val="128"/>
          </rPr>
          <t>その他ガスファイルその２シートＬ列の各排出量を入力してください。</t>
        </r>
      </text>
    </comment>
    <comment ref="Q52" authorId="0" shapeId="0" xr:uid="{00000000-0006-0000-0A00-000014000000}">
      <text>
        <r>
          <rPr>
            <b/>
            <sz val="9"/>
            <color indexed="81"/>
            <rFont val="ＭＳ Ｐ明朝"/>
            <family val="1"/>
            <charset val="128"/>
          </rPr>
          <t>その他ガスファイルその２シートＬ列の各排出量を入力してください。</t>
        </r>
      </text>
    </comment>
    <comment ref="U52" authorId="0" shapeId="0" xr:uid="{00000000-0006-0000-0A00-000015000000}">
      <text>
        <r>
          <rPr>
            <b/>
            <sz val="9"/>
            <color indexed="81"/>
            <rFont val="ＭＳ Ｐ明朝"/>
            <family val="1"/>
            <charset val="128"/>
          </rPr>
          <t>その他ガスファイルその２シートＬ列の各排出量を入力してください。</t>
        </r>
      </text>
    </comment>
    <comment ref="Y52" authorId="0" shapeId="0" xr:uid="{00000000-0006-0000-0A00-000016000000}">
      <text>
        <r>
          <rPr>
            <b/>
            <sz val="9"/>
            <color indexed="81"/>
            <rFont val="ＭＳ Ｐ明朝"/>
            <family val="1"/>
            <charset val="128"/>
          </rPr>
          <t>その他ガスファイルその２シートＬ列の各排出量を入力してください。</t>
        </r>
      </text>
    </comment>
    <comment ref="AC52" authorId="0" shapeId="0" xr:uid="{00000000-0006-0000-0A00-000017000000}">
      <text>
        <r>
          <rPr>
            <b/>
            <sz val="9"/>
            <color indexed="81"/>
            <rFont val="ＭＳ Ｐ明朝"/>
            <family val="1"/>
            <charset val="128"/>
          </rPr>
          <t>その他ガスファイルその２シートＬ列の各排出量を入力してください。</t>
        </r>
      </text>
    </comment>
    <comment ref="AG52" authorId="0" shapeId="0" xr:uid="{00000000-0006-0000-0A00-000018000000}">
      <text>
        <r>
          <rPr>
            <b/>
            <sz val="9"/>
            <color indexed="81"/>
            <rFont val="ＭＳ Ｐ明朝"/>
            <family val="1"/>
            <charset val="128"/>
          </rPr>
          <t>その他ガスファイルその２シートＬ列の各排出量を入力してください。</t>
        </r>
      </text>
    </comment>
    <comment ref="Q53" authorId="0" shapeId="0" xr:uid="{00000000-0006-0000-0A00-000019000000}">
      <text>
        <r>
          <rPr>
            <b/>
            <sz val="9"/>
            <color indexed="81"/>
            <rFont val="ＭＳ Ｐ明朝"/>
            <family val="1"/>
            <charset val="128"/>
          </rPr>
          <t>その他ガスファイルその２シートＬ列の各排出量を入力してください。</t>
        </r>
      </text>
    </comment>
    <comment ref="U53" authorId="0" shapeId="0" xr:uid="{00000000-0006-0000-0A00-00001A000000}">
      <text>
        <r>
          <rPr>
            <b/>
            <sz val="9"/>
            <color indexed="81"/>
            <rFont val="ＭＳ Ｐ明朝"/>
            <family val="1"/>
            <charset val="128"/>
          </rPr>
          <t>その他ガスファイルその２シートＬ列の各排出量を入力してください。</t>
        </r>
      </text>
    </comment>
    <comment ref="Y53" authorId="0" shapeId="0" xr:uid="{00000000-0006-0000-0A00-00001B000000}">
      <text>
        <r>
          <rPr>
            <b/>
            <sz val="9"/>
            <color indexed="81"/>
            <rFont val="ＭＳ Ｐ明朝"/>
            <family val="1"/>
            <charset val="128"/>
          </rPr>
          <t>その他ガスファイルその２シートＬ列の各排出量を入力してください。</t>
        </r>
      </text>
    </comment>
    <comment ref="AC53" authorId="0" shapeId="0" xr:uid="{00000000-0006-0000-0A00-00001C000000}">
      <text>
        <r>
          <rPr>
            <b/>
            <sz val="9"/>
            <color indexed="81"/>
            <rFont val="ＭＳ Ｐ明朝"/>
            <family val="1"/>
            <charset val="128"/>
          </rPr>
          <t>その他ガスファイルその２シートＬ列の各排出量を入力してください。</t>
        </r>
      </text>
    </comment>
    <comment ref="AG53" authorId="0" shapeId="0" xr:uid="{00000000-0006-0000-0A00-00001D000000}">
      <text>
        <r>
          <rPr>
            <b/>
            <sz val="9"/>
            <color indexed="81"/>
            <rFont val="ＭＳ Ｐ明朝"/>
            <family val="1"/>
            <charset val="128"/>
          </rPr>
          <t>その他ガスファイルその２シートＬ列の各排出量を入力してください。</t>
        </r>
      </text>
    </comment>
    <comment ref="Q54" authorId="0" shapeId="0" xr:uid="{00000000-0006-0000-0A00-00001E000000}">
      <text>
        <r>
          <rPr>
            <b/>
            <sz val="9"/>
            <color indexed="81"/>
            <rFont val="ＭＳ Ｐ明朝"/>
            <family val="1"/>
            <charset val="128"/>
          </rPr>
          <t>その他ガスファイルその２シートＬ列の各排出量を入力してください。</t>
        </r>
      </text>
    </comment>
    <comment ref="U54" authorId="0" shapeId="0" xr:uid="{00000000-0006-0000-0A00-00001F000000}">
      <text>
        <r>
          <rPr>
            <b/>
            <sz val="9"/>
            <color indexed="81"/>
            <rFont val="ＭＳ Ｐ明朝"/>
            <family val="1"/>
            <charset val="128"/>
          </rPr>
          <t>その他ガスファイルその２シートＬ列の各排出量を入力してください。</t>
        </r>
      </text>
    </comment>
    <comment ref="Y54" authorId="0" shapeId="0" xr:uid="{00000000-0006-0000-0A00-000020000000}">
      <text>
        <r>
          <rPr>
            <b/>
            <sz val="9"/>
            <color indexed="81"/>
            <rFont val="ＭＳ Ｐ明朝"/>
            <family val="1"/>
            <charset val="128"/>
          </rPr>
          <t>その他ガスファイルその２シートＬ列の各排出量を入力してください。</t>
        </r>
      </text>
    </comment>
    <comment ref="AC54" authorId="0" shapeId="0" xr:uid="{00000000-0006-0000-0A00-000021000000}">
      <text>
        <r>
          <rPr>
            <b/>
            <sz val="9"/>
            <color indexed="81"/>
            <rFont val="ＭＳ Ｐ明朝"/>
            <family val="1"/>
            <charset val="128"/>
          </rPr>
          <t>その他ガスファイルその２シートＬ列の各排出量を入力してください。</t>
        </r>
      </text>
    </comment>
    <comment ref="AG54" authorId="0" shapeId="0" xr:uid="{00000000-0006-0000-0A00-000022000000}">
      <text>
        <r>
          <rPr>
            <b/>
            <sz val="9"/>
            <color indexed="81"/>
            <rFont val="ＭＳ Ｐ明朝"/>
            <family val="1"/>
            <charset val="128"/>
          </rPr>
          <t>その他ガスファイルその２シートＬ列の各排出量を入力してください。</t>
        </r>
      </text>
    </comment>
    <comment ref="Q55" authorId="0" shapeId="0" xr:uid="{00000000-0006-0000-0A00-000023000000}">
      <text>
        <r>
          <rPr>
            <b/>
            <sz val="9"/>
            <color indexed="81"/>
            <rFont val="ＭＳ Ｐ明朝"/>
            <family val="1"/>
            <charset val="128"/>
          </rPr>
          <t>その他ガスファイルその２シートＬ列の各排出量を入力してください。</t>
        </r>
      </text>
    </comment>
    <comment ref="U55" authorId="0" shapeId="0" xr:uid="{00000000-0006-0000-0A00-000024000000}">
      <text>
        <r>
          <rPr>
            <b/>
            <sz val="9"/>
            <color indexed="81"/>
            <rFont val="ＭＳ Ｐ明朝"/>
            <family val="1"/>
            <charset val="128"/>
          </rPr>
          <t>その他ガスファイルその２シートＬ列の各排出量を入力してください。</t>
        </r>
      </text>
    </comment>
    <comment ref="Y55" authorId="0" shapeId="0" xr:uid="{00000000-0006-0000-0A00-000025000000}">
      <text>
        <r>
          <rPr>
            <b/>
            <sz val="9"/>
            <color indexed="81"/>
            <rFont val="ＭＳ Ｐ明朝"/>
            <family val="1"/>
            <charset val="128"/>
          </rPr>
          <t>その他ガスファイルその２シートＬ列の各排出量を入力してください。</t>
        </r>
      </text>
    </comment>
    <comment ref="AC55" authorId="0" shapeId="0" xr:uid="{00000000-0006-0000-0A00-000026000000}">
      <text>
        <r>
          <rPr>
            <b/>
            <sz val="9"/>
            <color indexed="81"/>
            <rFont val="ＭＳ Ｐ明朝"/>
            <family val="1"/>
            <charset val="128"/>
          </rPr>
          <t>その他ガスファイルその２シートＬ列の各排出量を入力してください。</t>
        </r>
      </text>
    </comment>
    <comment ref="AG55" authorId="0" shapeId="0" xr:uid="{00000000-0006-0000-0A00-000027000000}">
      <text>
        <r>
          <rPr>
            <b/>
            <sz val="9"/>
            <color indexed="81"/>
            <rFont val="ＭＳ Ｐ明朝"/>
            <family val="1"/>
            <charset val="128"/>
          </rPr>
          <t>その他ガスファイルその２シートＬ列の各排出量を入力してください。</t>
        </r>
      </text>
    </comment>
    <comment ref="Q56" authorId="0" shapeId="0" xr:uid="{00000000-0006-0000-0A00-000028000000}">
      <text>
        <r>
          <rPr>
            <b/>
            <sz val="9"/>
            <color indexed="81"/>
            <rFont val="ＭＳ Ｐ明朝"/>
            <family val="1"/>
            <charset val="128"/>
          </rPr>
          <t>その他ガスファイルその２シートＬ列の各排出量を入力してください。</t>
        </r>
      </text>
    </comment>
    <comment ref="U56" authorId="0" shapeId="0" xr:uid="{00000000-0006-0000-0A00-000029000000}">
      <text>
        <r>
          <rPr>
            <b/>
            <sz val="9"/>
            <color indexed="81"/>
            <rFont val="ＭＳ Ｐ明朝"/>
            <family val="1"/>
            <charset val="128"/>
          </rPr>
          <t>その他ガスファイルその２シートＬ列の各排出量を入力してください。</t>
        </r>
      </text>
    </comment>
    <comment ref="Y56" authorId="0" shapeId="0" xr:uid="{00000000-0006-0000-0A00-00002A000000}">
      <text>
        <r>
          <rPr>
            <b/>
            <sz val="9"/>
            <color indexed="81"/>
            <rFont val="ＭＳ Ｐ明朝"/>
            <family val="1"/>
            <charset val="128"/>
          </rPr>
          <t>その他ガスファイルその２シートＬ列の各排出量を入力してください。</t>
        </r>
      </text>
    </comment>
    <comment ref="AC56" authorId="0" shapeId="0" xr:uid="{00000000-0006-0000-0A00-00002B000000}">
      <text>
        <r>
          <rPr>
            <b/>
            <sz val="9"/>
            <color indexed="81"/>
            <rFont val="ＭＳ Ｐ明朝"/>
            <family val="1"/>
            <charset val="128"/>
          </rPr>
          <t>その他ガスファイルその２シートＬ列の各排出量を入力してください。</t>
        </r>
      </text>
    </comment>
    <comment ref="AG56" authorId="0" shapeId="0" xr:uid="{00000000-0006-0000-0A00-00002C000000}">
      <text>
        <r>
          <rPr>
            <b/>
            <sz val="9"/>
            <color indexed="81"/>
            <rFont val="ＭＳ Ｐ明朝"/>
            <family val="1"/>
            <charset val="128"/>
          </rPr>
          <t>その他ガスファイルその２シートＬ列の各排出量を入力してください。</t>
        </r>
      </text>
    </comment>
    <comment ref="Q57" authorId="0" shapeId="0" xr:uid="{00000000-0006-0000-0A00-00002D000000}">
      <text>
        <r>
          <rPr>
            <b/>
            <sz val="9"/>
            <color indexed="81"/>
            <rFont val="ＭＳ Ｐ明朝"/>
            <family val="1"/>
            <charset val="128"/>
          </rPr>
          <t>その他ガスファイルその２シートＬ列の各排出量を入力してください。</t>
        </r>
      </text>
    </comment>
    <comment ref="U57" authorId="0" shapeId="0" xr:uid="{00000000-0006-0000-0A00-00002E000000}">
      <text>
        <r>
          <rPr>
            <b/>
            <sz val="9"/>
            <color indexed="81"/>
            <rFont val="ＭＳ Ｐ明朝"/>
            <family val="1"/>
            <charset val="128"/>
          </rPr>
          <t>その他ガスファイルその２シートＬ列の各排出量を入力してください。</t>
        </r>
      </text>
    </comment>
    <comment ref="Y57" authorId="0" shapeId="0" xr:uid="{00000000-0006-0000-0A00-00002F000000}">
      <text>
        <r>
          <rPr>
            <b/>
            <sz val="9"/>
            <color indexed="81"/>
            <rFont val="ＭＳ Ｐ明朝"/>
            <family val="1"/>
            <charset val="128"/>
          </rPr>
          <t>その他ガスファイルその２シートＬ列の各排出量を入力してください。</t>
        </r>
      </text>
    </comment>
    <comment ref="AC57" authorId="0" shapeId="0" xr:uid="{00000000-0006-0000-0A00-000030000000}">
      <text>
        <r>
          <rPr>
            <b/>
            <sz val="9"/>
            <color indexed="81"/>
            <rFont val="ＭＳ Ｐ明朝"/>
            <family val="1"/>
            <charset val="128"/>
          </rPr>
          <t>その他ガスファイルその２シートＬ列の各排出量を入力してください。</t>
        </r>
      </text>
    </comment>
    <comment ref="AG57" authorId="0" shapeId="0" xr:uid="{00000000-0006-0000-0A00-000031000000}">
      <text>
        <r>
          <rPr>
            <b/>
            <sz val="9"/>
            <color indexed="81"/>
            <rFont val="ＭＳ Ｐ明朝"/>
            <family val="1"/>
            <charset val="128"/>
          </rPr>
          <t>その他ガスファイルその２シートＬ列の各排出量を入力してください。</t>
        </r>
      </text>
    </comment>
    <comment ref="D68" authorId="0" shapeId="0" xr:uid="{00000000-0006-0000-0A00-000032000000}">
      <text>
        <r>
          <rPr>
            <b/>
            <sz val="9"/>
            <color indexed="81"/>
            <rFont val="ＭＳ Ｐ明朝"/>
            <family val="1"/>
            <charset val="128"/>
          </rPr>
          <t>CO2排出量に影響を及ぼす指標を設定してください。</t>
        </r>
      </text>
    </comment>
    <comment ref="M68" authorId="0" shapeId="0" xr:uid="{00000000-0006-0000-0A00-000033000000}">
      <text>
        <r>
          <rPr>
            <b/>
            <sz val="9"/>
            <color indexed="81"/>
            <rFont val="ＭＳ Ｐ明朝"/>
            <family val="1"/>
            <charset val="128"/>
          </rPr>
          <t>左の指標の単位を入力してください。</t>
        </r>
      </text>
    </comment>
    <comment ref="P121" authorId="0" shapeId="0" xr:uid="{00000000-0006-0000-0A00-000034000000}">
      <text>
        <r>
          <rPr>
            <b/>
            <sz val="9"/>
            <color indexed="81"/>
            <rFont val="ＭＳ Ｐ明朝"/>
            <family val="1"/>
            <charset val="128"/>
          </rPr>
          <t>第３計画期間開始時の基準排出量を入力してください。</t>
        </r>
      </text>
    </comment>
    <comment ref="L126" authorId="0" shapeId="0" xr:uid="{00000000-0006-0000-0A00-000035000000}">
      <text>
        <r>
          <rPr>
            <b/>
            <sz val="9"/>
            <color indexed="81"/>
            <rFont val="MS P ゴシック"/>
            <family val="3"/>
            <charset val="128"/>
          </rPr>
          <t>半角数字で入力してください。</t>
        </r>
      </text>
    </comment>
    <comment ref="L127" authorId="0" shapeId="0" xr:uid="{00000000-0006-0000-0A00-000036000000}">
      <text>
        <r>
          <rPr>
            <b/>
            <sz val="9"/>
            <color indexed="81"/>
            <rFont val="MS P ゴシック"/>
            <family val="3"/>
            <charset val="128"/>
          </rPr>
          <t>半角数字で入力してください。</t>
        </r>
      </text>
    </comment>
    <comment ref="L128" authorId="0" shapeId="0" xr:uid="{00000000-0006-0000-0A00-000037000000}">
      <text>
        <r>
          <rPr>
            <b/>
            <sz val="9"/>
            <color indexed="81"/>
            <rFont val="MS P ゴシック"/>
            <family val="3"/>
            <charset val="128"/>
          </rPr>
          <t>半角数字で入力してください。</t>
        </r>
      </text>
    </comment>
    <comment ref="L129" authorId="0" shapeId="0" xr:uid="{00000000-0006-0000-0A00-000038000000}">
      <text>
        <r>
          <rPr>
            <b/>
            <sz val="9"/>
            <color indexed="81"/>
            <rFont val="MS P ゴシック"/>
            <family val="3"/>
            <charset val="128"/>
          </rPr>
          <t>半角数字で入力してください。</t>
        </r>
      </text>
    </comment>
    <comment ref="L130" authorId="0" shapeId="0" xr:uid="{00000000-0006-0000-0A00-000039000000}">
      <text>
        <r>
          <rPr>
            <b/>
            <sz val="9"/>
            <color indexed="81"/>
            <rFont val="MS P ゴシック"/>
            <family val="3"/>
            <charset val="128"/>
          </rPr>
          <t>半角数字で入力してください。</t>
        </r>
      </text>
    </comment>
    <comment ref="L162" authorId="0" shapeId="0" xr:uid="{00000000-0006-0000-0A00-00003A000000}">
      <text>
        <r>
          <rPr>
            <b/>
            <sz val="9"/>
            <color indexed="81"/>
            <rFont val="ＭＳ Ｐ明朝"/>
            <family val="1"/>
            <charset val="128"/>
          </rPr>
          <t>事務部門は１０番台、産業部門は３０,４０番台から選択してください。</t>
        </r>
      </text>
    </comment>
    <comment ref="AH162" authorId="0" shapeId="0" xr:uid="{00000000-0006-0000-0A00-00003B000000}">
      <text>
        <r>
          <rPr>
            <b/>
            <sz val="9"/>
            <color indexed="81"/>
            <rFont val="ＭＳ Ｐ明朝"/>
            <family val="1"/>
            <charset val="128"/>
          </rPr>
          <t>半角英数で入力してください。</t>
        </r>
      </text>
    </comment>
    <comment ref="L163" authorId="0" shapeId="0" xr:uid="{00000000-0006-0000-0A00-00003C000000}">
      <text>
        <r>
          <rPr>
            <b/>
            <sz val="9"/>
            <color indexed="81"/>
            <rFont val="ＭＳ Ｐ明朝"/>
            <family val="1"/>
            <charset val="128"/>
          </rPr>
          <t>事務部門は１０番台、産業部門は３０,４０番台から選択してください。</t>
        </r>
      </text>
    </comment>
    <comment ref="AH163" authorId="0" shapeId="0" xr:uid="{00000000-0006-0000-0A00-00003D000000}">
      <text>
        <r>
          <rPr>
            <b/>
            <sz val="9"/>
            <color indexed="81"/>
            <rFont val="ＭＳ Ｐ明朝"/>
            <family val="1"/>
            <charset val="128"/>
          </rPr>
          <t>半角英数で入力してください。</t>
        </r>
      </text>
    </comment>
    <comment ref="L164" authorId="0" shapeId="0" xr:uid="{00000000-0006-0000-0A00-00003E000000}">
      <text>
        <r>
          <rPr>
            <b/>
            <sz val="9"/>
            <color indexed="81"/>
            <rFont val="ＭＳ Ｐ明朝"/>
            <family val="1"/>
            <charset val="128"/>
          </rPr>
          <t>事務部門は１０番台、産業部門は３０,４０番台から選択してください。</t>
        </r>
      </text>
    </comment>
    <comment ref="AH164" authorId="0" shapeId="0" xr:uid="{00000000-0006-0000-0A00-00003F000000}">
      <text>
        <r>
          <rPr>
            <b/>
            <sz val="9"/>
            <color indexed="81"/>
            <rFont val="ＭＳ Ｐ明朝"/>
            <family val="1"/>
            <charset val="128"/>
          </rPr>
          <t>半角英数で入力してください。</t>
        </r>
      </text>
    </comment>
    <comment ref="L165" authorId="0" shapeId="0" xr:uid="{00000000-0006-0000-0A00-000040000000}">
      <text>
        <r>
          <rPr>
            <b/>
            <sz val="9"/>
            <color indexed="81"/>
            <rFont val="ＭＳ Ｐ明朝"/>
            <family val="1"/>
            <charset val="128"/>
          </rPr>
          <t>事務部門は１０番台、産業部門は３０,４０番台から選択してください。</t>
        </r>
      </text>
    </comment>
    <comment ref="AH165" authorId="0" shapeId="0" xr:uid="{00000000-0006-0000-0A00-000041000000}">
      <text>
        <r>
          <rPr>
            <b/>
            <sz val="9"/>
            <color indexed="81"/>
            <rFont val="ＭＳ Ｐ明朝"/>
            <family val="1"/>
            <charset val="128"/>
          </rPr>
          <t>半角英数で入力してください。</t>
        </r>
      </text>
    </comment>
    <comment ref="L166" authorId="0" shapeId="0" xr:uid="{00000000-0006-0000-0A00-000042000000}">
      <text>
        <r>
          <rPr>
            <b/>
            <sz val="9"/>
            <color indexed="81"/>
            <rFont val="ＭＳ Ｐ明朝"/>
            <family val="1"/>
            <charset val="128"/>
          </rPr>
          <t>事務部門は１０番台、産業部門は３０,４０番台から選択してください。</t>
        </r>
      </text>
    </comment>
    <comment ref="AH166" authorId="0" shapeId="0" xr:uid="{00000000-0006-0000-0A00-000043000000}">
      <text>
        <r>
          <rPr>
            <b/>
            <sz val="9"/>
            <color indexed="81"/>
            <rFont val="ＭＳ Ｐ明朝"/>
            <family val="1"/>
            <charset val="128"/>
          </rPr>
          <t>半角英数で入力してください。</t>
        </r>
      </text>
    </comment>
    <comment ref="L167" authorId="0" shapeId="0" xr:uid="{00000000-0006-0000-0A00-000044000000}">
      <text>
        <r>
          <rPr>
            <b/>
            <sz val="9"/>
            <color indexed="81"/>
            <rFont val="ＭＳ Ｐ明朝"/>
            <family val="1"/>
            <charset val="128"/>
          </rPr>
          <t>事務部門は１０番台、産業部門は３０,４０番台から選択してください。</t>
        </r>
      </text>
    </comment>
    <comment ref="AH167" authorId="0" shapeId="0" xr:uid="{00000000-0006-0000-0A00-000045000000}">
      <text>
        <r>
          <rPr>
            <b/>
            <sz val="9"/>
            <color indexed="81"/>
            <rFont val="ＭＳ Ｐ明朝"/>
            <family val="1"/>
            <charset val="128"/>
          </rPr>
          <t>半角英数で入力してください。</t>
        </r>
      </text>
    </comment>
    <comment ref="L168" authorId="0" shapeId="0" xr:uid="{00000000-0006-0000-0A00-000046000000}">
      <text>
        <r>
          <rPr>
            <b/>
            <sz val="9"/>
            <color indexed="81"/>
            <rFont val="ＭＳ Ｐ明朝"/>
            <family val="1"/>
            <charset val="128"/>
          </rPr>
          <t>事務部門は１０番台、産業部門は３０,４０番台から選択してください。</t>
        </r>
      </text>
    </comment>
    <comment ref="AH168" authorId="0" shapeId="0" xr:uid="{00000000-0006-0000-0A00-000047000000}">
      <text>
        <r>
          <rPr>
            <b/>
            <sz val="9"/>
            <color indexed="81"/>
            <rFont val="ＭＳ Ｐ明朝"/>
            <family val="1"/>
            <charset val="128"/>
          </rPr>
          <t>半角英数で入力してください。</t>
        </r>
      </text>
    </comment>
    <comment ref="L169" authorId="0" shapeId="0" xr:uid="{00000000-0006-0000-0A00-000048000000}">
      <text>
        <r>
          <rPr>
            <b/>
            <sz val="9"/>
            <color indexed="81"/>
            <rFont val="ＭＳ Ｐ明朝"/>
            <family val="1"/>
            <charset val="128"/>
          </rPr>
          <t>事務部門は１０番台、産業部門は３０,４０番台から選択してください。</t>
        </r>
      </text>
    </comment>
    <comment ref="AH169" authorId="0" shapeId="0" xr:uid="{00000000-0006-0000-0A00-000049000000}">
      <text>
        <r>
          <rPr>
            <b/>
            <sz val="9"/>
            <color indexed="81"/>
            <rFont val="ＭＳ Ｐ明朝"/>
            <family val="1"/>
            <charset val="128"/>
          </rPr>
          <t>半角英数で入力してください。</t>
        </r>
      </text>
    </comment>
    <comment ref="L170" authorId="0" shapeId="0" xr:uid="{00000000-0006-0000-0A00-00004A000000}">
      <text>
        <r>
          <rPr>
            <b/>
            <sz val="9"/>
            <color indexed="81"/>
            <rFont val="ＭＳ Ｐ明朝"/>
            <family val="1"/>
            <charset val="128"/>
          </rPr>
          <t>事務部門は１０番台、産業部門は３０,４０番台から選択してください。</t>
        </r>
      </text>
    </comment>
    <comment ref="AH170" authorId="0" shapeId="0" xr:uid="{00000000-0006-0000-0A00-00004B000000}">
      <text>
        <r>
          <rPr>
            <b/>
            <sz val="9"/>
            <color indexed="81"/>
            <rFont val="ＭＳ Ｐ明朝"/>
            <family val="1"/>
            <charset val="128"/>
          </rPr>
          <t>半角英数で入力してください。</t>
        </r>
      </text>
    </comment>
    <comment ref="L171" authorId="0" shapeId="0" xr:uid="{00000000-0006-0000-0A00-00004C000000}">
      <text>
        <r>
          <rPr>
            <b/>
            <sz val="9"/>
            <color indexed="81"/>
            <rFont val="ＭＳ Ｐ明朝"/>
            <family val="1"/>
            <charset val="128"/>
          </rPr>
          <t>事務部門は１０番台、産業部門は３０,４０番台から選択してください。</t>
        </r>
      </text>
    </comment>
    <comment ref="AH171" authorId="0" shapeId="0" xr:uid="{00000000-0006-0000-0A00-00004D000000}">
      <text>
        <r>
          <rPr>
            <b/>
            <sz val="9"/>
            <color indexed="81"/>
            <rFont val="ＭＳ Ｐ明朝"/>
            <family val="1"/>
            <charset val="128"/>
          </rPr>
          <t>半角英数で入力してください。</t>
        </r>
      </text>
    </comment>
    <comment ref="L172" authorId="0" shapeId="0" xr:uid="{00000000-0006-0000-0A00-00004E000000}">
      <text>
        <r>
          <rPr>
            <b/>
            <sz val="9"/>
            <color indexed="81"/>
            <rFont val="ＭＳ Ｐ明朝"/>
            <family val="1"/>
            <charset val="128"/>
          </rPr>
          <t>事務部門は１０番台、産業部門は３０,４０番台から選択してください。</t>
        </r>
      </text>
    </comment>
    <comment ref="AH172" authorId="0" shapeId="0" xr:uid="{00000000-0006-0000-0A00-00004F000000}">
      <text>
        <r>
          <rPr>
            <b/>
            <sz val="9"/>
            <color indexed="81"/>
            <rFont val="ＭＳ Ｐ明朝"/>
            <family val="1"/>
            <charset val="128"/>
          </rPr>
          <t>半角英数で入力してください。</t>
        </r>
      </text>
    </comment>
    <comment ref="L173" authorId="0" shapeId="0" xr:uid="{00000000-0006-0000-0A00-000050000000}">
      <text>
        <r>
          <rPr>
            <b/>
            <sz val="9"/>
            <color indexed="81"/>
            <rFont val="ＭＳ Ｐ明朝"/>
            <family val="1"/>
            <charset val="128"/>
          </rPr>
          <t>事務部門は１０番台、産業部門は３０,４０番台から選択してください。</t>
        </r>
      </text>
    </comment>
    <comment ref="AH173" authorId="0" shapeId="0" xr:uid="{00000000-0006-0000-0A00-000051000000}">
      <text>
        <r>
          <rPr>
            <b/>
            <sz val="9"/>
            <color indexed="81"/>
            <rFont val="ＭＳ Ｐ明朝"/>
            <family val="1"/>
            <charset val="128"/>
          </rPr>
          <t>半角英数で入力してください。</t>
        </r>
      </text>
    </comment>
    <comment ref="L174" authorId="0" shapeId="0" xr:uid="{00000000-0006-0000-0A00-000052000000}">
      <text>
        <r>
          <rPr>
            <b/>
            <sz val="9"/>
            <color indexed="81"/>
            <rFont val="ＭＳ Ｐ明朝"/>
            <family val="1"/>
            <charset val="128"/>
          </rPr>
          <t>事務部門は１０番台、産業部門は３０,４０番台から選択してください。</t>
        </r>
      </text>
    </comment>
    <comment ref="AH174" authorId="0" shapeId="0" xr:uid="{00000000-0006-0000-0A00-000053000000}">
      <text>
        <r>
          <rPr>
            <b/>
            <sz val="9"/>
            <color indexed="81"/>
            <rFont val="ＭＳ Ｐ明朝"/>
            <family val="1"/>
            <charset val="128"/>
          </rPr>
          <t>半角英数で入力してください。</t>
        </r>
      </text>
    </comment>
    <comment ref="L175" authorId="0" shapeId="0" xr:uid="{00000000-0006-0000-0A00-000054000000}">
      <text>
        <r>
          <rPr>
            <b/>
            <sz val="9"/>
            <color indexed="81"/>
            <rFont val="ＭＳ Ｐ明朝"/>
            <family val="1"/>
            <charset val="128"/>
          </rPr>
          <t>事務部門は１０番台、産業部門は３０,４０番台から選択してください。</t>
        </r>
      </text>
    </comment>
    <comment ref="AH175" authorId="0" shapeId="0" xr:uid="{00000000-0006-0000-0A00-000055000000}">
      <text>
        <r>
          <rPr>
            <b/>
            <sz val="9"/>
            <color indexed="81"/>
            <rFont val="ＭＳ Ｐ明朝"/>
            <family val="1"/>
            <charset val="128"/>
          </rPr>
          <t>半角英数で入力してください。</t>
        </r>
      </text>
    </comment>
    <comment ref="L176" authorId="0" shapeId="0" xr:uid="{00000000-0006-0000-0A00-000056000000}">
      <text>
        <r>
          <rPr>
            <b/>
            <sz val="9"/>
            <color indexed="81"/>
            <rFont val="ＭＳ Ｐ明朝"/>
            <family val="1"/>
            <charset val="128"/>
          </rPr>
          <t>事務部門は１０番台、産業部門は３０,４０番台から選択してください。</t>
        </r>
      </text>
    </comment>
    <comment ref="AH176" authorId="0" shapeId="0" xr:uid="{00000000-0006-0000-0A00-000057000000}">
      <text>
        <r>
          <rPr>
            <b/>
            <sz val="9"/>
            <color indexed="81"/>
            <rFont val="ＭＳ Ｐ明朝"/>
            <family val="1"/>
            <charset val="128"/>
          </rPr>
          <t>半角英数で入力してください。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4" authorId="0" shapeId="0" xr:uid="{00000000-0006-0000-0B00-000001000000}">
      <text>
        <r>
          <rPr>
            <b/>
            <sz val="9"/>
            <color indexed="81"/>
            <rFont val="ＭＳ Ｐ明朝"/>
            <family val="1"/>
            <charset val="128"/>
          </rPr>
          <t>事業所番号は半角数字６桁で入力してください。</t>
        </r>
      </text>
    </comment>
    <comment ref="E10" authorId="0" shapeId="0" xr:uid="{00000000-0006-0000-0B00-000002000000}">
      <text>
        <r>
          <rPr>
            <b/>
            <sz val="9"/>
            <color indexed="81"/>
            <rFont val="ＭＳ Ｐ明朝"/>
            <family val="1"/>
            <charset val="128"/>
          </rPr>
          <t>事業所の種別を選択してください。</t>
        </r>
      </text>
    </comment>
    <comment ref="S14" authorId="0" shapeId="0" xr:uid="{00000000-0006-0000-0B00-000003000000}">
      <text>
        <r>
          <rPr>
            <b/>
            <sz val="9"/>
            <color indexed="81"/>
            <rFont val="MS P ゴシック"/>
            <family val="3"/>
            <charset val="128"/>
          </rPr>
          <t>「埼玉県」は入力しないでください。</t>
        </r>
      </text>
    </comment>
    <comment ref="O16" authorId="0" shapeId="0" xr:uid="{00000000-0006-0000-0B00-000004000000}">
      <text>
        <r>
          <rPr>
            <b/>
            <sz val="9"/>
            <color indexed="81"/>
            <rFont val="ＭＳ Ｐ明朝"/>
            <family val="1"/>
            <charset val="128"/>
          </rPr>
          <t>産業分類を選択してください。</t>
        </r>
      </text>
    </comment>
    <comment ref="Q42" authorId="0" shapeId="0" xr:uid="{00000000-0006-0000-0B00-000005000000}">
      <text>
        <r>
          <rPr>
            <b/>
            <sz val="9"/>
            <color indexed="81"/>
            <rFont val="ＭＳ Ｐ明朝"/>
            <family val="1"/>
            <charset val="128"/>
          </rPr>
          <t>算定資料その１シートの使用量(G15セル)を入力してください。</t>
        </r>
      </text>
    </comment>
    <comment ref="U42" authorId="0" shapeId="0" xr:uid="{00000000-0006-0000-0B00-000006000000}">
      <text>
        <r>
          <rPr>
            <b/>
            <sz val="9"/>
            <color indexed="81"/>
            <rFont val="ＭＳ Ｐ明朝"/>
            <family val="1"/>
            <charset val="128"/>
          </rPr>
          <t>算定資料その１シートの使用量(G15セル)を入力してください。</t>
        </r>
      </text>
    </comment>
    <comment ref="Y42" authorId="0" shapeId="0" xr:uid="{00000000-0006-0000-0B00-000007000000}">
      <text>
        <r>
          <rPr>
            <b/>
            <sz val="9"/>
            <color indexed="81"/>
            <rFont val="ＭＳ Ｐ明朝"/>
            <family val="1"/>
            <charset val="128"/>
          </rPr>
          <t>算定資料その１シートの使用量(G15セル)を入力してください。</t>
        </r>
      </text>
    </comment>
    <comment ref="AC42" authorId="0" shapeId="0" xr:uid="{00000000-0006-0000-0B00-000008000000}">
      <text>
        <r>
          <rPr>
            <b/>
            <sz val="9"/>
            <color indexed="81"/>
            <rFont val="ＭＳ Ｐ明朝"/>
            <family val="1"/>
            <charset val="128"/>
          </rPr>
          <t>算定資料その１シートの使用量(G15セル)を入力してください。</t>
        </r>
      </text>
    </comment>
    <comment ref="AG42" authorId="0" shapeId="0" xr:uid="{00000000-0006-0000-0B00-000009000000}">
      <text>
        <r>
          <rPr>
            <b/>
            <sz val="9"/>
            <color indexed="81"/>
            <rFont val="ＭＳ Ｐ明朝"/>
            <family val="1"/>
            <charset val="128"/>
          </rPr>
          <t>算定資料その１シートの使用量(G15セル)を入力してください。</t>
        </r>
      </text>
    </comment>
    <comment ref="Q49" authorId="0" shapeId="0" xr:uid="{00000000-0006-0000-0B00-00000A000000}">
      <text>
        <r>
          <rPr>
            <b/>
            <sz val="9"/>
            <color indexed="81"/>
            <rFont val="ＭＳ Ｐ明朝"/>
            <family val="1"/>
            <charset val="128"/>
          </rPr>
          <t>算定資料その１シートの排出量(G16セル)を入力してください。</t>
        </r>
      </text>
    </comment>
    <comment ref="U49" authorId="0" shapeId="0" xr:uid="{00000000-0006-0000-0B00-00000B000000}">
      <text>
        <r>
          <rPr>
            <b/>
            <sz val="9"/>
            <color indexed="81"/>
            <rFont val="ＭＳ Ｐ明朝"/>
            <family val="1"/>
            <charset val="128"/>
          </rPr>
          <t>算定資料その１シートの排出量(G16セル)を入力してください。</t>
        </r>
      </text>
    </comment>
    <comment ref="Y49" authorId="0" shapeId="0" xr:uid="{00000000-0006-0000-0B00-00000C000000}">
      <text>
        <r>
          <rPr>
            <b/>
            <sz val="9"/>
            <color indexed="81"/>
            <rFont val="ＭＳ Ｐ明朝"/>
            <family val="1"/>
            <charset val="128"/>
          </rPr>
          <t>算定資料その１シートの排出量(G16セル)を入力してください。</t>
        </r>
      </text>
    </comment>
    <comment ref="AC49" authorId="0" shapeId="0" xr:uid="{00000000-0006-0000-0B00-00000D000000}">
      <text>
        <r>
          <rPr>
            <b/>
            <sz val="9"/>
            <color indexed="81"/>
            <rFont val="ＭＳ Ｐ明朝"/>
            <family val="1"/>
            <charset val="128"/>
          </rPr>
          <t>算定資料その１シートの排出量(G16セル)を入力してください。</t>
        </r>
      </text>
    </comment>
    <comment ref="AG49" authorId="0" shapeId="0" xr:uid="{00000000-0006-0000-0B00-00000E000000}">
      <text>
        <r>
          <rPr>
            <b/>
            <sz val="9"/>
            <color indexed="81"/>
            <rFont val="ＭＳ Ｐ明朝"/>
            <family val="1"/>
            <charset val="128"/>
          </rPr>
          <t>算定資料その１シートの排出量(G16セル)を入力してください。</t>
        </r>
      </text>
    </comment>
    <comment ref="Q51" authorId="0" shapeId="0" xr:uid="{00000000-0006-0000-0B00-00000F000000}">
      <text>
        <r>
          <rPr>
            <b/>
            <sz val="9"/>
            <color indexed="81"/>
            <rFont val="ＭＳ Ｐ明朝"/>
            <family val="1"/>
            <charset val="128"/>
          </rPr>
          <t>その他ガスファイルその２シートＬ列の各排出量を入力してください。</t>
        </r>
      </text>
    </comment>
    <comment ref="U51" authorId="0" shapeId="0" xr:uid="{00000000-0006-0000-0B00-000010000000}">
      <text>
        <r>
          <rPr>
            <b/>
            <sz val="9"/>
            <color indexed="81"/>
            <rFont val="ＭＳ Ｐ明朝"/>
            <family val="1"/>
            <charset val="128"/>
          </rPr>
          <t>その他ガスファイルその２シートＬ列の各排出量を入力してください。</t>
        </r>
      </text>
    </comment>
    <comment ref="Y51" authorId="0" shapeId="0" xr:uid="{00000000-0006-0000-0B00-000011000000}">
      <text>
        <r>
          <rPr>
            <b/>
            <sz val="9"/>
            <color indexed="81"/>
            <rFont val="ＭＳ Ｐ明朝"/>
            <family val="1"/>
            <charset val="128"/>
          </rPr>
          <t>その他ガスファイルその２シートＬ列の各排出量を入力してください。</t>
        </r>
      </text>
    </comment>
    <comment ref="AC51" authorId="0" shapeId="0" xr:uid="{00000000-0006-0000-0B00-000012000000}">
      <text>
        <r>
          <rPr>
            <b/>
            <sz val="9"/>
            <color indexed="81"/>
            <rFont val="ＭＳ Ｐ明朝"/>
            <family val="1"/>
            <charset val="128"/>
          </rPr>
          <t>その他ガスファイルその２シートＬ列の各排出量を入力してください。</t>
        </r>
      </text>
    </comment>
    <comment ref="AG51" authorId="0" shapeId="0" xr:uid="{00000000-0006-0000-0B00-000013000000}">
      <text>
        <r>
          <rPr>
            <b/>
            <sz val="9"/>
            <color indexed="81"/>
            <rFont val="ＭＳ Ｐ明朝"/>
            <family val="1"/>
            <charset val="128"/>
          </rPr>
          <t>その他ガスファイルその２シートＬ列の各排出量を入力してください。</t>
        </r>
      </text>
    </comment>
    <comment ref="Q52" authorId="0" shapeId="0" xr:uid="{00000000-0006-0000-0B00-000014000000}">
      <text>
        <r>
          <rPr>
            <b/>
            <sz val="9"/>
            <color indexed="81"/>
            <rFont val="ＭＳ Ｐ明朝"/>
            <family val="1"/>
            <charset val="128"/>
          </rPr>
          <t>その他ガスファイルその２シートＬ列の各排出量を入力してください。</t>
        </r>
      </text>
    </comment>
    <comment ref="U52" authorId="0" shapeId="0" xr:uid="{00000000-0006-0000-0B00-000015000000}">
      <text>
        <r>
          <rPr>
            <b/>
            <sz val="9"/>
            <color indexed="81"/>
            <rFont val="ＭＳ Ｐ明朝"/>
            <family val="1"/>
            <charset val="128"/>
          </rPr>
          <t>その他ガスファイルその２シートＬ列の各排出量を入力してください。</t>
        </r>
      </text>
    </comment>
    <comment ref="Y52" authorId="0" shapeId="0" xr:uid="{00000000-0006-0000-0B00-000016000000}">
      <text>
        <r>
          <rPr>
            <b/>
            <sz val="9"/>
            <color indexed="81"/>
            <rFont val="ＭＳ Ｐ明朝"/>
            <family val="1"/>
            <charset val="128"/>
          </rPr>
          <t>その他ガスファイルその２シートＬ列の各排出量を入力してください。</t>
        </r>
      </text>
    </comment>
    <comment ref="AC52" authorId="0" shapeId="0" xr:uid="{00000000-0006-0000-0B00-000017000000}">
      <text>
        <r>
          <rPr>
            <b/>
            <sz val="9"/>
            <color indexed="81"/>
            <rFont val="ＭＳ Ｐ明朝"/>
            <family val="1"/>
            <charset val="128"/>
          </rPr>
          <t>その他ガスファイルその２シートＬ列の各排出量を入力してください。</t>
        </r>
      </text>
    </comment>
    <comment ref="AG52" authorId="0" shapeId="0" xr:uid="{00000000-0006-0000-0B00-000018000000}">
      <text>
        <r>
          <rPr>
            <b/>
            <sz val="9"/>
            <color indexed="81"/>
            <rFont val="ＭＳ Ｐ明朝"/>
            <family val="1"/>
            <charset val="128"/>
          </rPr>
          <t>その他ガスファイルその２シートＬ列の各排出量を入力してください。</t>
        </r>
      </text>
    </comment>
    <comment ref="Q53" authorId="0" shapeId="0" xr:uid="{00000000-0006-0000-0B00-000019000000}">
      <text>
        <r>
          <rPr>
            <b/>
            <sz val="9"/>
            <color indexed="81"/>
            <rFont val="ＭＳ Ｐ明朝"/>
            <family val="1"/>
            <charset val="128"/>
          </rPr>
          <t>その他ガスファイルその２シートＬ列の各排出量を入力してください。</t>
        </r>
      </text>
    </comment>
    <comment ref="U53" authorId="0" shapeId="0" xr:uid="{00000000-0006-0000-0B00-00001A000000}">
      <text>
        <r>
          <rPr>
            <b/>
            <sz val="9"/>
            <color indexed="81"/>
            <rFont val="ＭＳ Ｐ明朝"/>
            <family val="1"/>
            <charset val="128"/>
          </rPr>
          <t>その他ガスファイルその２シートＬ列の各排出量を入力してください。</t>
        </r>
      </text>
    </comment>
    <comment ref="Y53" authorId="0" shapeId="0" xr:uid="{00000000-0006-0000-0B00-00001B000000}">
      <text>
        <r>
          <rPr>
            <b/>
            <sz val="9"/>
            <color indexed="81"/>
            <rFont val="ＭＳ Ｐ明朝"/>
            <family val="1"/>
            <charset val="128"/>
          </rPr>
          <t>その他ガスファイルその２シートＬ列の各排出量を入力してください。</t>
        </r>
      </text>
    </comment>
    <comment ref="AC53" authorId="0" shapeId="0" xr:uid="{00000000-0006-0000-0B00-00001C000000}">
      <text>
        <r>
          <rPr>
            <b/>
            <sz val="9"/>
            <color indexed="81"/>
            <rFont val="ＭＳ Ｐ明朝"/>
            <family val="1"/>
            <charset val="128"/>
          </rPr>
          <t>その他ガスファイルその２シートＬ列の各排出量を入力してください。</t>
        </r>
      </text>
    </comment>
    <comment ref="AG53" authorId="0" shapeId="0" xr:uid="{00000000-0006-0000-0B00-00001D000000}">
      <text>
        <r>
          <rPr>
            <b/>
            <sz val="9"/>
            <color indexed="81"/>
            <rFont val="ＭＳ Ｐ明朝"/>
            <family val="1"/>
            <charset val="128"/>
          </rPr>
          <t>その他ガスファイルその２シートＬ列の各排出量を入力してください。</t>
        </r>
      </text>
    </comment>
    <comment ref="Q54" authorId="0" shapeId="0" xr:uid="{00000000-0006-0000-0B00-00001E000000}">
      <text>
        <r>
          <rPr>
            <b/>
            <sz val="9"/>
            <color indexed="81"/>
            <rFont val="ＭＳ Ｐ明朝"/>
            <family val="1"/>
            <charset val="128"/>
          </rPr>
          <t>その他ガスファイルその２シートＬ列の各排出量を入力してください。</t>
        </r>
      </text>
    </comment>
    <comment ref="U54" authorId="0" shapeId="0" xr:uid="{00000000-0006-0000-0B00-00001F000000}">
      <text>
        <r>
          <rPr>
            <b/>
            <sz val="9"/>
            <color indexed="81"/>
            <rFont val="ＭＳ Ｐ明朝"/>
            <family val="1"/>
            <charset val="128"/>
          </rPr>
          <t>その他ガスファイルその２シートＬ列の各排出量を入力してください。</t>
        </r>
      </text>
    </comment>
    <comment ref="Y54" authorId="0" shapeId="0" xr:uid="{00000000-0006-0000-0B00-000020000000}">
      <text>
        <r>
          <rPr>
            <b/>
            <sz val="9"/>
            <color indexed="81"/>
            <rFont val="ＭＳ Ｐ明朝"/>
            <family val="1"/>
            <charset val="128"/>
          </rPr>
          <t>その他ガスファイルその２シートＬ列の各排出量を入力してください。</t>
        </r>
      </text>
    </comment>
    <comment ref="AC54" authorId="0" shapeId="0" xr:uid="{00000000-0006-0000-0B00-000021000000}">
      <text>
        <r>
          <rPr>
            <b/>
            <sz val="9"/>
            <color indexed="81"/>
            <rFont val="ＭＳ Ｐ明朝"/>
            <family val="1"/>
            <charset val="128"/>
          </rPr>
          <t>その他ガスファイルその２シートＬ列の各排出量を入力してください。</t>
        </r>
      </text>
    </comment>
    <comment ref="AG54" authorId="0" shapeId="0" xr:uid="{00000000-0006-0000-0B00-000022000000}">
      <text>
        <r>
          <rPr>
            <b/>
            <sz val="9"/>
            <color indexed="81"/>
            <rFont val="ＭＳ Ｐ明朝"/>
            <family val="1"/>
            <charset val="128"/>
          </rPr>
          <t>その他ガスファイルその２シートＬ列の各排出量を入力してください。</t>
        </r>
      </text>
    </comment>
    <comment ref="Q55" authorId="0" shapeId="0" xr:uid="{00000000-0006-0000-0B00-000023000000}">
      <text>
        <r>
          <rPr>
            <b/>
            <sz val="9"/>
            <color indexed="81"/>
            <rFont val="ＭＳ Ｐ明朝"/>
            <family val="1"/>
            <charset val="128"/>
          </rPr>
          <t>その他ガスファイルその２シートＬ列の各排出量を入力してください。</t>
        </r>
      </text>
    </comment>
    <comment ref="U55" authorId="0" shapeId="0" xr:uid="{00000000-0006-0000-0B00-000024000000}">
      <text>
        <r>
          <rPr>
            <b/>
            <sz val="9"/>
            <color indexed="81"/>
            <rFont val="ＭＳ Ｐ明朝"/>
            <family val="1"/>
            <charset val="128"/>
          </rPr>
          <t>その他ガスファイルその２シートＬ列の各排出量を入力してください。</t>
        </r>
      </text>
    </comment>
    <comment ref="Y55" authorId="0" shapeId="0" xr:uid="{00000000-0006-0000-0B00-000025000000}">
      <text>
        <r>
          <rPr>
            <b/>
            <sz val="9"/>
            <color indexed="81"/>
            <rFont val="ＭＳ Ｐ明朝"/>
            <family val="1"/>
            <charset val="128"/>
          </rPr>
          <t>その他ガスファイルその２シートＬ列の各排出量を入力してください。</t>
        </r>
      </text>
    </comment>
    <comment ref="AC55" authorId="0" shapeId="0" xr:uid="{00000000-0006-0000-0B00-000026000000}">
      <text>
        <r>
          <rPr>
            <b/>
            <sz val="9"/>
            <color indexed="81"/>
            <rFont val="ＭＳ Ｐ明朝"/>
            <family val="1"/>
            <charset val="128"/>
          </rPr>
          <t>その他ガスファイルその２シートＬ列の各排出量を入力してください。</t>
        </r>
      </text>
    </comment>
    <comment ref="AG55" authorId="0" shapeId="0" xr:uid="{00000000-0006-0000-0B00-000027000000}">
      <text>
        <r>
          <rPr>
            <b/>
            <sz val="9"/>
            <color indexed="81"/>
            <rFont val="ＭＳ Ｐ明朝"/>
            <family val="1"/>
            <charset val="128"/>
          </rPr>
          <t>その他ガスファイルその２シートＬ列の各排出量を入力してください。</t>
        </r>
      </text>
    </comment>
    <comment ref="Q56" authorId="0" shapeId="0" xr:uid="{00000000-0006-0000-0B00-000028000000}">
      <text>
        <r>
          <rPr>
            <b/>
            <sz val="9"/>
            <color indexed="81"/>
            <rFont val="ＭＳ Ｐ明朝"/>
            <family val="1"/>
            <charset val="128"/>
          </rPr>
          <t>その他ガスファイルその２シートＬ列の各排出量を入力してください。</t>
        </r>
      </text>
    </comment>
    <comment ref="U56" authorId="0" shapeId="0" xr:uid="{00000000-0006-0000-0B00-000029000000}">
      <text>
        <r>
          <rPr>
            <b/>
            <sz val="9"/>
            <color indexed="81"/>
            <rFont val="ＭＳ Ｐ明朝"/>
            <family val="1"/>
            <charset val="128"/>
          </rPr>
          <t>その他ガスファイルその２シートＬ列の各排出量を入力してください。</t>
        </r>
      </text>
    </comment>
    <comment ref="Y56" authorId="0" shapeId="0" xr:uid="{00000000-0006-0000-0B00-00002A000000}">
      <text>
        <r>
          <rPr>
            <b/>
            <sz val="9"/>
            <color indexed="81"/>
            <rFont val="ＭＳ Ｐ明朝"/>
            <family val="1"/>
            <charset val="128"/>
          </rPr>
          <t>その他ガスファイルその２シートＬ列の各排出量を入力してください。</t>
        </r>
      </text>
    </comment>
    <comment ref="AC56" authorId="0" shapeId="0" xr:uid="{00000000-0006-0000-0B00-00002B000000}">
      <text>
        <r>
          <rPr>
            <b/>
            <sz val="9"/>
            <color indexed="81"/>
            <rFont val="ＭＳ Ｐ明朝"/>
            <family val="1"/>
            <charset val="128"/>
          </rPr>
          <t>その他ガスファイルその２シートＬ列の各排出量を入力してください。</t>
        </r>
      </text>
    </comment>
    <comment ref="AG56" authorId="0" shapeId="0" xr:uid="{00000000-0006-0000-0B00-00002C000000}">
      <text>
        <r>
          <rPr>
            <b/>
            <sz val="9"/>
            <color indexed="81"/>
            <rFont val="ＭＳ Ｐ明朝"/>
            <family val="1"/>
            <charset val="128"/>
          </rPr>
          <t>その他ガスファイルその２シートＬ列の各排出量を入力してください。</t>
        </r>
      </text>
    </comment>
    <comment ref="Q57" authorId="0" shapeId="0" xr:uid="{00000000-0006-0000-0B00-00002D000000}">
      <text>
        <r>
          <rPr>
            <b/>
            <sz val="9"/>
            <color indexed="81"/>
            <rFont val="ＭＳ Ｐ明朝"/>
            <family val="1"/>
            <charset val="128"/>
          </rPr>
          <t>その他ガスファイルその２シートＬ列の各排出量を入力してください。</t>
        </r>
      </text>
    </comment>
    <comment ref="U57" authorId="0" shapeId="0" xr:uid="{00000000-0006-0000-0B00-00002E000000}">
      <text>
        <r>
          <rPr>
            <b/>
            <sz val="9"/>
            <color indexed="81"/>
            <rFont val="ＭＳ Ｐ明朝"/>
            <family val="1"/>
            <charset val="128"/>
          </rPr>
          <t>その他ガスファイルその２シートＬ列の各排出量を入力してください。</t>
        </r>
      </text>
    </comment>
    <comment ref="Y57" authorId="0" shapeId="0" xr:uid="{00000000-0006-0000-0B00-00002F000000}">
      <text>
        <r>
          <rPr>
            <b/>
            <sz val="9"/>
            <color indexed="81"/>
            <rFont val="ＭＳ Ｐ明朝"/>
            <family val="1"/>
            <charset val="128"/>
          </rPr>
          <t>その他ガスファイルその２シートＬ列の各排出量を入力してください。</t>
        </r>
      </text>
    </comment>
    <comment ref="AC57" authorId="0" shapeId="0" xr:uid="{00000000-0006-0000-0B00-000030000000}">
      <text>
        <r>
          <rPr>
            <b/>
            <sz val="9"/>
            <color indexed="81"/>
            <rFont val="ＭＳ Ｐ明朝"/>
            <family val="1"/>
            <charset val="128"/>
          </rPr>
          <t>その他ガスファイルその２シートＬ列の各排出量を入力してください。</t>
        </r>
      </text>
    </comment>
    <comment ref="AG57" authorId="0" shapeId="0" xr:uid="{00000000-0006-0000-0B00-000031000000}">
      <text>
        <r>
          <rPr>
            <b/>
            <sz val="9"/>
            <color indexed="81"/>
            <rFont val="ＭＳ Ｐ明朝"/>
            <family val="1"/>
            <charset val="128"/>
          </rPr>
          <t>その他ガスファイルその２シートＬ列の各排出量を入力してください。</t>
        </r>
      </text>
    </comment>
    <comment ref="D68" authorId="0" shapeId="0" xr:uid="{00000000-0006-0000-0B00-000032000000}">
      <text>
        <r>
          <rPr>
            <b/>
            <sz val="9"/>
            <color indexed="81"/>
            <rFont val="ＭＳ Ｐ明朝"/>
            <family val="1"/>
            <charset val="128"/>
          </rPr>
          <t>CO2排出量に影響を及ぼす指標を設定してください。</t>
        </r>
      </text>
    </comment>
    <comment ref="M68" authorId="0" shapeId="0" xr:uid="{00000000-0006-0000-0B00-000033000000}">
      <text>
        <r>
          <rPr>
            <b/>
            <sz val="9"/>
            <color indexed="81"/>
            <rFont val="ＭＳ Ｐ明朝"/>
            <family val="1"/>
            <charset val="128"/>
          </rPr>
          <t>左の指標の単位を入力してください。</t>
        </r>
      </text>
    </comment>
    <comment ref="P121" authorId="0" shapeId="0" xr:uid="{00000000-0006-0000-0B00-000034000000}">
      <text>
        <r>
          <rPr>
            <b/>
            <sz val="9"/>
            <color indexed="81"/>
            <rFont val="ＭＳ Ｐ明朝"/>
            <family val="1"/>
            <charset val="128"/>
          </rPr>
          <t>第３計画期間開始時の基準排出量を入力してください。</t>
        </r>
      </text>
    </comment>
    <comment ref="L126" authorId="0" shapeId="0" xr:uid="{00000000-0006-0000-0B00-000035000000}">
      <text>
        <r>
          <rPr>
            <b/>
            <sz val="9"/>
            <color indexed="81"/>
            <rFont val="MS P ゴシック"/>
            <family val="3"/>
            <charset val="128"/>
          </rPr>
          <t>半角数字で入力してください。</t>
        </r>
      </text>
    </comment>
    <comment ref="L127" authorId="0" shapeId="0" xr:uid="{00000000-0006-0000-0B00-000036000000}">
      <text>
        <r>
          <rPr>
            <b/>
            <sz val="9"/>
            <color indexed="81"/>
            <rFont val="MS P ゴシック"/>
            <family val="3"/>
            <charset val="128"/>
          </rPr>
          <t>半角数字で入力してください。</t>
        </r>
      </text>
    </comment>
    <comment ref="L128" authorId="0" shapeId="0" xr:uid="{00000000-0006-0000-0B00-000037000000}">
      <text>
        <r>
          <rPr>
            <b/>
            <sz val="9"/>
            <color indexed="81"/>
            <rFont val="MS P ゴシック"/>
            <family val="3"/>
            <charset val="128"/>
          </rPr>
          <t>半角数字で入力してください。</t>
        </r>
      </text>
    </comment>
    <comment ref="L129" authorId="0" shapeId="0" xr:uid="{00000000-0006-0000-0B00-000038000000}">
      <text>
        <r>
          <rPr>
            <b/>
            <sz val="9"/>
            <color indexed="81"/>
            <rFont val="MS P ゴシック"/>
            <family val="3"/>
            <charset val="128"/>
          </rPr>
          <t>半角数字で入力してください。</t>
        </r>
      </text>
    </comment>
    <comment ref="L130" authorId="0" shapeId="0" xr:uid="{00000000-0006-0000-0B00-000039000000}">
      <text>
        <r>
          <rPr>
            <b/>
            <sz val="9"/>
            <color indexed="81"/>
            <rFont val="MS P ゴシック"/>
            <family val="3"/>
            <charset val="128"/>
          </rPr>
          <t>半角数字で入力してください。</t>
        </r>
      </text>
    </comment>
    <comment ref="L162" authorId="0" shapeId="0" xr:uid="{00000000-0006-0000-0B00-00003A000000}">
      <text>
        <r>
          <rPr>
            <b/>
            <sz val="9"/>
            <color indexed="81"/>
            <rFont val="ＭＳ Ｐ明朝"/>
            <family val="1"/>
            <charset val="128"/>
          </rPr>
          <t>事務部門は１０番台、産業部門は３０,４０番台から選択してください。</t>
        </r>
      </text>
    </comment>
    <comment ref="AH162" authorId="0" shapeId="0" xr:uid="{00000000-0006-0000-0B00-00003B000000}">
      <text>
        <r>
          <rPr>
            <b/>
            <sz val="9"/>
            <color indexed="81"/>
            <rFont val="ＭＳ Ｐ明朝"/>
            <family val="1"/>
            <charset val="128"/>
          </rPr>
          <t>半角英数で入力してください。</t>
        </r>
      </text>
    </comment>
    <comment ref="L163" authorId="0" shapeId="0" xr:uid="{00000000-0006-0000-0B00-00003C000000}">
      <text>
        <r>
          <rPr>
            <b/>
            <sz val="9"/>
            <color indexed="81"/>
            <rFont val="ＭＳ Ｐ明朝"/>
            <family val="1"/>
            <charset val="128"/>
          </rPr>
          <t>事務部門は１０番台、産業部門は３０,４０番台から選択してください。</t>
        </r>
      </text>
    </comment>
    <comment ref="AH163" authorId="0" shapeId="0" xr:uid="{00000000-0006-0000-0B00-00003D000000}">
      <text>
        <r>
          <rPr>
            <b/>
            <sz val="9"/>
            <color indexed="81"/>
            <rFont val="ＭＳ Ｐ明朝"/>
            <family val="1"/>
            <charset val="128"/>
          </rPr>
          <t>半角英数で入力してください。</t>
        </r>
      </text>
    </comment>
    <comment ref="L164" authorId="0" shapeId="0" xr:uid="{00000000-0006-0000-0B00-00003E000000}">
      <text>
        <r>
          <rPr>
            <b/>
            <sz val="9"/>
            <color indexed="81"/>
            <rFont val="ＭＳ Ｐ明朝"/>
            <family val="1"/>
            <charset val="128"/>
          </rPr>
          <t>事務部門は１０番台、産業部門は３０,４０番台から選択してください。</t>
        </r>
      </text>
    </comment>
    <comment ref="AH164" authorId="0" shapeId="0" xr:uid="{00000000-0006-0000-0B00-00003F000000}">
      <text>
        <r>
          <rPr>
            <b/>
            <sz val="9"/>
            <color indexed="81"/>
            <rFont val="ＭＳ Ｐ明朝"/>
            <family val="1"/>
            <charset val="128"/>
          </rPr>
          <t>半角英数で入力してください。</t>
        </r>
      </text>
    </comment>
    <comment ref="L165" authorId="0" shapeId="0" xr:uid="{00000000-0006-0000-0B00-000040000000}">
      <text>
        <r>
          <rPr>
            <b/>
            <sz val="9"/>
            <color indexed="81"/>
            <rFont val="ＭＳ Ｐ明朝"/>
            <family val="1"/>
            <charset val="128"/>
          </rPr>
          <t>事務部門は１０番台、産業部門は３０,４０番台から選択してください。</t>
        </r>
      </text>
    </comment>
    <comment ref="AH165" authorId="0" shapeId="0" xr:uid="{00000000-0006-0000-0B00-000041000000}">
      <text>
        <r>
          <rPr>
            <b/>
            <sz val="9"/>
            <color indexed="81"/>
            <rFont val="ＭＳ Ｐ明朝"/>
            <family val="1"/>
            <charset val="128"/>
          </rPr>
          <t>半角英数で入力してください。</t>
        </r>
      </text>
    </comment>
    <comment ref="L166" authorId="0" shapeId="0" xr:uid="{00000000-0006-0000-0B00-000042000000}">
      <text>
        <r>
          <rPr>
            <b/>
            <sz val="9"/>
            <color indexed="81"/>
            <rFont val="ＭＳ Ｐ明朝"/>
            <family val="1"/>
            <charset val="128"/>
          </rPr>
          <t>事務部門は１０番台、産業部門は３０,４０番台から選択してください。</t>
        </r>
      </text>
    </comment>
    <comment ref="AH166" authorId="0" shapeId="0" xr:uid="{00000000-0006-0000-0B00-000043000000}">
      <text>
        <r>
          <rPr>
            <b/>
            <sz val="9"/>
            <color indexed="81"/>
            <rFont val="ＭＳ Ｐ明朝"/>
            <family val="1"/>
            <charset val="128"/>
          </rPr>
          <t>半角英数で入力してください。</t>
        </r>
      </text>
    </comment>
    <comment ref="L167" authorId="0" shapeId="0" xr:uid="{00000000-0006-0000-0B00-000044000000}">
      <text>
        <r>
          <rPr>
            <b/>
            <sz val="9"/>
            <color indexed="81"/>
            <rFont val="ＭＳ Ｐ明朝"/>
            <family val="1"/>
            <charset val="128"/>
          </rPr>
          <t>事務部門は１０番台、産業部門は３０,４０番台から選択してください。</t>
        </r>
      </text>
    </comment>
    <comment ref="AH167" authorId="0" shapeId="0" xr:uid="{00000000-0006-0000-0B00-000045000000}">
      <text>
        <r>
          <rPr>
            <b/>
            <sz val="9"/>
            <color indexed="81"/>
            <rFont val="ＭＳ Ｐ明朝"/>
            <family val="1"/>
            <charset val="128"/>
          </rPr>
          <t>半角英数で入力してください。</t>
        </r>
      </text>
    </comment>
    <comment ref="L168" authorId="0" shapeId="0" xr:uid="{00000000-0006-0000-0B00-000046000000}">
      <text>
        <r>
          <rPr>
            <b/>
            <sz val="9"/>
            <color indexed="81"/>
            <rFont val="ＭＳ Ｐ明朝"/>
            <family val="1"/>
            <charset val="128"/>
          </rPr>
          <t>事務部門は１０番台、産業部門は３０,４０番台から選択してください。</t>
        </r>
      </text>
    </comment>
    <comment ref="AH168" authorId="0" shapeId="0" xr:uid="{00000000-0006-0000-0B00-000047000000}">
      <text>
        <r>
          <rPr>
            <b/>
            <sz val="9"/>
            <color indexed="81"/>
            <rFont val="ＭＳ Ｐ明朝"/>
            <family val="1"/>
            <charset val="128"/>
          </rPr>
          <t>半角英数で入力してください。</t>
        </r>
      </text>
    </comment>
    <comment ref="L169" authorId="0" shapeId="0" xr:uid="{00000000-0006-0000-0B00-000048000000}">
      <text>
        <r>
          <rPr>
            <b/>
            <sz val="9"/>
            <color indexed="81"/>
            <rFont val="ＭＳ Ｐ明朝"/>
            <family val="1"/>
            <charset val="128"/>
          </rPr>
          <t>事務部門は１０番台、産業部門は３０,４０番台から選択してください。</t>
        </r>
      </text>
    </comment>
    <comment ref="AH169" authorId="0" shapeId="0" xr:uid="{00000000-0006-0000-0B00-000049000000}">
      <text>
        <r>
          <rPr>
            <b/>
            <sz val="9"/>
            <color indexed="81"/>
            <rFont val="ＭＳ Ｐ明朝"/>
            <family val="1"/>
            <charset val="128"/>
          </rPr>
          <t>半角英数で入力してください。</t>
        </r>
      </text>
    </comment>
    <comment ref="L170" authorId="0" shapeId="0" xr:uid="{00000000-0006-0000-0B00-00004A000000}">
      <text>
        <r>
          <rPr>
            <b/>
            <sz val="9"/>
            <color indexed="81"/>
            <rFont val="ＭＳ Ｐ明朝"/>
            <family val="1"/>
            <charset val="128"/>
          </rPr>
          <t>事務部門は１０番台、産業部門は３０,４０番台から選択してください。</t>
        </r>
      </text>
    </comment>
    <comment ref="AH170" authorId="0" shapeId="0" xr:uid="{00000000-0006-0000-0B00-00004B000000}">
      <text>
        <r>
          <rPr>
            <b/>
            <sz val="9"/>
            <color indexed="81"/>
            <rFont val="ＭＳ Ｐ明朝"/>
            <family val="1"/>
            <charset val="128"/>
          </rPr>
          <t>半角英数で入力してください。</t>
        </r>
      </text>
    </comment>
    <comment ref="L171" authorId="0" shapeId="0" xr:uid="{00000000-0006-0000-0B00-00004C000000}">
      <text>
        <r>
          <rPr>
            <b/>
            <sz val="9"/>
            <color indexed="81"/>
            <rFont val="ＭＳ Ｐ明朝"/>
            <family val="1"/>
            <charset val="128"/>
          </rPr>
          <t>事務部門は１０番台、産業部門は３０,４０番台から選択してください。</t>
        </r>
      </text>
    </comment>
    <comment ref="AH171" authorId="0" shapeId="0" xr:uid="{00000000-0006-0000-0B00-00004D000000}">
      <text>
        <r>
          <rPr>
            <b/>
            <sz val="9"/>
            <color indexed="81"/>
            <rFont val="ＭＳ Ｐ明朝"/>
            <family val="1"/>
            <charset val="128"/>
          </rPr>
          <t>半角英数で入力してください。</t>
        </r>
      </text>
    </comment>
    <comment ref="L172" authorId="0" shapeId="0" xr:uid="{00000000-0006-0000-0B00-00004E000000}">
      <text>
        <r>
          <rPr>
            <b/>
            <sz val="9"/>
            <color indexed="81"/>
            <rFont val="ＭＳ Ｐ明朝"/>
            <family val="1"/>
            <charset val="128"/>
          </rPr>
          <t>事務部門は１０番台、産業部門は３０,４０番台から選択してください。</t>
        </r>
      </text>
    </comment>
    <comment ref="AH172" authorId="0" shapeId="0" xr:uid="{00000000-0006-0000-0B00-00004F000000}">
      <text>
        <r>
          <rPr>
            <b/>
            <sz val="9"/>
            <color indexed="81"/>
            <rFont val="ＭＳ Ｐ明朝"/>
            <family val="1"/>
            <charset val="128"/>
          </rPr>
          <t>半角英数で入力してください。</t>
        </r>
      </text>
    </comment>
    <comment ref="L173" authorId="0" shapeId="0" xr:uid="{00000000-0006-0000-0B00-000050000000}">
      <text>
        <r>
          <rPr>
            <b/>
            <sz val="9"/>
            <color indexed="81"/>
            <rFont val="ＭＳ Ｐ明朝"/>
            <family val="1"/>
            <charset val="128"/>
          </rPr>
          <t>事務部門は１０番台、産業部門は３０,４０番台から選択してください。</t>
        </r>
      </text>
    </comment>
    <comment ref="AH173" authorId="0" shapeId="0" xr:uid="{00000000-0006-0000-0B00-000051000000}">
      <text>
        <r>
          <rPr>
            <b/>
            <sz val="9"/>
            <color indexed="81"/>
            <rFont val="ＭＳ Ｐ明朝"/>
            <family val="1"/>
            <charset val="128"/>
          </rPr>
          <t>半角英数で入力してください。</t>
        </r>
      </text>
    </comment>
    <comment ref="L174" authorId="0" shapeId="0" xr:uid="{00000000-0006-0000-0B00-000052000000}">
      <text>
        <r>
          <rPr>
            <b/>
            <sz val="9"/>
            <color indexed="81"/>
            <rFont val="ＭＳ Ｐ明朝"/>
            <family val="1"/>
            <charset val="128"/>
          </rPr>
          <t>事務部門は１０番台、産業部門は３０,４０番台から選択してください。</t>
        </r>
      </text>
    </comment>
    <comment ref="AH174" authorId="0" shapeId="0" xr:uid="{00000000-0006-0000-0B00-000053000000}">
      <text>
        <r>
          <rPr>
            <b/>
            <sz val="9"/>
            <color indexed="81"/>
            <rFont val="ＭＳ Ｐ明朝"/>
            <family val="1"/>
            <charset val="128"/>
          </rPr>
          <t>半角英数で入力してください。</t>
        </r>
      </text>
    </comment>
    <comment ref="L175" authorId="0" shapeId="0" xr:uid="{00000000-0006-0000-0B00-000054000000}">
      <text>
        <r>
          <rPr>
            <b/>
            <sz val="9"/>
            <color indexed="81"/>
            <rFont val="ＭＳ Ｐ明朝"/>
            <family val="1"/>
            <charset val="128"/>
          </rPr>
          <t>事務部門は１０番台、産業部門は３０,４０番台から選択してください。</t>
        </r>
      </text>
    </comment>
    <comment ref="AH175" authorId="0" shapeId="0" xr:uid="{00000000-0006-0000-0B00-000055000000}">
      <text>
        <r>
          <rPr>
            <b/>
            <sz val="9"/>
            <color indexed="81"/>
            <rFont val="ＭＳ Ｐ明朝"/>
            <family val="1"/>
            <charset val="128"/>
          </rPr>
          <t>半角英数で入力してください。</t>
        </r>
      </text>
    </comment>
    <comment ref="L176" authorId="0" shapeId="0" xr:uid="{00000000-0006-0000-0B00-000056000000}">
      <text>
        <r>
          <rPr>
            <b/>
            <sz val="9"/>
            <color indexed="81"/>
            <rFont val="ＭＳ Ｐ明朝"/>
            <family val="1"/>
            <charset val="128"/>
          </rPr>
          <t>事務部門は１０番台、産業部門は３０,４０番台から選択してください。</t>
        </r>
      </text>
    </comment>
    <comment ref="AH176" authorId="0" shapeId="0" xr:uid="{00000000-0006-0000-0B00-000057000000}">
      <text>
        <r>
          <rPr>
            <b/>
            <sz val="9"/>
            <color indexed="81"/>
            <rFont val="ＭＳ Ｐ明朝"/>
            <family val="1"/>
            <charset val="128"/>
          </rPr>
          <t>半角英数で入力してください。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4" authorId="0" shapeId="0" xr:uid="{00000000-0006-0000-0C00-000001000000}">
      <text>
        <r>
          <rPr>
            <b/>
            <sz val="9"/>
            <color indexed="81"/>
            <rFont val="ＭＳ Ｐ明朝"/>
            <family val="1"/>
            <charset val="128"/>
          </rPr>
          <t>事業所番号は半角数字６桁で入力してください。</t>
        </r>
      </text>
    </comment>
    <comment ref="E10" authorId="0" shapeId="0" xr:uid="{00000000-0006-0000-0C00-000002000000}">
      <text>
        <r>
          <rPr>
            <b/>
            <sz val="9"/>
            <color indexed="81"/>
            <rFont val="ＭＳ Ｐ明朝"/>
            <family val="1"/>
            <charset val="128"/>
          </rPr>
          <t>事業所の種別を選択してください。</t>
        </r>
      </text>
    </comment>
    <comment ref="S14" authorId="0" shapeId="0" xr:uid="{00000000-0006-0000-0C00-000003000000}">
      <text>
        <r>
          <rPr>
            <b/>
            <sz val="9"/>
            <color indexed="81"/>
            <rFont val="MS P ゴシック"/>
            <family val="3"/>
            <charset val="128"/>
          </rPr>
          <t>「埼玉県」は入力しないでください。</t>
        </r>
      </text>
    </comment>
    <comment ref="O16" authorId="0" shapeId="0" xr:uid="{00000000-0006-0000-0C00-000004000000}">
      <text>
        <r>
          <rPr>
            <b/>
            <sz val="9"/>
            <color indexed="81"/>
            <rFont val="ＭＳ Ｐ明朝"/>
            <family val="1"/>
            <charset val="128"/>
          </rPr>
          <t>産業分類を選択してください。</t>
        </r>
      </text>
    </comment>
    <comment ref="Q42" authorId="0" shapeId="0" xr:uid="{00000000-0006-0000-0C00-000005000000}">
      <text>
        <r>
          <rPr>
            <b/>
            <sz val="9"/>
            <color indexed="81"/>
            <rFont val="ＭＳ Ｐ明朝"/>
            <family val="1"/>
            <charset val="128"/>
          </rPr>
          <t>算定資料その１シートの使用量(G15セル)を入力してください。</t>
        </r>
      </text>
    </comment>
    <comment ref="U42" authorId="0" shapeId="0" xr:uid="{00000000-0006-0000-0C00-000006000000}">
      <text>
        <r>
          <rPr>
            <b/>
            <sz val="9"/>
            <color indexed="81"/>
            <rFont val="ＭＳ Ｐ明朝"/>
            <family val="1"/>
            <charset val="128"/>
          </rPr>
          <t>算定資料その１シートの使用量(G15セル)を入力してください。</t>
        </r>
      </text>
    </comment>
    <comment ref="Y42" authorId="0" shapeId="0" xr:uid="{00000000-0006-0000-0C00-000007000000}">
      <text>
        <r>
          <rPr>
            <b/>
            <sz val="9"/>
            <color indexed="81"/>
            <rFont val="ＭＳ Ｐ明朝"/>
            <family val="1"/>
            <charset val="128"/>
          </rPr>
          <t>算定資料その１シートの使用量(G15セル)を入力してください。</t>
        </r>
      </text>
    </comment>
    <comment ref="AC42" authorId="0" shapeId="0" xr:uid="{00000000-0006-0000-0C00-000008000000}">
      <text>
        <r>
          <rPr>
            <b/>
            <sz val="9"/>
            <color indexed="81"/>
            <rFont val="ＭＳ Ｐ明朝"/>
            <family val="1"/>
            <charset val="128"/>
          </rPr>
          <t>算定資料その１シートの使用量(G15セル)を入力してください。</t>
        </r>
      </text>
    </comment>
    <comment ref="AG42" authorId="0" shapeId="0" xr:uid="{00000000-0006-0000-0C00-000009000000}">
      <text>
        <r>
          <rPr>
            <b/>
            <sz val="9"/>
            <color indexed="81"/>
            <rFont val="ＭＳ Ｐ明朝"/>
            <family val="1"/>
            <charset val="128"/>
          </rPr>
          <t>算定資料その１シートの使用量(G15セル)を入力してください。</t>
        </r>
      </text>
    </comment>
    <comment ref="Q49" authorId="0" shapeId="0" xr:uid="{00000000-0006-0000-0C00-00000A000000}">
      <text>
        <r>
          <rPr>
            <b/>
            <sz val="9"/>
            <color indexed="81"/>
            <rFont val="ＭＳ Ｐ明朝"/>
            <family val="1"/>
            <charset val="128"/>
          </rPr>
          <t>算定資料その１シートの排出量(G16セル)を入力してください。</t>
        </r>
      </text>
    </comment>
    <comment ref="U49" authorId="0" shapeId="0" xr:uid="{00000000-0006-0000-0C00-00000B000000}">
      <text>
        <r>
          <rPr>
            <b/>
            <sz val="9"/>
            <color indexed="81"/>
            <rFont val="ＭＳ Ｐ明朝"/>
            <family val="1"/>
            <charset val="128"/>
          </rPr>
          <t>算定資料その１シートの排出量(G16セル)を入力してください。</t>
        </r>
      </text>
    </comment>
    <comment ref="Y49" authorId="0" shapeId="0" xr:uid="{00000000-0006-0000-0C00-00000C000000}">
      <text>
        <r>
          <rPr>
            <b/>
            <sz val="9"/>
            <color indexed="81"/>
            <rFont val="ＭＳ Ｐ明朝"/>
            <family val="1"/>
            <charset val="128"/>
          </rPr>
          <t>算定資料その１シートの排出量(G16セル)を入力してください。</t>
        </r>
      </text>
    </comment>
    <comment ref="AC49" authorId="0" shapeId="0" xr:uid="{00000000-0006-0000-0C00-00000D000000}">
      <text>
        <r>
          <rPr>
            <b/>
            <sz val="9"/>
            <color indexed="81"/>
            <rFont val="ＭＳ Ｐ明朝"/>
            <family val="1"/>
            <charset val="128"/>
          </rPr>
          <t>算定資料その１シートの排出量(G16セル)を入力してください。</t>
        </r>
      </text>
    </comment>
    <comment ref="AG49" authorId="0" shapeId="0" xr:uid="{00000000-0006-0000-0C00-00000E000000}">
      <text>
        <r>
          <rPr>
            <b/>
            <sz val="9"/>
            <color indexed="81"/>
            <rFont val="ＭＳ Ｐ明朝"/>
            <family val="1"/>
            <charset val="128"/>
          </rPr>
          <t>算定資料その１シートの排出量(G16セル)を入力してください。</t>
        </r>
      </text>
    </comment>
    <comment ref="Q51" authorId="0" shapeId="0" xr:uid="{00000000-0006-0000-0C00-00000F000000}">
      <text>
        <r>
          <rPr>
            <b/>
            <sz val="9"/>
            <color indexed="81"/>
            <rFont val="ＭＳ Ｐ明朝"/>
            <family val="1"/>
            <charset val="128"/>
          </rPr>
          <t>その他ガスファイルその２シートＬ列の各排出量を入力してください。</t>
        </r>
      </text>
    </comment>
    <comment ref="U51" authorId="0" shapeId="0" xr:uid="{00000000-0006-0000-0C00-000010000000}">
      <text>
        <r>
          <rPr>
            <b/>
            <sz val="9"/>
            <color indexed="81"/>
            <rFont val="ＭＳ Ｐ明朝"/>
            <family val="1"/>
            <charset val="128"/>
          </rPr>
          <t>その他ガスファイルその２シートＬ列の各排出量を入力してください。</t>
        </r>
      </text>
    </comment>
    <comment ref="Y51" authorId="0" shapeId="0" xr:uid="{00000000-0006-0000-0C00-000011000000}">
      <text>
        <r>
          <rPr>
            <b/>
            <sz val="9"/>
            <color indexed="81"/>
            <rFont val="ＭＳ Ｐ明朝"/>
            <family val="1"/>
            <charset val="128"/>
          </rPr>
          <t>その他ガスファイルその２シートＬ列の各排出量を入力してください。</t>
        </r>
      </text>
    </comment>
    <comment ref="AC51" authorId="0" shapeId="0" xr:uid="{00000000-0006-0000-0C00-000012000000}">
      <text>
        <r>
          <rPr>
            <b/>
            <sz val="9"/>
            <color indexed="81"/>
            <rFont val="ＭＳ Ｐ明朝"/>
            <family val="1"/>
            <charset val="128"/>
          </rPr>
          <t>その他ガスファイルその２シートＬ列の各排出量を入力してください。</t>
        </r>
      </text>
    </comment>
    <comment ref="AG51" authorId="0" shapeId="0" xr:uid="{00000000-0006-0000-0C00-000013000000}">
      <text>
        <r>
          <rPr>
            <b/>
            <sz val="9"/>
            <color indexed="81"/>
            <rFont val="ＭＳ Ｐ明朝"/>
            <family val="1"/>
            <charset val="128"/>
          </rPr>
          <t>その他ガスファイルその２シートＬ列の各排出量を入力してください。</t>
        </r>
      </text>
    </comment>
    <comment ref="Q52" authorId="0" shapeId="0" xr:uid="{00000000-0006-0000-0C00-000014000000}">
      <text>
        <r>
          <rPr>
            <b/>
            <sz val="9"/>
            <color indexed="81"/>
            <rFont val="ＭＳ Ｐ明朝"/>
            <family val="1"/>
            <charset val="128"/>
          </rPr>
          <t>その他ガスファイルその２シートＬ列の各排出量を入力してください。</t>
        </r>
      </text>
    </comment>
    <comment ref="U52" authorId="0" shapeId="0" xr:uid="{00000000-0006-0000-0C00-000015000000}">
      <text>
        <r>
          <rPr>
            <b/>
            <sz val="9"/>
            <color indexed="81"/>
            <rFont val="ＭＳ Ｐ明朝"/>
            <family val="1"/>
            <charset val="128"/>
          </rPr>
          <t>その他ガスファイルその２シートＬ列の各排出量を入力してください。</t>
        </r>
      </text>
    </comment>
    <comment ref="Y52" authorId="0" shapeId="0" xr:uid="{00000000-0006-0000-0C00-000016000000}">
      <text>
        <r>
          <rPr>
            <b/>
            <sz val="9"/>
            <color indexed="81"/>
            <rFont val="ＭＳ Ｐ明朝"/>
            <family val="1"/>
            <charset val="128"/>
          </rPr>
          <t>その他ガスファイルその２シートＬ列の各排出量を入力してください。</t>
        </r>
      </text>
    </comment>
    <comment ref="AC52" authorId="0" shapeId="0" xr:uid="{00000000-0006-0000-0C00-000017000000}">
      <text>
        <r>
          <rPr>
            <b/>
            <sz val="9"/>
            <color indexed="81"/>
            <rFont val="ＭＳ Ｐ明朝"/>
            <family val="1"/>
            <charset val="128"/>
          </rPr>
          <t>その他ガスファイルその２シートＬ列の各排出量を入力してください。</t>
        </r>
      </text>
    </comment>
    <comment ref="AG52" authorId="0" shapeId="0" xr:uid="{00000000-0006-0000-0C00-000018000000}">
      <text>
        <r>
          <rPr>
            <b/>
            <sz val="9"/>
            <color indexed="81"/>
            <rFont val="ＭＳ Ｐ明朝"/>
            <family val="1"/>
            <charset val="128"/>
          </rPr>
          <t>その他ガスファイルその２シートＬ列の各排出量を入力してください。</t>
        </r>
      </text>
    </comment>
    <comment ref="Q53" authorId="0" shapeId="0" xr:uid="{00000000-0006-0000-0C00-000019000000}">
      <text>
        <r>
          <rPr>
            <b/>
            <sz val="9"/>
            <color indexed="81"/>
            <rFont val="ＭＳ Ｐ明朝"/>
            <family val="1"/>
            <charset val="128"/>
          </rPr>
          <t>その他ガスファイルその２シートＬ列の各排出量を入力してください。</t>
        </r>
      </text>
    </comment>
    <comment ref="U53" authorId="0" shapeId="0" xr:uid="{00000000-0006-0000-0C00-00001A000000}">
      <text>
        <r>
          <rPr>
            <b/>
            <sz val="9"/>
            <color indexed="81"/>
            <rFont val="ＭＳ Ｐ明朝"/>
            <family val="1"/>
            <charset val="128"/>
          </rPr>
          <t>その他ガスファイルその２シートＬ列の各排出量を入力してください。</t>
        </r>
      </text>
    </comment>
    <comment ref="Y53" authorId="0" shapeId="0" xr:uid="{00000000-0006-0000-0C00-00001B000000}">
      <text>
        <r>
          <rPr>
            <b/>
            <sz val="9"/>
            <color indexed="81"/>
            <rFont val="ＭＳ Ｐ明朝"/>
            <family val="1"/>
            <charset val="128"/>
          </rPr>
          <t>その他ガスファイルその２シートＬ列の各排出量を入力してください。</t>
        </r>
      </text>
    </comment>
    <comment ref="AC53" authorId="0" shapeId="0" xr:uid="{00000000-0006-0000-0C00-00001C000000}">
      <text>
        <r>
          <rPr>
            <b/>
            <sz val="9"/>
            <color indexed="81"/>
            <rFont val="ＭＳ Ｐ明朝"/>
            <family val="1"/>
            <charset val="128"/>
          </rPr>
          <t>その他ガスファイルその２シートＬ列の各排出量を入力してください。</t>
        </r>
      </text>
    </comment>
    <comment ref="AG53" authorId="0" shapeId="0" xr:uid="{00000000-0006-0000-0C00-00001D000000}">
      <text>
        <r>
          <rPr>
            <b/>
            <sz val="9"/>
            <color indexed="81"/>
            <rFont val="ＭＳ Ｐ明朝"/>
            <family val="1"/>
            <charset val="128"/>
          </rPr>
          <t>その他ガスファイルその２シートＬ列の各排出量を入力してください。</t>
        </r>
      </text>
    </comment>
    <comment ref="Q54" authorId="0" shapeId="0" xr:uid="{00000000-0006-0000-0C00-00001E000000}">
      <text>
        <r>
          <rPr>
            <b/>
            <sz val="9"/>
            <color indexed="81"/>
            <rFont val="ＭＳ Ｐ明朝"/>
            <family val="1"/>
            <charset val="128"/>
          </rPr>
          <t>その他ガスファイルその２シートＬ列の各排出量を入力してください。</t>
        </r>
      </text>
    </comment>
    <comment ref="U54" authorId="0" shapeId="0" xr:uid="{00000000-0006-0000-0C00-00001F000000}">
      <text>
        <r>
          <rPr>
            <b/>
            <sz val="9"/>
            <color indexed="81"/>
            <rFont val="ＭＳ Ｐ明朝"/>
            <family val="1"/>
            <charset val="128"/>
          </rPr>
          <t>その他ガスファイルその２シートＬ列の各排出量を入力してください。</t>
        </r>
      </text>
    </comment>
    <comment ref="Y54" authorId="0" shapeId="0" xr:uid="{00000000-0006-0000-0C00-000020000000}">
      <text>
        <r>
          <rPr>
            <b/>
            <sz val="9"/>
            <color indexed="81"/>
            <rFont val="ＭＳ Ｐ明朝"/>
            <family val="1"/>
            <charset val="128"/>
          </rPr>
          <t>その他ガスファイルその２シートＬ列の各排出量を入力してください。</t>
        </r>
      </text>
    </comment>
    <comment ref="AC54" authorId="0" shapeId="0" xr:uid="{00000000-0006-0000-0C00-000021000000}">
      <text>
        <r>
          <rPr>
            <b/>
            <sz val="9"/>
            <color indexed="81"/>
            <rFont val="ＭＳ Ｐ明朝"/>
            <family val="1"/>
            <charset val="128"/>
          </rPr>
          <t>その他ガスファイルその２シートＬ列の各排出量を入力してください。</t>
        </r>
      </text>
    </comment>
    <comment ref="AG54" authorId="0" shapeId="0" xr:uid="{00000000-0006-0000-0C00-000022000000}">
      <text>
        <r>
          <rPr>
            <b/>
            <sz val="9"/>
            <color indexed="81"/>
            <rFont val="ＭＳ Ｐ明朝"/>
            <family val="1"/>
            <charset val="128"/>
          </rPr>
          <t>その他ガスファイルその２シートＬ列の各排出量を入力してください。</t>
        </r>
      </text>
    </comment>
    <comment ref="Q55" authorId="0" shapeId="0" xr:uid="{00000000-0006-0000-0C00-000023000000}">
      <text>
        <r>
          <rPr>
            <b/>
            <sz val="9"/>
            <color indexed="81"/>
            <rFont val="ＭＳ Ｐ明朝"/>
            <family val="1"/>
            <charset val="128"/>
          </rPr>
          <t>その他ガスファイルその２シートＬ列の各排出量を入力してください。</t>
        </r>
      </text>
    </comment>
    <comment ref="U55" authorId="0" shapeId="0" xr:uid="{00000000-0006-0000-0C00-000024000000}">
      <text>
        <r>
          <rPr>
            <b/>
            <sz val="9"/>
            <color indexed="81"/>
            <rFont val="ＭＳ Ｐ明朝"/>
            <family val="1"/>
            <charset val="128"/>
          </rPr>
          <t>その他ガスファイルその２シートＬ列の各排出量を入力してください。</t>
        </r>
      </text>
    </comment>
    <comment ref="Y55" authorId="0" shapeId="0" xr:uid="{00000000-0006-0000-0C00-000025000000}">
      <text>
        <r>
          <rPr>
            <b/>
            <sz val="9"/>
            <color indexed="81"/>
            <rFont val="ＭＳ Ｐ明朝"/>
            <family val="1"/>
            <charset val="128"/>
          </rPr>
          <t>その他ガスファイルその２シートＬ列の各排出量を入力してください。</t>
        </r>
      </text>
    </comment>
    <comment ref="AC55" authorId="0" shapeId="0" xr:uid="{00000000-0006-0000-0C00-000026000000}">
      <text>
        <r>
          <rPr>
            <b/>
            <sz val="9"/>
            <color indexed="81"/>
            <rFont val="ＭＳ Ｐ明朝"/>
            <family val="1"/>
            <charset val="128"/>
          </rPr>
          <t>その他ガスファイルその２シートＬ列の各排出量を入力してください。</t>
        </r>
      </text>
    </comment>
    <comment ref="AG55" authorId="0" shapeId="0" xr:uid="{00000000-0006-0000-0C00-000027000000}">
      <text>
        <r>
          <rPr>
            <b/>
            <sz val="9"/>
            <color indexed="81"/>
            <rFont val="ＭＳ Ｐ明朝"/>
            <family val="1"/>
            <charset val="128"/>
          </rPr>
          <t>その他ガスファイルその２シートＬ列の各排出量を入力してください。</t>
        </r>
      </text>
    </comment>
    <comment ref="Q56" authorId="0" shapeId="0" xr:uid="{00000000-0006-0000-0C00-000028000000}">
      <text>
        <r>
          <rPr>
            <b/>
            <sz val="9"/>
            <color indexed="81"/>
            <rFont val="ＭＳ Ｐ明朝"/>
            <family val="1"/>
            <charset val="128"/>
          </rPr>
          <t>その他ガスファイルその２シートＬ列の各排出量を入力してください。</t>
        </r>
      </text>
    </comment>
    <comment ref="U56" authorId="0" shapeId="0" xr:uid="{00000000-0006-0000-0C00-000029000000}">
      <text>
        <r>
          <rPr>
            <b/>
            <sz val="9"/>
            <color indexed="81"/>
            <rFont val="ＭＳ Ｐ明朝"/>
            <family val="1"/>
            <charset val="128"/>
          </rPr>
          <t>その他ガスファイルその２シートＬ列の各排出量を入力してください。</t>
        </r>
      </text>
    </comment>
    <comment ref="Y56" authorId="0" shapeId="0" xr:uid="{00000000-0006-0000-0C00-00002A000000}">
      <text>
        <r>
          <rPr>
            <b/>
            <sz val="9"/>
            <color indexed="81"/>
            <rFont val="ＭＳ Ｐ明朝"/>
            <family val="1"/>
            <charset val="128"/>
          </rPr>
          <t>その他ガスファイルその２シートＬ列の各排出量を入力してください。</t>
        </r>
      </text>
    </comment>
    <comment ref="AC56" authorId="0" shapeId="0" xr:uid="{00000000-0006-0000-0C00-00002B000000}">
      <text>
        <r>
          <rPr>
            <b/>
            <sz val="9"/>
            <color indexed="81"/>
            <rFont val="ＭＳ Ｐ明朝"/>
            <family val="1"/>
            <charset val="128"/>
          </rPr>
          <t>その他ガスファイルその２シートＬ列の各排出量を入力してください。</t>
        </r>
      </text>
    </comment>
    <comment ref="AG56" authorId="0" shapeId="0" xr:uid="{00000000-0006-0000-0C00-00002C000000}">
      <text>
        <r>
          <rPr>
            <b/>
            <sz val="9"/>
            <color indexed="81"/>
            <rFont val="ＭＳ Ｐ明朝"/>
            <family val="1"/>
            <charset val="128"/>
          </rPr>
          <t>その他ガスファイルその２シートＬ列の各排出量を入力してください。</t>
        </r>
      </text>
    </comment>
    <comment ref="Q57" authorId="0" shapeId="0" xr:uid="{00000000-0006-0000-0C00-00002D000000}">
      <text>
        <r>
          <rPr>
            <b/>
            <sz val="9"/>
            <color indexed="81"/>
            <rFont val="ＭＳ Ｐ明朝"/>
            <family val="1"/>
            <charset val="128"/>
          </rPr>
          <t>その他ガスファイルその２シートＬ列の各排出量を入力してください。</t>
        </r>
      </text>
    </comment>
    <comment ref="U57" authorId="0" shapeId="0" xr:uid="{00000000-0006-0000-0C00-00002E000000}">
      <text>
        <r>
          <rPr>
            <b/>
            <sz val="9"/>
            <color indexed="81"/>
            <rFont val="ＭＳ Ｐ明朝"/>
            <family val="1"/>
            <charset val="128"/>
          </rPr>
          <t>その他ガスファイルその２シートＬ列の各排出量を入力してください。</t>
        </r>
      </text>
    </comment>
    <comment ref="Y57" authorId="0" shapeId="0" xr:uid="{00000000-0006-0000-0C00-00002F000000}">
      <text>
        <r>
          <rPr>
            <b/>
            <sz val="9"/>
            <color indexed="81"/>
            <rFont val="ＭＳ Ｐ明朝"/>
            <family val="1"/>
            <charset val="128"/>
          </rPr>
          <t>その他ガスファイルその２シートＬ列の各排出量を入力してください。</t>
        </r>
      </text>
    </comment>
    <comment ref="AC57" authorId="0" shapeId="0" xr:uid="{00000000-0006-0000-0C00-000030000000}">
      <text>
        <r>
          <rPr>
            <b/>
            <sz val="9"/>
            <color indexed="81"/>
            <rFont val="ＭＳ Ｐ明朝"/>
            <family val="1"/>
            <charset val="128"/>
          </rPr>
          <t>その他ガスファイルその２シートＬ列の各排出量を入力してください。</t>
        </r>
      </text>
    </comment>
    <comment ref="AG57" authorId="0" shapeId="0" xr:uid="{00000000-0006-0000-0C00-000031000000}">
      <text>
        <r>
          <rPr>
            <b/>
            <sz val="9"/>
            <color indexed="81"/>
            <rFont val="ＭＳ Ｐ明朝"/>
            <family val="1"/>
            <charset val="128"/>
          </rPr>
          <t>その他ガスファイルその２シートＬ列の各排出量を入力してください。</t>
        </r>
      </text>
    </comment>
    <comment ref="D68" authorId="0" shapeId="0" xr:uid="{00000000-0006-0000-0C00-000032000000}">
      <text>
        <r>
          <rPr>
            <b/>
            <sz val="9"/>
            <color indexed="81"/>
            <rFont val="ＭＳ Ｐ明朝"/>
            <family val="1"/>
            <charset val="128"/>
          </rPr>
          <t>CO2排出量に影響を及ぼす指標を設定してください。</t>
        </r>
      </text>
    </comment>
    <comment ref="M68" authorId="0" shapeId="0" xr:uid="{00000000-0006-0000-0C00-000033000000}">
      <text>
        <r>
          <rPr>
            <b/>
            <sz val="9"/>
            <color indexed="81"/>
            <rFont val="ＭＳ Ｐ明朝"/>
            <family val="1"/>
            <charset val="128"/>
          </rPr>
          <t>左の指標の単位を入力してください。</t>
        </r>
      </text>
    </comment>
    <comment ref="P121" authorId="0" shapeId="0" xr:uid="{00000000-0006-0000-0C00-000034000000}">
      <text>
        <r>
          <rPr>
            <b/>
            <sz val="9"/>
            <color indexed="81"/>
            <rFont val="ＭＳ Ｐ明朝"/>
            <family val="1"/>
            <charset val="128"/>
          </rPr>
          <t>第３計画期間開始時の基準排出量を入力してください。</t>
        </r>
      </text>
    </comment>
    <comment ref="L126" authorId="0" shapeId="0" xr:uid="{00000000-0006-0000-0C00-000035000000}">
      <text>
        <r>
          <rPr>
            <b/>
            <sz val="9"/>
            <color indexed="81"/>
            <rFont val="MS P ゴシック"/>
            <family val="3"/>
            <charset val="128"/>
          </rPr>
          <t>半角数字で入力してください。</t>
        </r>
      </text>
    </comment>
    <comment ref="L127" authorId="0" shapeId="0" xr:uid="{00000000-0006-0000-0C00-000036000000}">
      <text>
        <r>
          <rPr>
            <b/>
            <sz val="9"/>
            <color indexed="81"/>
            <rFont val="MS P ゴシック"/>
            <family val="3"/>
            <charset val="128"/>
          </rPr>
          <t>半角数字で入力してください。</t>
        </r>
      </text>
    </comment>
    <comment ref="L128" authorId="0" shapeId="0" xr:uid="{00000000-0006-0000-0C00-000037000000}">
      <text>
        <r>
          <rPr>
            <b/>
            <sz val="9"/>
            <color indexed="81"/>
            <rFont val="MS P ゴシック"/>
            <family val="3"/>
            <charset val="128"/>
          </rPr>
          <t>半角数字で入力してください。</t>
        </r>
      </text>
    </comment>
    <comment ref="L129" authorId="0" shapeId="0" xr:uid="{00000000-0006-0000-0C00-000038000000}">
      <text>
        <r>
          <rPr>
            <b/>
            <sz val="9"/>
            <color indexed="81"/>
            <rFont val="MS P ゴシック"/>
            <family val="3"/>
            <charset val="128"/>
          </rPr>
          <t>半角数字で入力してください。</t>
        </r>
      </text>
    </comment>
    <comment ref="L130" authorId="0" shapeId="0" xr:uid="{00000000-0006-0000-0C00-000039000000}">
      <text>
        <r>
          <rPr>
            <b/>
            <sz val="9"/>
            <color indexed="81"/>
            <rFont val="MS P ゴシック"/>
            <family val="3"/>
            <charset val="128"/>
          </rPr>
          <t>半角数字で入力してください。</t>
        </r>
      </text>
    </comment>
    <comment ref="L162" authorId="0" shapeId="0" xr:uid="{00000000-0006-0000-0C00-00003A000000}">
      <text>
        <r>
          <rPr>
            <b/>
            <sz val="9"/>
            <color indexed="81"/>
            <rFont val="ＭＳ Ｐ明朝"/>
            <family val="1"/>
            <charset val="128"/>
          </rPr>
          <t>事務部門は１０番台、産業部門は３０,４０番台から選択してください。</t>
        </r>
      </text>
    </comment>
    <comment ref="AH162" authorId="0" shapeId="0" xr:uid="{00000000-0006-0000-0C00-00003B000000}">
      <text>
        <r>
          <rPr>
            <b/>
            <sz val="9"/>
            <color indexed="81"/>
            <rFont val="ＭＳ Ｐ明朝"/>
            <family val="1"/>
            <charset val="128"/>
          </rPr>
          <t>半角英数で入力してください。</t>
        </r>
      </text>
    </comment>
    <comment ref="L163" authorId="0" shapeId="0" xr:uid="{00000000-0006-0000-0C00-00003C000000}">
      <text>
        <r>
          <rPr>
            <b/>
            <sz val="9"/>
            <color indexed="81"/>
            <rFont val="ＭＳ Ｐ明朝"/>
            <family val="1"/>
            <charset val="128"/>
          </rPr>
          <t>事務部門は１０番台、産業部門は３０,４０番台から選択してください。</t>
        </r>
      </text>
    </comment>
    <comment ref="AH163" authorId="0" shapeId="0" xr:uid="{00000000-0006-0000-0C00-00003D000000}">
      <text>
        <r>
          <rPr>
            <b/>
            <sz val="9"/>
            <color indexed="81"/>
            <rFont val="ＭＳ Ｐ明朝"/>
            <family val="1"/>
            <charset val="128"/>
          </rPr>
          <t>半角英数で入力してください。</t>
        </r>
      </text>
    </comment>
    <comment ref="L164" authorId="0" shapeId="0" xr:uid="{00000000-0006-0000-0C00-00003E000000}">
      <text>
        <r>
          <rPr>
            <b/>
            <sz val="9"/>
            <color indexed="81"/>
            <rFont val="ＭＳ Ｐ明朝"/>
            <family val="1"/>
            <charset val="128"/>
          </rPr>
          <t>事務部門は１０番台、産業部門は３０,４０番台から選択してください。</t>
        </r>
      </text>
    </comment>
    <comment ref="AH164" authorId="0" shapeId="0" xr:uid="{00000000-0006-0000-0C00-00003F000000}">
      <text>
        <r>
          <rPr>
            <b/>
            <sz val="9"/>
            <color indexed="81"/>
            <rFont val="ＭＳ Ｐ明朝"/>
            <family val="1"/>
            <charset val="128"/>
          </rPr>
          <t>半角英数で入力してください。</t>
        </r>
      </text>
    </comment>
    <comment ref="L165" authorId="0" shapeId="0" xr:uid="{00000000-0006-0000-0C00-000040000000}">
      <text>
        <r>
          <rPr>
            <b/>
            <sz val="9"/>
            <color indexed="81"/>
            <rFont val="ＭＳ Ｐ明朝"/>
            <family val="1"/>
            <charset val="128"/>
          </rPr>
          <t>事務部門は１０番台、産業部門は３０,４０番台から選択してください。</t>
        </r>
      </text>
    </comment>
    <comment ref="AH165" authorId="0" shapeId="0" xr:uid="{00000000-0006-0000-0C00-000041000000}">
      <text>
        <r>
          <rPr>
            <b/>
            <sz val="9"/>
            <color indexed="81"/>
            <rFont val="ＭＳ Ｐ明朝"/>
            <family val="1"/>
            <charset val="128"/>
          </rPr>
          <t>半角英数で入力してください。</t>
        </r>
      </text>
    </comment>
    <comment ref="L166" authorId="0" shapeId="0" xr:uid="{00000000-0006-0000-0C00-000042000000}">
      <text>
        <r>
          <rPr>
            <b/>
            <sz val="9"/>
            <color indexed="81"/>
            <rFont val="ＭＳ Ｐ明朝"/>
            <family val="1"/>
            <charset val="128"/>
          </rPr>
          <t>事務部門は１０番台、産業部門は３０,４０番台から選択してください。</t>
        </r>
      </text>
    </comment>
    <comment ref="AH166" authorId="0" shapeId="0" xr:uid="{00000000-0006-0000-0C00-000043000000}">
      <text>
        <r>
          <rPr>
            <b/>
            <sz val="9"/>
            <color indexed="81"/>
            <rFont val="ＭＳ Ｐ明朝"/>
            <family val="1"/>
            <charset val="128"/>
          </rPr>
          <t>半角英数で入力してください。</t>
        </r>
      </text>
    </comment>
    <comment ref="L167" authorId="0" shapeId="0" xr:uid="{00000000-0006-0000-0C00-000044000000}">
      <text>
        <r>
          <rPr>
            <b/>
            <sz val="9"/>
            <color indexed="81"/>
            <rFont val="ＭＳ Ｐ明朝"/>
            <family val="1"/>
            <charset val="128"/>
          </rPr>
          <t>事務部門は１０番台、産業部門は３０,４０番台から選択してください。</t>
        </r>
      </text>
    </comment>
    <comment ref="AH167" authorId="0" shapeId="0" xr:uid="{00000000-0006-0000-0C00-000045000000}">
      <text>
        <r>
          <rPr>
            <b/>
            <sz val="9"/>
            <color indexed="81"/>
            <rFont val="ＭＳ Ｐ明朝"/>
            <family val="1"/>
            <charset val="128"/>
          </rPr>
          <t>半角英数で入力してください。</t>
        </r>
      </text>
    </comment>
    <comment ref="L168" authorId="0" shapeId="0" xr:uid="{00000000-0006-0000-0C00-000046000000}">
      <text>
        <r>
          <rPr>
            <b/>
            <sz val="9"/>
            <color indexed="81"/>
            <rFont val="ＭＳ Ｐ明朝"/>
            <family val="1"/>
            <charset val="128"/>
          </rPr>
          <t>事務部門は１０番台、産業部門は３０,４０番台から選択してください。</t>
        </r>
      </text>
    </comment>
    <comment ref="AH168" authorId="0" shapeId="0" xr:uid="{00000000-0006-0000-0C00-000047000000}">
      <text>
        <r>
          <rPr>
            <b/>
            <sz val="9"/>
            <color indexed="81"/>
            <rFont val="ＭＳ Ｐ明朝"/>
            <family val="1"/>
            <charset val="128"/>
          </rPr>
          <t>半角英数で入力してください。</t>
        </r>
      </text>
    </comment>
    <comment ref="L169" authorId="0" shapeId="0" xr:uid="{00000000-0006-0000-0C00-000048000000}">
      <text>
        <r>
          <rPr>
            <b/>
            <sz val="9"/>
            <color indexed="81"/>
            <rFont val="ＭＳ Ｐ明朝"/>
            <family val="1"/>
            <charset val="128"/>
          </rPr>
          <t>事務部門は１０番台、産業部門は３０,４０番台から選択してください。</t>
        </r>
      </text>
    </comment>
    <comment ref="AH169" authorId="0" shapeId="0" xr:uid="{00000000-0006-0000-0C00-000049000000}">
      <text>
        <r>
          <rPr>
            <b/>
            <sz val="9"/>
            <color indexed="81"/>
            <rFont val="ＭＳ Ｐ明朝"/>
            <family val="1"/>
            <charset val="128"/>
          </rPr>
          <t>半角英数で入力してください。</t>
        </r>
      </text>
    </comment>
    <comment ref="L170" authorId="0" shapeId="0" xr:uid="{00000000-0006-0000-0C00-00004A000000}">
      <text>
        <r>
          <rPr>
            <b/>
            <sz val="9"/>
            <color indexed="81"/>
            <rFont val="ＭＳ Ｐ明朝"/>
            <family val="1"/>
            <charset val="128"/>
          </rPr>
          <t>事務部門は１０番台、産業部門は３０,４０番台から選択してください。</t>
        </r>
      </text>
    </comment>
    <comment ref="AH170" authorId="0" shapeId="0" xr:uid="{00000000-0006-0000-0C00-00004B000000}">
      <text>
        <r>
          <rPr>
            <b/>
            <sz val="9"/>
            <color indexed="81"/>
            <rFont val="ＭＳ Ｐ明朝"/>
            <family val="1"/>
            <charset val="128"/>
          </rPr>
          <t>半角英数で入力してください。</t>
        </r>
      </text>
    </comment>
    <comment ref="L171" authorId="0" shapeId="0" xr:uid="{00000000-0006-0000-0C00-00004C000000}">
      <text>
        <r>
          <rPr>
            <b/>
            <sz val="9"/>
            <color indexed="81"/>
            <rFont val="ＭＳ Ｐ明朝"/>
            <family val="1"/>
            <charset val="128"/>
          </rPr>
          <t>事務部門は１０番台、産業部門は３０,４０番台から選択してください。</t>
        </r>
      </text>
    </comment>
    <comment ref="AH171" authorId="0" shapeId="0" xr:uid="{00000000-0006-0000-0C00-00004D000000}">
      <text>
        <r>
          <rPr>
            <b/>
            <sz val="9"/>
            <color indexed="81"/>
            <rFont val="ＭＳ Ｐ明朝"/>
            <family val="1"/>
            <charset val="128"/>
          </rPr>
          <t>半角英数で入力してください。</t>
        </r>
      </text>
    </comment>
    <comment ref="L172" authorId="0" shapeId="0" xr:uid="{00000000-0006-0000-0C00-00004E000000}">
      <text>
        <r>
          <rPr>
            <b/>
            <sz val="9"/>
            <color indexed="81"/>
            <rFont val="ＭＳ Ｐ明朝"/>
            <family val="1"/>
            <charset val="128"/>
          </rPr>
          <t>事務部門は１０番台、産業部門は３０,４０番台から選択してください。</t>
        </r>
      </text>
    </comment>
    <comment ref="AH172" authorId="0" shapeId="0" xr:uid="{00000000-0006-0000-0C00-00004F000000}">
      <text>
        <r>
          <rPr>
            <b/>
            <sz val="9"/>
            <color indexed="81"/>
            <rFont val="ＭＳ Ｐ明朝"/>
            <family val="1"/>
            <charset val="128"/>
          </rPr>
          <t>半角英数で入力してください。</t>
        </r>
      </text>
    </comment>
    <comment ref="L173" authorId="0" shapeId="0" xr:uid="{00000000-0006-0000-0C00-000050000000}">
      <text>
        <r>
          <rPr>
            <b/>
            <sz val="9"/>
            <color indexed="81"/>
            <rFont val="ＭＳ Ｐ明朝"/>
            <family val="1"/>
            <charset val="128"/>
          </rPr>
          <t>事務部門は１０番台、産業部門は３０,４０番台から選択してください。</t>
        </r>
      </text>
    </comment>
    <comment ref="AH173" authorId="0" shapeId="0" xr:uid="{00000000-0006-0000-0C00-000051000000}">
      <text>
        <r>
          <rPr>
            <b/>
            <sz val="9"/>
            <color indexed="81"/>
            <rFont val="ＭＳ Ｐ明朝"/>
            <family val="1"/>
            <charset val="128"/>
          </rPr>
          <t>半角英数で入力してください。</t>
        </r>
      </text>
    </comment>
    <comment ref="L174" authorId="0" shapeId="0" xr:uid="{00000000-0006-0000-0C00-000052000000}">
      <text>
        <r>
          <rPr>
            <b/>
            <sz val="9"/>
            <color indexed="81"/>
            <rFont val="ＭＳ Ｐ明朝"/>
            <family val="1"/>
            <charset val="128"/>
          </rPr>
          <t>事務部門は１０番台、産業部門は３０,４０番台から選択してください。</t>
        </r>
      </text>
    </comment>
    <comment ref="AH174" authorId="0" shapeId="0" xr:uid="{00000000-0006-0000-0C00-000053000000}">
      <text>
        <r>
          <rPr>
            <b/>
            <sz val="9"/>
            <color indexed="81"/>
            <rFont val="ＭＳ Ｐ明朝"/>
            <family val="1"/>
            <charset val="128"/>
          </rPr>
          <t>半角英数で入力してください。</t>
        </r>
      </text>
    </comment>
    <comment ref="L175" authorId="0" shapeId="0" xr:uid="{00000000-0006-0000-0C00-000054000000}">
      <text>
        <r>
          <rPr>
            <b/>
            <sz val="9"/>
            <color indexed="81"/>
            <rFont val="ＭＳ Ｐ明朝"/>
            <family val="1"/>
            <charset val="128"/>
          </rPr>
          <t>事務部門は１０番台、産業部門は３０,４０番台から選択してください。</t>
        </r>
      </text>
    </comment>
    <comment ref="AH175" authorId="0" shapeId="0" xr:uid="{00000000-0006-0000-0C00-000055000000}">
      <text>
        <r>
          <rPr>
            <b/>
            <sz val="9"/>
            <color indexed="81"/>
            <rFont val="ＭＳ Ｐ明朝"/>
            <family val="1"/>
            <charset val="128"/>
          </rPr>
          <t>半角英数で入力してください。</t>
        </r>
      </text>
    </comment>
    <comment ref="L176" authorId="0" shapeId="0" xr:uid="{00000000-0006-0000-0C00-000056000000}">
      <text>
        <r>
          <rPr>
            <b/>
            <sz val="9"/>
            <color indexed="81"/>
            <rFont val="ＭＳ Ｐ明朝"/>
            <family val="1"/>
            <charset val="128"/>
          </rPr>
          <t>事務部門は１０番台、産業部門は３０,４０番台から選択してください。</t>
        </r>
      </text>
    </comment>
    <comment ref="AH176" authorId="0" shapeId="0" xr:uid="{00000000-0006-0000-0C00-000057000000}">
      <text>
        <r>
          <rPr>
            <b/>
            <sz val="9"/>
            <color indexed="81"/>
            <rFont val="ＭＳ Ｐ明朝"/>
            <family val="1"/>
            <charset val="128"/>
          </rPr>
          <t>半角英数で入力してください。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<sst xmlns="http://schemas.openxmlformats.org/spreadsheetml/2006/main" count="1786" uniqueCount="544">
  <si>
    <t>様式第１号（第３条、第５条関係）</t>
    <phoneticPr fontId="4"/>
  </si>
  <si>
    <t>地 球 温 暖 化 対 策 計 画</t>
    <rPh sb="0" eb="1">
      <t>チ</t>
    </rPh>
    <rPh sb="2" eb="3">
      <t>タマ</t>
    </rPh>
    <rPh sb="4" eb="5">
      <t>アツシ</t>
    </rPh>
    <rPh sb="6" eb="7">
      <t>ダン</t>
    </rPh>
    <rPh sb="8" eb="9">
      <t>カ</t>
    </rPh>
    <rPh sb="10" eb="11">
      <t>タイ</t>
    </rPh>
    <rPh sb="12" eb="13">
      <t>サク</t>
    </rPh>
    <rPh sb="14" eb="15">
      <t>ケイ</t>
    </rPh>
    <rPh sb="16" eb="17">
      <t>ガ</t>
    </rPh>
    <phoneticPr fontId="4"/>
  </si>
  <si>
    <t>報 告 書</t>
    <rPh sb="0" eb="1">
      <t>ホウ</t>
    </rPh>
    <rPh sb="2" eb="3">
      <t>コク</t>
    </rPh>
    <rPh sb="4" eb="5">
      <t>ショ</t>
    </rPh>
    <phoneticPr fontId="4"/>
  </si>
  <si>
    <t>（義　務）</t>
  </si>
  <si>
    <t>提出日</t>
    <rPh sb="0" eb="3">
      <t>テイシュツビ</t>
    </rPh>
    <phoneticPr fontId="4"/>
  </si>
  <si>
    <t>　（宛先）</t>
    <rPh sb="2" eb="3">
      <t>アテ</t>
    </rPh>
    <phoneticPr fontId="4"/>
  </si>
  <si>
    <t>埼玉県知事</t>
    <phoneticPr fontId="4"/>
  </si>
  <si>
    <t>所在地　</t>
    <rPh sb="0" eb="3">
      <t>ショザイチ</t>
    </rPh>
    <phoneticPr fontId="4"/>
  </si>
  <si>
    <t>名称　</t>
    <rPh sb="0" eb="2">
      <t>メイショウ</t>
    </rPh>
    <phoneticPr fontId="4"/>
  </si>
  <si>
    <t>代表者役職・氏名　</t>
    <rPh sb="0" eb="3">
      <t>ダイヒョウシャ</t>
    </rPh>
    <rPh sb="3" eb="5">
      <t>ヤクショク</t>
    </rPh>
    <rPh sb="6" eb="8">
      <t>シメイ</t>
    </rPh>
    <phoneticPr fontId="4"/>
  </si>
  <si>
    <t>電話番号　</t>
    <rPh sb="0" eb="2">
      <t>デンワ</t>
    </rPh>
    <rPh sb="2" eb="4">
      <t>バンゴウ</t>
    </rPh>
    <phoneticPr fontId="4"/>
  </si>
  <si>
    <t>令和</t>
    <rPh sb="0" eb="2">
      <t>レイワ</t>
    </rPh>
    <phoneticPr fontId="4"/>
  </si>
  <si>
    <t>年度の地球温暖化対策計画を</t>
    <rPh sb="0" eb="1">
      <t>ネン</t>
    </rPh>
    <phoneticPr fontId="4"/>
  </si>
  <si>
    <t>したので、埼玉県地球温暖化</t>
    <phoneticPr fontId="4"/>
  </si>
  <si>
    <t>対策推進条例</t>
    <phoneticPr fontId="4"/>
  </si>
  <si>
    <t>　の規定により、別添のとおり提出します。</t>
    <phoneticPr fontId="4"/>
  </si>
  <si>
    <t>業種名</t>
    <phoneticPr fontId="4"/>
  </si>
  <si>
    <t>番   号</t>
    <rPh sb="0" eb="1">
      <t>バン</t>
    </rPh>
    <rPh sb="4" eb="5">
      <t>ゴウ</t>
    </rPh>
    <phoneticPr fontId="4"/>
  </si>
  <si>
    <t>燃料等使用量
（店舗面積）</t>
    <rPh sb="8" eb="10">
      <t>テンポ</t>
    </rPh>
    <rPh sb="10" eb="12">
      <t>メンセキ</t>
    </rPh>
    <phoneticPr fontId="4"/>
  </si>
  <si>
    <t>前年度の燃料等使用量の原油換算の合計量</t>
    <phoneticPr fontId="4"/>
  </si>
  <si>
    <t xml:space="preserve">kL/年 </t>
    <phoneticPr fontId="4"/>
  </si>
  <si>
    <t>（大規模小売店舗の場合は、店舗面積</t>
    <phoneticPr fontId="4"/>
  </si>
  <si>
    <t>㎡）</t>
    <phoneticPr fontId="4"/>
  </si>
  <si>
    <t>変更の場合</t>
    <rPh sb="0" eb="2">
      <t>ヘンコウ</t>
    </rPh>
    <rPh sb="3" eb="5">
      <t>バアイ</t>
    </rPh>
    <phoneticPr fontId="4"/>
  </si>
  <si>
    <t>変更年月日</t>
    <rPh sb="0" eb="2">
      <t>ヘンコウ</t>
    </rPh>
    <rPh sb="2" eb="5">
      <t>ネンガッピ</t>
    </rPh>
    <phoneticPr fontId="4"/>
  </si>
  <si>
    <t>変更の理由</t>
    <rPh sb="0" eb="2">
      <t>ヘンコウ</t>
    </rPh>
    <rPh sb="3" eb="5">
      <t>リユウ</t>
    </rPh>
    <phoneticPr fontId="4"/>
  </si>
  <si>
    <t>自動車地球温暖化
対策計画等との関係</t>
    <rPh sb="0" eb="3">
      <t>ジドウシャ</t>
    </rPh>
    <rPh sb="3" eb="5">
      <t>チキュウ</t>
    </rPh>
    <rPh sb="5" eb="8">
      <t>オンダンカ</t>
    </rPh>
    <rPh sb="9" eb="11">
      <t>タイサク</t>
    </rPh>
    <rPh sb="11" eb="13">
      <t>ケイカク</t>
    </rPh>
    <rPh sb="13" eb="14">
      <t>トウ</t>
    </rPh>
    <rPh sb="16" eb="18">
      <t>カンケイ</t>
    </rPh>
    <phoneticPr fontId="4"/>
  </si>
  <si>
    <t>埼玉県地球温暖化対策推進条例第３７条第１項第　　　　号該当</t>
    <rPh sb="0" eb="3">
      <t>サイタマケン</t>
    </rPh>
    <rPh sb="3" eb="5">
      <t>チキュウ</t>
    </rPh>
    <rPh sb="5" eb="8">
      <t>オンダンカ</t>
    </rPh>
    <rPh sb="8" eb="10">
      <t>タイサク</t>
    </rPh>
    <rPh sb="10" eb="12">
      <t>スイシン</t>
    </rPh>
    <rPh sb="12" eb="14">
      <t>ジョウレイ</t>
    </rPh>
    <rPh sb="14" eb="15">
      <t>ダイ</t>
    </rPh>
    <rPh sb="17" eb="18">
      <t>ジョウ</t>
    </rPh>
    <rPh sb="18" eb="19">
      <t>ダイ</t>
    </rPh>
    <rPh sb="20" eb="21">
      <t>コウ</t>
    </rPh>
    <rPh sb="21" eb="22">
      <t>ダイ</t>
    </rPh>
    <rPh sb="26" eb="27">
      <t>ゴウ</t>
    </rPh>
    <rPh sb="27" eb="29">
      <t>ガイトウ</t>
    </rPh>
    <phoneticPr fontId="4"/>
  </si>
  <si>
    <t>連絡先</t>
    <rPh sb="0" eb="3">
      <t>レンラクサキ</t>
    </rPh>
    <phoneticPr fontId="4"/>
  </si>
  <si>
    <t>所属部署</t>
    <rPh sb="0" eb="2">
      <t>ショゾク</t>
    </rPh>
    <phoneticPr fontId="4"/>
  </si>
  <si>
    <t>職・氏名</t>
    <rPh sb="0" eb="1">
      <t>ショク</t>
    </rPh>
    <rPh sb="2" eb="4">
      <t>シメイ</t>
    </rPh>
    <phoneticPr fontId="4"/>
  </si>
  <si>
    <t>別紙のとおり</t>
    <rPh sb="0" eb="2">
      <t>ベッシ</t>
    </rPh>
    <phoneticPr fontId="4"/>
  </si>
  <si>
    <t>電話番号</t>
  </si>
  <si>
    <t>※受付年月日</t>
    <rPh sb="1" eb="3">
      <t>ウケツケ</t>
    </rPh>
    <rPh sb="3" eb="6">
      <t>ネンガッピ</t>
    </rPh>
    <phoneticPr fontId="4"/>
  </si>
  <si>
    <t xml:space="preserve"> 年　　月　　日</t>
    <phoneticPr fontId="4"/>
  </si>
  <si>
    <t>※整理番号</t>
  </si>
  <si>
    <t>※　備　　考</t>
    <phoneticPr fontId="4"/>
  </si>
  <si>
    <t>　　  ３　※印の欄には、記載しないこと。</t>
    <phoneticPr fontId="4"/>
  </si>
  <si>
    <t>日本産業規格Ａ列４番</t>
    <rPh sb="2" eb="4">
      <t>サンギョウ</t>
    </rPh>
    <phoneticPr fontId="4"/>
  </si>
  <si>
    <t>様式第３号（第６条関係）</t>
  </si>
  <si>
    <t>地球温暖化対策実施状況報告書</t>
    <phoneticPr fontId="4"/>
  </si>
  <si>
    <t>（宛先）</t>
    <rPh sb="1" eb="2">
      <t>アテ</t>
    </rPh>
    <phoneticPr fontId="4"/>
  </si>
  <si>
    <t>　　　　　　</t>
    <phoneticPr fontId="4"/>
  </si>
  <si>
    <t>年度の地球温暖化対策計画に基づく措置の実施の状況について、埼玉県地球温暖化</t>
    <phoneticPr fontId="4"/>
  </si>
  <si>
    <t>対策推進条例第１４条の規定により、次のとおり提出します。</t>
    <phoneticPr fontId="4"/>
  </si>
  <si>
    <t>業種名</t>
  </si>
  <si>
    <t>番号</t>
    <phoneticPr fontId="4"/>
  </si>
  <si>
    <t>燃料等使用量の
原油換算合計量</t>
    <phoneticPr fontId="4"/>
  </si>
  <si>
    <t>kL／年</t>
    <phoneticPr fontId="4"/>
  </si>
  <si>
    <r>
      <t>温室効果ガス
（CO</t>
    </r>
    <r>
      <rPr>
        <vertAlign val="subscript"/>
        <sz val="11"/>
        <color indexed="8"/>
        <rFont val="ＭＳ 明朝"/>
        <family val="1"/>
        <charset val="128"/>
      </rPr>
      <t>2</t>
    </r>
    <r>
      <rPr>
        <sz val="11"/>
        <color indexed="8"/>
        <rFont val="ＭＳ 明朝"/>
        <family val="1"/>
        <charset val="128"/>
      </rPr>
      <t>換算）総排出量</t>
    </r>
    <phoneticPr fontId="4"/>
  </si>
  <si>
    <r>
      <t>t-CO</t>
    </r>
    <r>
      <rPr>
        <vertAlign val="subscript"/>
        <sz val="11"/>
        <color indexed="8"/>
        <rFont val="ＭＳ 明朝"/>
        <family val="1"/>
        <charset val="128"/>
      </rPr>
      <t>2</t>
    </r>
    <r>
      <rPr>
        <sz val="11"/>
        <color indexed="8"/>
        <rFont val="ＭＳ 明朝"/>
        <family val="1"/>
        <charset val="128"/>
      </rPr>
      <t>／年</t>
    </r>
    <phoneticPr fontId="4"/>
  </si>
  <si>
    <t>温室効果ガスの排
出の抑制等に関す
る措置の実施状況</t>
    <phoneticPr fontId="4"/>
  </si>
  <si>
    <t>自動車地球温暖化
対策実施状況
報告書との関係</t>
    <phoneticPr fontId="4"/>
  </si>
  <si>
    <t>埼玉県地球温暖化対策推進条例
第３７条第２項に該当の有無</t>
    <phoneticPr fontId="4"/>
  </si>
  <si>
    <t>有・無</t>
    <phoneticPr fontId="4"/>
  </si>
  <si>
    <t>連絡先</t>
  </si>
  <si>
    <t>※受付年月日</t>
  </si>
  <si>
    <t>　　　年　　月　　日</t>
    <phoneticPr fontId="4"/>
  </si>
  <si>
    <t>　　　３　※印の欄には、記載しないこと。</t>
    <phoneticPr fontId="4"/>
  </si>
  <si>
    <t>地球温暖化対策計画・実施状況報告（事業者用）</t>
    <phoneticPr fontId="4"/>
  </si>
  <si>
    <t>事業者（１）</t>
    <rPh sb="0" eb="3">
      <t>ジギョウシャ</t>
    </rPh>
    <phoneticPr fontId="4"/>
  </si>
  <si>
    <t>年度</t>
    <phoneticPr fontId="4"/>
  </si>
  <si>
    <t>地球温暖化対策計画・実施状況報告</t>
    <rPh sb="0" eb="2">
      <t>チキュウ</t>
    </rPh>
    <rPh sb="2" eb="5">
      <t>オンダンカ</t>
    </rPh>
    <rPh sb="5" eb="7">
      <t>タイサク</t>
    </rPh>
    <rPh sb="7" eb="9">
      <t>ケイカク</t>
    </rPh>
    <rPh sb="10" eb="12">
      <t>ジッシ</t>
    </rPh>
    <rPh sb="12" eb="14">
      <t>ジョウキョウ</t>
    </rPh>
    <rPh sb="14" eb="16">
      <t>ホウコク</t>
    </rPh>
    <phoneticPr fontId="4"/>
  </si>
  <si>
    <t>１　地球温暖化対策事業者の概要</t>
    <rPh sb="2" eb="4">
      <t>チキュウ</t>
    </rPh>
    <rPh sb="4" eb="7">
      <t>オンダンカ</t>
    </rPh>
    <rPh sb="7" eb="9">
      <t>タイサク</t>
    </rPh>
    <rPh sb="9" eb="12">
      <t>ジギョウシャ</t>
    </rPh>
    <rPh sb="13" eb="15">
      <t>ガイヨウ</t>
    </rPh>
    <phoneticPr fontId="4"/>
  </si>
  <si>
    <t>（１）事業者の類別</t>
    <rPh sb="3" eb="6">
      <t>ジギョウシャ</t>
    </rPh>
    <rPh sb="7" eb="8">
      <t>ルイ</t>
    </rPh>
    <rPh sb="8" eb="9">
      <t>ベツ</t>
    </rPh>
    <phoneticPr fontId="4"/>
  </si>
  <si>
    <t>（２）地球温暖化対策事業者</t>
    <rPh sb="3" eb="5">
      <t>チキュウ</t>
    </rPh>
    <rPh sb="5" eb="8">
      <t>オンダンカ</t>
    </rPh>
    <rPh sb="8" eb="10">
      <t>タイサク</t>
    </rPh>
    <rPh sb="10" eb="13">
      <t>ジギョウシャ</t>
    </rPh>
    <phoneticPr fontId="4"/>
  </si>
  <si>
    <t>事業者名</t>
    <rPh sb="0" eb="3">
      <t>ジギョウシャ</t>
    </rPh>
    <rPh sb="3" eb="4">
      <t>メイ</t>
    </rPh>
    <phoneticPr fontId="4"/>
  </si>
  <si>
    <t>所在地</t>
    <rPh sb="0" eb="3">
      <t>ショザイチ</t>
    </rPh>
    <phoneticPr fontId="4"/>
  </si>
  <si>
    <t>事業者番号</t>
    <rPh sb="0" eb="3">
      <t>ジギョウシャ</t>
    </rPh>
    <rPh sb="3" eb="5">
      <t>バンゴウ</t>
    </rPh>
    <phoneticPr fontId="4"/>
  </si>
  <si>
    <t>燃料等使用量の
原油換算の合計量
（前年度）</t>
    <rPh sb="0" eb="3">
      <t>ネンリョウトウ</t>
    </rPh>
    <rPh sb="3" eb="6">
      <t>シヨウリョウ</t>
    </rPh>
    <rPh sb="8" eb="10">
      <t>ゲンユ</t>
    </rPh>
    <rPh sb="10" eb="12">
      <t>カンサン</t>
    </rPh>
    <rPh sb="13" eb="15">
      <t>ゴウケイ</t>
    </rPh>
    <rPh sb="15" eb="16">
      <t>リョウ</t>
    </rPh>
    <rPh sb="18" eb="21">
      <t>ゼンネンド</t>
    </rPh>
    <phoneticPr fontId="4"/>
  </si>
  <si>
    <r>
      <t xml:space="preserve">大規模小売店舗面積
</t>
    </r>
    <r>
      <rPr>
        <b/>
        <sz val="7"/>
        <color rgb="FFFF0000"/>
        <rFont val="ＭＳ 明朝"/>
        <family val="1"/>
        <charset val="128"/>
      </rPr>
      <t>（単独で1,500KL未満で延床
面積10,000m</t>
    </r>
    <r>
      <rPr>
        <b/>
        <vertAlign val="superscript"/>
        <sz val="7"/>
        <color rgb="FFFF0000"/>
        <rFont val="ＭＳ 明朝"/>
        <family val="1"/>
        <charset val="128"/>
      </rPr>
      <t>2</t>
    </r>
    <r>
      <rPr>
        <b/>
        <sz val="7"/>
        <color rgb="FFFF0000"/>
        <rFont val="ＭＳ 明朝"/>
        <family val="1"/>
        <charset val="128"/>
      </rPr>
      <t>以上の事業所）</t>
    </r>
    <rPh sb="0" eb="3">
      <t>ダイキボ</t>
    </rPh>
    <rPh sb="3" eb="5">
      <t>コウリ</t>
    </rPh>
    <rPh sb="5" eb="7">
      <t>テンポ</t>
    </rPh>
    <rPh sb="7" eb="9">
      <t>メンセキ</t>
    </rPh>
    <rPh sb="11" eb="13">
      <t>タンドク</t>
    </rPh>
    <rPh sb="21" eb="23">
      <t>ミマン</t>
    </rPh>
    <rPh sb="24" eb="25">
      <t>ノ</t>
    </rPh>
    <rPh sb="27" eb="29">
      <t>メンセキ</t>
    </rPh>
    <rPh sb="37" eb="39">
      <t>イジョウ</t>
    </rPh>
    <rPh sb="40" eb="43">
      <t>ジギョウショ</t>
    </rPh>
    <phoneticPr fontId="4"/>
  </si>
  <si>
    <t>㎡</t>
    <phoneticPr fontId="4"/>
  </si>
  <si>
    <t>産業分類名
（中分類）</t>
    <rPh sb="0" eb="2">
      <t>サンギョウ</t>
    </rPh>
    <rPh sb="2" eb="4">
      <t>ブンルイ</t>
    </rPh>
    <rPh sb="4" eb="5">
      <t>メイ</t>
    </rPh>
    <rPh sb="7" eb="10">
      <t>チュウブンルイ</t>
    </rPh>
    <phoneticPr fontId="4"/>
  </si>
  <si>
    <t>分類番号
（中分類）</t>
    <rPh sb="0" eb="2">
      <t>ブンルイ</t>
    </rPh>
    <rPh sb="2" eb="4">
      <t>バンゴウ</t>
    </rPh>
    <rPh sb="6" eb="7">
      <t>チュウ</t>
    </rPh>
    <rPh sb="7" eb="9">
      <t>ブンルイ</t>
    </rPh>
    <phoneticPr fontId="4"/>
  </si>
  <si>
    <t>事業内容</t>
    <rPh sb="0" eb="2">
      <t>ジギョウ</t>
    </rPh>
    <rPh sb="2" eb="4">
      <t>ナイヨウ</t>
    </rPh>
    <phoneticPr fontId="4"/>
  </si>
  <si>
    <t>区分</t>
    <rPh sb="0" eb="2">
      <t>クブン</t>
    </rPh>
    <phoneticPr fontId="4"/>
  </si>
  <si>
    <t>百万円</t>
    <rPh sb="0" eb="3">
      <t>ヒャクマンエン</t>
    </rPh>
    <phoneticPr fontId="4"/>
  </si>
  <si>
    <t>人</t>
    <rPh sb="0" eb="1">
      <t>ニン</t>
    </rPh>
    <phoneticPr fontId="4"/>
  </si>
  <si>
    <r>
      <t xml:space="preserve">商標又は商号
</t>
    </r>
    <r>
      <rPr>
        <sz val="8"/>
        <color indexed="8"/>
        <rFont val="ＭＳ 明朝"/>
        <family val="1"/>
        <charset val="128"/>
      </rPr>
      <t>（連鎖化事業者のみ）</t>
    </r>
    <rPh sb="0" eb="2">
      <t>ショウヒョウ</t>
    </rPh>
    <rPh sb="2" eb="3">
      <t>マタ</t>
    </rPh>
    <rPh sb="4" eb="6">
      <t>ショウゴウ</t>
    </rPh>
    <rPh sb="8" eb="11">
      <t>レンサカ</t>
    </rPh>
    <rPh sb="11" eb="14">
      <t>ジギョウシャ</t>
    </rPh>
    <phoneticPr fontId="4"/>
  </si>
  <si>
    <t>日本産業規格Ａ列４番</t>
  </si>
  <si>
    <t>事業者（２）</t>
    <rPh sb="0" eb="3">
      <t>ジギョウシャ</t>
    </rPh>
    <phoneticPr fontId="4"/>
  </si>
  <si>
    <t>（３）県内に設置している事業所</t>
    <phoneticPr fontId="4"/>
  </si>
  <si>
    <t>（自動転記)</t>
    <rPh sb="1" eb="3">
      <t>ジドウ</t>
    </rPh>
    <rPh sb="3" eb="5">
      <t>テンキ</t>
    </rPh>
    <phoneticPr fontId="4"/>
  </si>
  <si>
    <t>事業所
種別</t>
    <rPh sb="0" eb="3">
      <t>ジギョウショ</t>
    </rPh>
    <rPh sb="4" eb="6">
      <t>シュベツ</t>
    </rPh>
    <phoneticPr fontId="4"/>
  </si>
  <si>
    <t>事業所番号</t>
    <rPh sb="0" eb="3">
      <t>ジギョウショ</t>
    </rPh>
    <rPh sb="3" eb="5">
      <t>バンゴウ</t>
    </rPh>
    <phoneticPr fontId="4"/>
  </si>
  <si>
    <t>事 業 所 名</t>
    <rPh sb="0" eb="1">
      <t>コト</t>
    </rPh>
    <rPh sb="2" eb="3">
      <t>ギョウ</t>
    </rPh>
    <rPh sb="4" eb="5">
      <t>ショ</t>
    </rPh>
    <rPh sb="6" eb="7">
      <t>メイ</t>
    </rPh>
    <phoneticPr fontId="4"/>
  </si>
  <si>
    <t>前年度の原油換算
エネルギー使用量
(ｋL)</t>
    <phoneticPr fontId="4"/>
  </si>
  <si>
    <t>Ａ、Ｂテナント等事業所</t>
    <rPh sb="7" eb="8">
      <t>トウ</t>
    </rPh>
    <rPh sb="8" eb="11">
      <t>ジギョウショ</t>
    </rPh>
    <phoneticPr fontId="4"/>
  </si>
  <si>
    <t>Ｂ、Ｃ事業所</t>
    <rPh sb="3" eb="6">
      <t>ジギョウショ</t>
    </rPh>
    <phoneticPr fontId="4"/>
  </si>
  <si>
    <t>（４）公表方法</t>
    <rPh sb="3" eb="5">
      <t>コウヒョウ</t>
    </rPh>
    <rPh sb="5" eb="7">
      <t>ホウホウ</t>
    </rPh>
    <phoneticPr fontId="4"/>
  </si>
  <si>
    <t>インターネット利用による公表</t>
    <phoneticPr fontId="4"/>
  </si>
  <si>
    <t>アドレス</t>
    <phoneticPr fontId="4"/>
  </si>
  <si>
    <t>閲覧場所１</t>
    <rPh sb="0" eb="2">
      <t>エツラン</t>
    </rPh>
    <rPh sb="2" eb="4">
      <t>バショ</t>
    </rPh>
    <phoneticPr fontId="4"/>
  </si>
  <si>
    <t>所在地１</t>
    <rPh sb="0" eb="3">
      <t>ショザイチ</t>
    </rPh>
    <phoneticPr fontId="4"/>
  </si>
  <si>
    <t>閲覧可能
時間１</t>
    <rPh sb="0" eb="2">
      <t>エツラン</t>
    </rPh>
    <rPh sb="2" eb="4">
      <t>カノウ</t>
    </rPh>
    <rPh sb="5" eb="7">
      <t>ジカン</t>
    </rPh>
    <phoneticPr fontId="4"/>
  </si>
  <si>
    <t>閲覧場所２</t>
    <rPh sb="0" eb="2">
      <t>エツラン</t>
    </rPh>
    <rPh sb="2" eb="4">
      <t>バショ</t>
    </rPh>
    <phoneticPr fontId="4"/>
  </si>
  <si>
    <t>所在地２</t>
    <rPh sb="0" eb="3">
      <t>ショザイチ</t>
    </rPh>
    <phoneticPr fontId="4"/>
  </si>
  <si>
    <t>閲覧可能
時間２</t>
    <rPh sb="0" eb="2">
      <t>エツラン</t>
    </rPh>
    <rPh sb="2" eb="4">
      <t>カノウ</t>
    </rPh>
    <rPh sb="5" eb="7">
      <t>ジカン</t>
    </rPh>
    <phoneticPr fontId="4"/>
  </si>
  <si>
    <t>（５）公表の担当部署</t>
    <rPh sb="3" eb="5">
      <t>コウヒョウ</t>
    </rPh>
    <rPh sb="6" eb="8">
      <t>タントウ</t>
    </rPh>
    <rPh sb="8" eb="10">
      <t>ブショ</t>
    </rPh>
    <phoneticPr fontId="4"/>
  </si>
  <si>
    <t>名 称
（複数可）</t>
    <rPh sb="0" eb="1">
      <t>ナ</t>
    </rPh>
    <rPh sb="2" eb="3">
      <t>ショウ</t>
    </rPh>
    <rPh sb="5" eb="7">
      <t>フクスウ</t>
    </rPh>
    <rPh sb="7" eb="8">
      <t>カ</t>
    </rPh>
    <phoneticPr fontId="4"/>
  </si>
  <si>
    <t>連 絡 先</t>
    <phoneticPr fontId="4"/>
  </si>
  <si>
    <t>電話番号</t>
    <phoneticPr fontId="4"/>
  </si>
  <si>
    <t>E-mailアドレス※</t>
    <phoneticPr fontId="4"/>
  </si>
  <si>
    <t>事業者（３）</t>
    <rPh sb="0" eb="3">
      <t>ジギョウシャ</t>
    </rPh>
    <phoneticPr fontId="4"/>
  </si>
  <si>
    <t>２　地球温暖化対策推進における事業者の基本方針</t>
    <rPh sb="2" eb="4">
      <t>チキュウ</t>
    </rPh>
    <rPh sb="4" eb="7">
      <t>オンダンカ</t>
    </rPh>
    <rPh sb="7" eb="9">
      <t>タイサク</t>
    </rPh>
    <rPh sb="9" eb="11">
      <t>スイシン</t>
    </rPh>
    <rPh sb="15" eb="18">
      <t>ジギョウシャ</t>
    </rPh>
    <rPh sb="19" eb="21">
      <t>キホン</t>
    </rPh>
    <rPh sb="21" eb="23">
      <t>ホウシン</t>
    </rPh>
    <phoneticPr fontId="4"/>
  </si>
  <si>
    <t>３　地球温暖化対策における事業者の推進体制</t>
    <rPh sb="2" eb="4">
      <t>チキュウ</t>
    </rPh>
    <rPh sb="4" eb="7">
      <t>オンダンカ</t>
    </rPh>
    <rPh sb="7" eb="9">
      <t>タイサク</t>
    </rPh>
    <rPh sb="13" eb="16">
      <t>ジギョウシャ</t>
    </rPh>
    <rPh sb="17" eb="19">
      <t>スイシン</t>
    </rPh>
    <rPh sb="19" eb="21">
      <t>タイセイ</t>
    </rPh>
    <phoneticPr fontId="4"/>
  </si>
  <si>
    <t>４　計画期間中における事業者の温室効果ガス排出量（事業所合算）の推移</t>
    <rPh sb="2" eb="4">
      <t>ケイカク</t>
    </rPh>
    <rPh sb="4" eb="7">
      <t>キカンチュウ</t>
    </rPh>
    <rPh sb="11" eb="14">
      <t>ジギョウシャ</t>
    </rPh>
    <rPh sb="15" eb="17">
      <t>オンシツ</t>
    </rPh>
    <rPh sb="17" eb="19">
      <t>コウカ</t>
    </rPh>
    <rPh sb="21" eb="24">
      <t>ハイシュツリョウ</t>
    </rPh>
    <rPh sb="25" eb="28">
      <t>ジギョウショ</t>
    </rPh>
    <rPh sb="28" eb="30">
      <t>ガッサン</t>
    </rPh>
    <rPh sb="32" eb="34">
      <t>スイイ</t>
    </rPh>
    <phoneticPr fontId="4"/>
  </si>
  <si>
    <r>
      <t>CO</t>
    </r>
    <r>
      <rPr>
        <vertAlign val="subscript"/>
        <sz val="11"/>
        <color indexed="8"/>
        <rFont val="ＭＳ 明朝"/>
        <family val="1"/>
        <charset val="128"/>
      </rPr>
      <t>2</t>
    </r>
    <r>
      <rPr>
        <sz val="11"/>
        <color indexed="8"/>
        <rFont val="ＭＳ 明朝"/>
        <family val="1"/>
        <charset val="128"/>
      </rPr>
      <t>換算（ｔ-CO</t>
    </r>
    <r>
      <rPr>
        <vertAlign val="subscript"/>
        <sz val="11"/>
        <color indexed="8"/>
        <rFont val="ＭＳ 明朝"/>
        <family val="1"/>
        <charset val="128"/>
      </rPr>
      <t>2</t>
    </r>
    <r>
      <rPr>
        <sz val="11"/>
        <color indexed="8"/>
        <rFont val="ＭＳ 明朝"/>
        <family val="1"/>
        <charset val="128"/>
      </rPr>
      <t>）</t>
    </r>
    <rPh sb="3" eb="5">
      <t>カンサン</t>
    </rPh>
    <phoneticPr fontId="4"/>
  </si>
  <si>
    <r>
      <t>エネルギー起源CO</t>
    </r>
    <r>
      <rPr>
        <vertAlign val="subscript"/>
        <sz val="9"/>
        <color indexed="8"/>
        <rFont val="ＭＳ 明朝"/>
        <family val="1"/>
        <charset val="128"/>
      </rPr>
      <t>2</t>
    </r>
    <phoneticPr fontId="4"/>
  </si>
  <si>
    <t>その他ガス</t>
    <rPh sb="2" eb="3">
      <t>タ</t>
    </rPh>
    <phoneticPr fontId="4"/>
  </si>
  <si>
    <t>温室効果ガスの合計</t>
    <rPh sb="0" eb="2">
      <t>オンシツ</t>
    </rPh>
    <rPh sb="2" eb="4">
      <t>コウカ</t>
    </rPh>
    <rPh sb="7" eb="9">
      <t>ゴウケイ</t>
    </rPh>
    <phoneticPr fontId="4"/>
  </si>
  <si>
    <t>５　各事業所の計画</t>
    <rPh sb="2" eb="3">
      <t>カク</t>
    </rPh>
    <rPh sb="3" eb="6">
      <t>ジギョウショ</t>
    </rPh>
    <rPh sb="7" eb="9">
      <t>ケイカク</t>
    </rPh>
    <phoneticPr fontId="4"/>
  </si>
  <si>
    <t>別紙　事業所の地球温暖化対策計画・実施状況報告　のとおり</t>
    <rPh sb="0" eb="2">
      <t>ベッシ</t>
    </rPh>
    <rPh sb="3" eb="6">
      <t>ジギョウショ</t>
    </rPh>
    <rPh sb="7" eb="9">
      <t>チキュウ</t>
    </rPh>
    <rPh sb="9" eb="12">
      <t>オンダンカ</t>
    </rPh>
    <rPh sb="12" eb="14">
      <t>タイサク</t>
    </rPh>
    <rPh sb="14" eb="16">
      <t>ケイカク</t>
    </rPh>
    <rPh sb="17" eb="19">
      <t>ジッシ</t>
    </rPh>
    <rPh sb="19" eb="21">
      <t>ジョウキョウ</t>
    </rPh>
    <rPh sb="21" eb="23">
      <t>ホウコク</t>
    </rPh>
    <phoneticPr fontId="4"/>
  </si>
  <si>
    <t>地球温暖化対策推進者詳細</t>
    <rPh sb="0" eb="5">
      <t>チキュウオンダンカ</t>
    </rPh>
    <rPh sb="5" eb="7">
      <t>タイサク</t>
    </rPh>
    <rPh sb="7" eb="10">
      <t>スイシンシャ</t>
    </rPh>
    <rPh sb="10" eb="12">
      <t>ショウサイ</t>
    </rPh>
    <phoneticPr fontId="4"/>
  </si>
  <si>
    <t xml:space="preserve"> 現在選任している地球温暖化対策推進者の連絡先詳細を記入すること。</t>
    <rPh sb="1" eb="3">
      <t>ゲンザイ</t>
    </rPh>
    <rPh sb="3" eb="5">
      <t>センニン</t>
    </rPh>
    <rPh sb="9" eb="14">
      <t>チキュウオンダンカ</t>
    </rPh>
    <rPh sb="14" eb="16">
      <t>タイサク</t>
    </rPh>
    <rPh sb="16" eb="19">
      <t>スイシンシャ</t>
    </rPh>
    <rPh sb="20" eb="23">
      <t>レンラクサキ</t>
    </rPh>
    <rPh sb="23" eb="25">
      <t>ショウサイ</t>
    </rPh>
    <rPh sb="26" eb="28">
      <t>キニュウ</t>
    </rPh>
    <phoneticPr fontId="4"/>
  </si>
  <si>
    <t>推進者
連絡先</t>
    <rPh sb="0" eb="3">
      <t>スイシンシャ</t>
    </rPh>
    <rPh sb="4" eb="7">
      <t>レンラクサキ</t>
    </rPh>
    <phoneticPr fontId="4"/>
  </si>
  <si>
    <t>推進者所属部署</t>
    <rPh sb="0" eb="3">
      <t>スイシンシャ</t>
    </rPh>
    <rPh sb="3" eb="5">
      <t>ショゾク</t>
    </rPh>
    <phoneticPr fontId="4"/>
  </si>
  <si>
    <t>推進者職名</t>
    <rPh sb="0" eb="3">
      <t>スイシンシャ</t>
    </rPh>
    <rPh sb="3" eb="4">
      <t>ショク</t>
    </rPh>
    <rPh sb="4" eb="5">
      <t>メイ</t>
    </rPh>
    <phoneticPr fontId="4"/>
  </si>
  <si>
    <t>推進者氏名</t>
    <rPh sb="0" eb="3">
      <t>スイシンシャ</t>
    </rPh>
    <rPh sb="3" eb="5">
      <t>シメイ</t>
    </rPh>
    <phoneticPr fontId="4"/>
  </si>
  <si>
    <r>
      <t xml:space="preserve">推進者
連絡先
</t>
    </r>
    <r>
      <rPr>
        <sz val="6"/>
        <color indexed="8"/>
        <rFont val="ＭＳ 明朝"/>
        <family val="1"/>
        <charset val="128"/>
      </rPr>
      <t>（複数選任し
ている場合）</t>
    </r>
    <rPh sb="0" eb="3">
      <t>スイシンシャ</t>
    </rPh>
    <rPh sb="4" eb="7">
      <t>レンラクサキ</t>
    </rPh>
    <rPh sb="9" eb="11">
      <t>フクスウ</t>
    </rPh>
    <rPh sb="11" eb="13">
      <t>センニン</t>
    </rPh>
    <rPh sb="18" eb="20">
      <t>バアイ</t>
    </rPh>
    <phoneticPr fontId="4"/>
  </si>
  <si>
    <t>計画書作成担当者連絡先詳細</t>
    <rPh sb="0" eb="3">
      <t>ケイカクショ</t>
    </rPh>
    <rPh sb="3" eb="5">
      <t>サクセイ</t>
    </rPh>
    <rPh sb="5" eb="8">
      <t>タントウシャ</t>
    </rPh>
    <rPh sb="8" eb="11">
      <t>レンラクサキ</t>
    </rPh>
    <rPh sb="11" eb="13">
      <t>ショウサイ</t>
    </rPh>
    <phoneticPr fontId="4"/>
  </si>
  <si>
    <t xml:space="preserve"> 地球温暖化対策計画書の作成担当者の連絡先詳細を記入すること。</t>
    <rPh sb="1" eb="6">
      <t>チキュウオンダンカ</t>
    </rPh>
    <rPh sb="6" eb="8">
      <t>タイサク</t>
    </rPh>
    <rPh sb="8" eb="10">
      <t>ケイカク</t>
    </rPh>
    <rPh sb="10" eb="11">
      <t>ショ</t>
    </rPh>
    <rPh sb="12" eb="14">
      <t>サクセイ</t>
    </rPh>
    <rPh sb="14" eb="17">
      <t>タントウシャ</t>
    </rPh>
    <rPh sb="18" eb="21">
      <t>レンラクサキ</t>
    </rPh>
    <rPh sb="21" eb="23">
      <t>ショウサイ</t>
    </rPh>
    <rPh sb="24" eb="26">
      <t>キニュウ</t>
    </rPh>
    <phoneticPr fontId="4"/>
  </si>
  <si>
    <t>連絡先
詳細</t>
    <rPh sb="0" eb="3">
      <t>レンラクサキ</t>
    </rPh>
    <rPh sb="4" eb="6">
      <t>ショウサイ</t>
    </rPh>
    <phoneticPr fontId="4"/>
  </si>
  <si>
    <t>担当者所属部署</t>
    <rPh sb="0" eb="3">
      <t>タントウシャ</t>
    </rPh>
    <rPh sb="3" eb="5">
      <t>ショゾク</t>
    </rPh>
    <phoneticPr fontId="4"/>
  </si>
  <si>
    <t>担当者職名</t>
    <rPh sb="0" eb="3">
      <t>タントウシャ</t>
    </rPh>
    <rPh sb="3" eb="4">
      <t>ショク</t>
    </rPh>
    <rPh sb="4" eb="5">
      <t>メイ</t>
    </rPh>
    <phoneticPr fontId="4"/>
  </si>
  <si>
    <t>担当者氏名</t>
    <rPh sb="0" eb="3">
      <t>タントウシャ</t>
    </rPh>
    <rPh sb="3" eb="5">
      <t>シメイ</t>
    </rPh>
    <phoneticPr fontId="4"/>
  </si>
  <si>
    <t>郵便番号</t>
    <rPh sb="0" eb="4">
      <t>ユウビンバンゴウ</t>
    </rPh>
    <phoneticPr fontId="4"/>
  </si>
  <si>
    <t>ＦＡＸ番号</t>
    <rPh sb="3" eb="5">
      <t>バンゴウ</t>
    </rPh>
    <phoneticPr fontId="4"/>
  </si>
  <si>
    <t>Ｅ－ｍａｉｌアドレス</t>
    <phoneticPr fontId="4"/>
  </si>
  <si>
    <t>文書等送付・連絡先詳細</t>
    <rPh sb="0" eb="3">
      <t>ブンショナド</t>
    </rPh>
    <rPh sb="3" eb="5">
      <t>ソウフ</t>
    </rPh>
    <rPh sb="6" eb="9">
      <t>レンラクサキ</t>
    </rPh>
    <rPh sb="9" eb="11">
      <t>ショウサイ</t>
    </rPh>
    <phoneticPr fontId="4"/>
  </si>
  <si>
    <t xml:space="preserve"> 事業者あて公文書の送付・連絡先担当者の連絡先詳細を記入すること。</t>
    <rPh sb="1" eb="4">
      <t>ジギョウシャ</t>
    </rPh>
    <rPh sb="6" eb="9">
      <t>コウブンショ</t>
    </rPh>
    <rPh sb="10" eb="12">
      <t>ソウフ</t>
    </rPh>
    <rPh sb="13" eb="16">
      <t>レンラクサキ</t>
    </rPh>
    <rPh sb="16" eb="19">
      <t>タントウシャ</t>
    </rPh>
    <rPh sb="20" eb="23">
      <t>レンラクサキ</t>
    </rPh>
    <rPh sb="23" eb="25">
      <t>ショウサイ</t>
    </rPh>
    <rPh sb="26" eb="28">
      <t>キニュウ</t>
    </rPh>
    <phoneticPr fontId="4"/>
  </si>
  <si>
    <t>※計画書作成担当者連絡先詳細の記載内容が転記されるので、必要に応じて修正。</t>
    <rPh sb="1" eb="4">
      <t>ケイカクショ</t>
    </rPh>
    <rPh sb="4" eb="6">
      <t>サクセイ</t>
    </rPh>
    <rPh sb="6" eb="9">
      <t>タントウシャ</t>
    </rPh>
    <rPh sb="9" eb="12">
      <t>レンラクサキ</t>
    </rPh>
    <rPh sb="12" eb="14">
      <t>ショウサイ</t>
    </rPh>
    <rPh sb="15" eb="17">
      <t>キサイ</t>
    </rPh>
    <rPh sb="16" eb="17">
      <t>ジョウキ</t>
    </rPh>
    <rPh sb="17" eb="19">
      <t>ナイヨウ</t>
    </rPh>
    <rPh sb="20" eb="22">
      <t>テンキ</t>
    </rPh>
    <rPh sb="28" eb="30">
      <t>ヒツヨウ</t>
    </rPh>
    <rPh sb="31" eb="32">
      <t>オウ</t>
    </rPh>
    <rPh sb="34" eb="36">
      <t>シュウセイ</t>
    </rPh>
    <phoneticPr fontId="4"/>
  </si>
  <si>
    <t>事業所の地球温暖化対策計画・実施状況報告（Ａ、Ｂテナント等事業所用）　</t>
    <rPh sb="28" eb="29">
      <t>トウ</t>
    </rPh>
    <rPh sb="29" eb="32">
      <t>ジギョウショ</t>
    </rPh>
    <rPh sb="32" eb="33">
      <t>ヨウ</t>
    </rPh>
    <phoneticPr fontId="4"/>
  </si>
  <si>
    <t>年度</t>
  </si>
  <si>
    <t>事業所の地球温暖化対策計画・実施状況報告</t>
    <rPh sb="0" eb="3">
      <t>ジギョウショ</t>
    </rPh>
    <rPh sb="4" eb="6">
      <t>チキュウ</t>
    </rPh>
    <rPh sb="6" eb="9">
      <t>オンダンカ</t>
    </rPh>
    <rPh sb="9" eb="11">
      <t>タイサク</t>
    </rPh>
    <rPh sb="11" eb="13">
      <t>ケイカク</t>
    </rPh>
    <rPh sb="14" eb="16">
      <t>ジッシ</t>
    </rPh>
    <rPh sb="16" eb="18">
      <t>ジョウキョウ</t>
    </rPh>
    <rPh sb="18" eb="20">
      <t>ホウコク</t>
    </rPh>
    <phoneticPr fontId="4"/>
  </si>
  <si>
    <t>１　事業所の概要</t>
    <rPh sb="2" eb="5">
      <t>ジギョウショ</t>
    </rPh>
    <rPh sb="6" eb="8">
      <t>ガイヨウ</t>
    </rPh>
    <phoneticPr fontId="4"/>
  </si>
  <si>
    <t>（１）事業所種別</t>
  </si>
  <si>
    <t>事業所種別</t>
  </si>
  <si>
    <t>（２）事業所及び事業内容</t>
    <rPh sb="3" eb="6">
      <t>ジギョウショ</t>
    </rPh>
    <rPh sb="6" eb="7">
      <t>オヨ</t>
    </rPh>
    <rPh sb="8" eb="10">
      <t>ジギョウ</t>
    </rPh>
    <rPh sb="10" eb="12">
      <t>ナイヨウ</t>
    </rPh>
    <phoneticPr fontId="4"/>
  </si>
  <si>
    <t>市区町村</t>
    <rPh sb="0" eb="4">
      <t>シクチョウソン</t>
    </rPh>
    <phoneticPr fontId="4"/>
  </si>
  <si>
    <t>字・地番</t>
    <rPh sb="0" eb="1">
      <t>アザ</t>
    </rPh>
    <rPh sb="2" eb="4">
      <t>チバン</t>
    </rPh>
    <phoneticPr fontId="4"/>
  </si>
  <si>
    <t>産業分類名（中分類）</t>
    <rPh sb="0" eb="2">
      <t>サンギョウ</t>
    </rPh>
    <rPh sb="2" eb="4">
      <t>ブンルイ</t>
    </rPh>
    <rPh sb="4" eb="5">
      <t>メイ</t>
    </rPh>
    <rPh sb="6" eb="9">
      <t>チュウブンルイ</t>
    </rPh>
    <phoneticPr fontId="4"/>
  </si>
  <si>
    <t>分類番号（中分類）</t>
    <rPh sb="0" eb="2">
      <t>ブンルイ</t>
    </rPh>
    <rPh sb="2" eb="4">
      <t>バンゴウ</t>
    </rPh>
    <rPh sb="5" eb="8">
      <t>チュウブンルイ</t>
    </rPh>
    <phoneticPr fontId="4"/>
  </si>
  <si>
    <t>事業活動の概要</t>
    <rPh sb="0" eb="2">
      <t>ジギョウ</t>
    </rPh>
    <rPh sb="2" eb="4">
      <t>カツドウ</t>
    </rPh>
    <rPh sb="5" eb="7">
      <t>ガイヨウ</t>
    </rPh>
    <phoneticPr fontId="4"/>
  </si>
  <si>
    <t>２　事業所の温室効果ガス排出量の削減目標</t>
    <rPh sb="2" eb="5">
      <t>ジギョウショ</t>
    </rPh>
    <rPh sb="6" eb="8">
      <t>オンシツ</t>
    </rPh>
    <rPh sb="8" eb="10">
      <t>コウカ</t>
    </rPh>
    <rPh sb="12" eb="15">
      <t>ハイシュツリョウ</t>
    </rPh>
    <rPh sb="16" eb="18">
      <t>サクゲン</t>
    </rPh>
    <rPh sb="18" eb="20">
      <t>モクヒョウ</t>
    </rPh>
    <phoneticPr fontId="4"/>
  </si>
  <si>
    <t>(１)第３計画期間の削減目標</t>
    <rPh sb="3" eb="4">
      <t>ダイ</t>
    </rPh>
    <rPh sb="5" eb="7">
      <t>ケイカク</t>
    </rPh>
    <rPh sb="7" eb="9">
      <t>キカン</t>
    </rPh>
    <rPh sb="10" eb="12">
      <t>サクゲン</t>
    </rPh>
    <rPh sb="12" eb="14">
      <t>モクヒョウ</t>
    </rPh>
    <phoneticPr fontId="4"/>
  </si>
  <si>
    <t>計画期間</t>
    <rPh sb="0" eb="2">
      <t>ケイカク</t>
    </rPh>
    <rPh sb="2" eb="4">
      <t>キカン</t>
    </rPh>
    <phoneticPr fontId="4"/>
  </si>
  <si>
    <t>～</t>
    <phoneticPr fontId="4"/>
  </si>
  <si>
    <t>削減目標</t>
  </si>
  <si>
    <t>t-CO2</t>
    <phoneticPr fontId="4"/>
  </si>
  <si>
    <t>その他ガス</t>
    <phoneticPr fontId="4"/>
  </si>
  <si>
    <t>（２）第４計画期間の削減目標</t>
    <rPh sb="3" eb="4">
      <t>ダイ</t>
    </rPh>
    <rPh sb="5" eb="7">
      <t>ケイカク</t>
    </rPh>
    <rPh sb="7" eb="9">
      <t>キカン</t>
    </rPh>
    <rPh sb="10" eb="12">
      <t>サクゲン</t>
    </rPh>
    <rPh sb="12" eb="14">
      <t>モクヒョウ</t>
    </rPh>
    <phoneticPr fontId="4"/>
  </si>
  <si>
    <t>～</t>
  </si>
  <si>
    <t>番号</t>
    <rPh sb="0" eb="2">
      <t>バンゴウ</t>
    </rPh>
    <phoneticPr fontId="4"/>
  </si>
  <si>
    <t>事業所名</t>
    <rPh sb="0" eb="3">
      <t>ジギョウショ</t>
    </rPh>
    <rPh sb="3" eb="4">
      <t>メイ</t>
    </rPh>
    <phoneticPr fontId="4"/>
  </si>
  <si>
    <t>※　入力欄が足りない場合は、シートの様式を変更せずに、同様式の別ファイルを作成して提出してください。</t>
    <rPh sb="3" eb="4">
      <t>リョク</t>
    </rPh>
    <rPh sb="4" eb="5">
      <t>ラン</t>
    </rPh>
    <rPh sb="6" eb="7">
      <t>タ</t>
    </rPh>
    <rPh sb="10" eb="12">
      <t>バアイ</t>
    </rPh>
    <rPh sb="18" eb="20">
      <t>ヨウシキ</t>
    </rPh>
    <rPh sb="21" eb="23">
      <t>ヘンコウ</t>
    </rPh>
    <rPh sb="41" eb="43">
      <t>テイシュツ</t>
    </rPh>
    <phoneticPr fontId="4"/>
  </si>
  <si>
    <t>３　事業所の温室効果ガス排出量</t>
    <rPh sb="2" eb="5">
      <t>ジギョウショ</t>
    </rPh>
    <rPh sb="6" eb="8">
      <t>オンシツ</t>
    </rPh>
    <rPh sb="8" eb="10">
      <t>コウカ</t>
    </rPh>
    <rPh sb="12" eb="15">
      <t>ハイシュツリョウ</t>
    </rPh>
    <phoneticPr fontId="4"/>
  </si>
  <si>
    <t>基準</t>
    <rPh sb="0" eb="2">
      <t>キジュン</t>
    </rPh>
    <phoneticPr fontId="4"/>
  </si>
  <si>
    <t>前年度比（％）</t>
    <phoneticPr fontId="4"/>
  </si>
  <si>
    <t>非エネルギー起源CO2</t>
  </si>
  <si>
    <t>メタン</t>
  </si>
  <si>
    <t>一酸化二窒素</t>
    <rPh sb="0" eb="3">
      <t>イッサンカ</t>
    </rPh>
    <rPh sb="3" eb="6">
      <t>ニチッソ</t>
    </rPh>
    <phoneticPr fontId="4"/>
  </si>
  <si>
    <t>ハイドロフルオロカーボン</t>
  </si>
  <si>
    <t>パーフルオロカーボン</t>
  </si>
  <si>
    <t>六ふっ化いおう</t>
    <rPh sb="0" eb="1">
      <t>ロク</t>
    </rPh>
    <rPh sb="3" eb="4">
      <t>カ</t>
    </rPh>
    <phoneticPr fontId="4"/>
  </si>
  <si>
    <t>Sum(Line84:Line90)</t>
    <phoneticPr fontId="4"/>
  </si>
  <si>
    <t>三ふっ化窒素</t>
    <rPh sb="0" eb="1">
      <t>サン</t>
    </rPh>
    <rPh sb="3" eb="4">
      <t>カ</t>
    </rPh>
    <rPh sb="4" eb="6">
      <t>チッソ</t>
    </rPh>
    <phoneticPr fontId="4"/>
  </si>
  <si>
    <t>基準となる原単位に対する削減率（％）</t>
    <rPh sb="0" eb="2">
      <t>キジュン</t>
    </rPh>
    <rPh sb="5" eb="8">
      <t>ゲンタンイ</t>
    </rPh>
    <rPh sb="9" eb="10">
      <t>タイ</t>
    </rPh>
    <rPh sb="12" eb="14">
      <t>サクゲン</t>
    </rPh>
    <rPh sb="14" eb="15">
      <t>リツ</t>
    </rPh>
    <phoneticPr fontId="4"/>
  </si>
  <si>
    <t>活動規模の指標</t>
    <rPh sb="0" eb="2">
      <t>カツドウ</t>
    </rPh>
    <rPh sb="2" eb="4">
      <t>キボ</t>
    </rPh>
    <rPh sb="5" eb="7">
      <t>シヒョウ</t>
    </rPh>
    <phoneticPr fontId="4"/>
  </si>
  <si>
    <t>単位</t>
    <rPh sb="0" eb="2">
      <t>タンイ</t>
    </rPh>
    <phoneticPr fontId="4"/>
  </si>
  <si>
    <t>事業所の地球温暖化対策計画・実施状況報告（B,C事業所用）　</t>
    <rPh sb="24" eb="27">
      <t>ジギョウショ</t>
    </rPh>
    <rPh sb="27" eb="28">
      <t>ヨウ</t>
    </rPh>
    <phoneticPr fontId="4"/>
  </si>
  <si>
    <t>４　温室効果ガスの排出の抑制等に関する措置の計画及び実施状況</t>
    <phoneticPr fontId="4"/>
  </si>
  <si>
    <t>Ｎｏ</t>
    <phoneticPr fontId="4"/>
  </si>
  <si>
    <t>対策の区分</t>
    <rPh sb="0" eb="2">
      <t>タイサク</t>
    </rPh>
    <rPh sb="3" eb="5">
      <t>クブン</t>
    </rPh>
    <phoneticPr fontId="4"/>
  </si>
  <si>
    <t>実施予定年度</t>
    <rPh sb="0" eb="2">
      <t>ジッシ</t>
    </rPh>
    <rPh sb="2" eb="4">
      <t>ヨテイ</t>
    </rPh>
    <rPh sb="4" eb="6">
      <t>ネンド</t>
    </rPh>
    <phoneticPr fontId="4"/>
  </si>
  <si>
    <t>実施
した
年度</t>
    <rPh sb="0" eb="2">
      <t>ジッシ</t>
    </rPh>
    <rPh sb="6" eb="8">
      <t>ネンド</t>
    </rPh>
    <phoneticPr fontId="4"/>
  </si>
  <si>
    <t>区分
番号</t>
    <rPh sb="0" eb="2">
      <t>クブン</t>
    </rPh>
    <rPh sb="3" eb="5">
      <t>バンゴウ</t>
    </rPh>
    <phoneticPr fontId="4"/>
  </si>
  <si>
    <t>区分名称</t>
    <rPh sb="0" eb="2">
      <t>クブン</t>
    </rPh>
    <rPh sb="2" eb="4">
      <t>メイショウ</t>
    </rPh>
    <phoneticPr fontId="4"/>
  </si>
  <si>
    <t>大区分</t>
    <rPh sb="0" eb="3">
      <t>ダイクブン</t>
    </rPh>
    <phoneticPr fontId="4"/>
  </si>
  <si>
    <t>中区分</t>
    <rPh sb="0" eb="1">
      <t>チュウ</t>
    </rPh>
    <rPh sb="1" eb="3">
      <t>クブン</t>
    </rPh>
    <phoneticPr fontId="4"/>
  </si>
  <si>
    <t>５　事業者として実施した対策の内容及び対策実施状況に関する自己評価</t>
    <rPh sb="2" eb="5">
      <t>ジギョウシャ</t>
    </rPh>
    <rPh sb="8" eb="10">
      <t>ジッシ</t>
    </rPh>
    <rPh sb="12" eb="14">
      <t>タイサク</t>
    </rPh>
    <rPh sb="15" eb="17">
      <t>ナイヨウ</t>
    </rPh>
    <rPh sb="17" eb="18">
      <t>オヨ</t>
    </rPh>
    <rPh sb="19" eb="21">
      <t>タイサク</t>
    </rPh>
    <rPh sb="21" eb="23">
      <t>ジッシ</t>
    </rPh>
    <rPh sb="23" eb="25">
      <t>ジョウキョウ</t>
    </rPh>
    <rPh sb="26" eb="27">
      <t>カン</t>
    </rPh>
    <rPh sb="29" eb="31">
      <t>ジコ</t>
    </rPh>
    <rPh sb="31" eb="33">
      <t>ヒョウカ</t>
    </rPh>
    <phoneticPr fontId="4"/>
  </si>
  <si>
    <t>（※希望者のみ記載）</t>
    <phoneticPr fontId="4"/>
  </si>
  <si>
    <t>自由記述欄</t>
    <rPh sb="0" eb="2">
      <t>ジユウ</t>
    </rPh>
    <rPh sb="2" eb="4">
      <t>キジュツ</t>
    </rPh>
    <rPh sb="4" eb="5">
      <t>ラン</t>
    </rPh>
    <phoneticPr fontId="4"/>
  </si>
  <si>
    <t>事業所所在地</t>
    <rPh sb="0" eb="3">
      <t>ジギョウショ</t>
    </rPh>
    <rPh sb="3" eb="6">
      <t>ショザイチ</t>
    </rPh>
    <phoneticPr fontId="4"/>
  </si>
  <si>
    <t>排出可能上限量
（計画期間合計）</t>
    <rPh sb="0" eb="2">
      <t>ハイシュツ</t>
    </rPh>
    <rPh sb="2" eb="4">
      <t>カノウ</t>
    </rPh>
    <rPh sb="4" eb="6">
      <t>ジョウゲン</t>
    </rPh>
    <rPh sb="6" eb="7">
      <t>リョウ</t>
    </rPh>
    <rPh sb="9" eb="11">
      <t>ケイカク</t>
    </rPh>
    <rPh sb="11" eb="13">
      <t>キカン</t>
    </rPh>
    <rPh sb="13" eb="15">
      <t>ゴウケイ</t>
    </rPh>
    <phoneticPr fontId="4"/>
  </si>
  <si>
    <t>削減目標量
（計画期間合計）</t>
    <rPh sb="0" eb="2">
      <t>サクゲン</t>
    </rPh>
    <rPh sb="2" eb="5">
      <t>モクヒョウリョウ</t>
    </rPh>
    <rPh sb="7" eb="9">
      <t>ケイカク</t>
    </rPh>
    <rPh sb="9" eb="11">
      <t>キカン</t>
    </rPh>
    <rPh sb="11" eb="13">
      <t>ゴウケイ</t>
    </rPh>
    <phoneticPr fontId="4"/>
  </si>
  <si>
    <t>事業所区分</t>
    <rPh sb="0" eb="3">
      <t>ジギョウショ</t>
    </rPh>
    <rPh sb="3" eb="5">
      <t>クブン</t>
    </rPh>
    <phoneticPr fontId="4"/>
  </si>
  <si>
    <t>３－1　事業所の温室効果ガス排出量</t>
    <rPh sb="4" eb="7">
      <t>ジギョウショ</t>
    </rPh>
    <rPh sb="8" eb="10">
      <t>オンシツ</t>
    </rPh>
    <rPh sb="10" eb="12">
      <t>コウカ</t>
    </rPh>
    <rPh sb="14" eb="17">
      <t>ハイシュツリョウ</t>
    </rPh>
    <phoneticPr fontId="4"/>
  </si>
  <si>
    <t>前年度比（％）</t>
    <rPh sb="0" eb="4">
      <t>ゼンネンドヒ</t>
    </rPh>
    <phoneticPr fontId="4"/>
  </si>
  <si>
    <t>その他ガス</t>
  </si>
  <si>
    <r>
      <t>非エネルギー起源CO</t>
    </r>
    <r>
      <rPr>
        <vertAlign val="subscript"/>
        <sz val="9"/>
        <color indexed="8"/>
        <rFont val="ＭＳ Ｐ明朝"/>
        <family val="1"/>
        <charset val="128"/>
      </rPr>
      <t>2</t>
    </r>
  </si>
  <si>
    <t>Sum(Line51:Line57)</t>
    <phoneticPr fontId="4"/>
  </si>
  <si>
    <t>－</t>
    <phoneticPr fontId="4"/>
  </si>
  <si>
    <t>建物の床面積の増減</t>
    <rPh sb="0" eb="2">
      <t>タテモノ</t>
    </rPh>
    <rPh sb="3" eb="6">
      <t>ユカメンセキ</t>
    </rPh>
    <rPh sb="7" eb="9">
      <t>ゾウゲン</t>
    </rPh>
    <phoneticPr fontId="4"/>
  </si>
  <si>
    <t>建物の用途変更</t>
    <rPh sb="0" eb="2">
      <t>タテモノ</t>
    </rPh>
    <rPh sb="3" eb="5">
      <t>ヨウト</t>
    </rPh>
    <rPh sb="5" eb="7">
      <t>ヘンコウ</t>
    </rPh>
    <phoneticPr fontId="4"/>
  </si>
  <si>
    <t>設備の増減</t>
    <rPh sb="0" eb="2">
      <t>セツビ</t>
    </rPh>
    <rPh sb="3" eb="5">
      <t>ゾウゲン</t>
    </rPh>
    <phoneticPr fontId="4"/>
  </si>
  <si>
    <t>３－２　温室効果ガス削減目標に係る状況</t>
    <rPh sb="4" eb="6">
      <t>オンシツ</t>
    </rPh>
    <rPh sb="6" eb="8">
      <t>コウカ</t>
    </rPh>
    <rPh sb="10" eb="12">
      <t>サクゲン</t>
    </rPh>
    <rPh sb="12" eb="14">
      <t>モクヒョウ</t>
    </rPh>
    <rPh sb="15" eb="16">
      <t>カカ</t>
    </rPh>
    <rPh sb="17" eb="19">
      <t>ジョウキョウ</t>
    </rPh>
    <phoneticPr fontId="4"/>
  </si>
  <si>
    <t>（１）　基準排出量</t>
    <rPh sb="4" eb="6">
      <t>キジュン</t>
    </rPh>
    <rPh sb="6" eb="9">
      <t>ハイシュツリョウ</t>
    </rPh>
    <phoneticPr fontId="4"/>
  </si>
  <si>
    <t>基準排出量</t>
    <rPh sb="0" eb="2">
      <t>キジュン</t>
    </rPh>
    <rPh sb="2" eb="5">
      <t>ハイシュツリョウ</t>
    </rPh>
    <phoneticPr fontId="4"/>
  </si>
  <si>
    <t>基準排出量の検証</t>
    <rPh sb="0" eb="2">
      <t>キジュン</t>
    </rPh>
    <rPh sb="2" eb="5">
      <t>ハイシュツリョウ</t>
    </rPh>
    <rPh sb="6" eb="8">
      <t>ケンショウ</t>
    </rPh>
    <phoneticPr fontId="4"/>
  </si>
  <si>
    <t>（２）　基準排出量の変更</t>
    <rPh sb="4" eb="6">
      <t>キジュン</t>
    </rPh>
    <rPh sb="6" eb="9">
      <t>ハイシュツリョウ</t>
    </rPh>
    <rPh sb="10" eb="12">
      <t>ヘンコウ</t>
    </rPh>
    <phoneticPr fontId="4"/>
  </si>
  <si>
    <t>変更年度</t>
    <rPh sb="0" eb="2">
      <t>ヘンコウ</t>
    </rPh>
    <rPh sb="2" eb="4">
      <t>ネンド</t>
    </rPh>
    <phoneticPr fontId="4"/>
  </si>
  <si>
    <t>（３）目標削減率</t>
    <rPh sb="3" eb="5">
      <t>モクヒョウ</t>
    </rPh>
    <rPh sb="5" eb="7">
      <t>サクゲン</t>
    </rPh>
    <rPh sb="7" eb="8">
      <t>リツ</t>
    </rPh>
    <phoneticPr fontId="4"/>
  </si>
  <si>
    <t>目標削減率の区分</t>
    <rPh sb="0" eb="2">
      <t>モクヒョウ</t>
    </rPh>
    <rPh sb="2" eb="5">
      <t>サクゲンリツ</t>
    </rPh>
    <rPh sb="6" eb="8">
      <t>クブン</t>
    </rPh>
    <phoneticPr fontId="4"/>
  </si>
  <si>
    <t>（４）削減計画期間</t>
    <rPh sb="3" eb="5">
      <t>サクゲン</t>
    </rPh>
    <rPh sb="5" eb="7">
      <t>ケイカク</t>
    </rPh>
    <rPh sb="7" eb="9">
      <t>キカン</t>
    </rPh>
    <phoneticPr fontId="4"/>
  </si>
  <si>
    <t>年度から</t>
  </si>
  <si>
    <t>年度まで</t>
  </si>
  <si>
    <t>（５）年度ごとの状況</t>
    <rPh sb="3" eb="5">
      <t>ネンド</t>
    </rPh>
    <rPh sb="8" eb="10">
      <t>ジョウキョウ</t>
    </rPh>
    <phoneticPr fontId="4"/>
  </si>
  <si>
    <t>削減期間
合計</t>
    <rPh sb="0" eb="2">
      <t>サクゲン</t>
    </rPh>
    <rPh sb="2" eb="4">
      <t>キカン</t>
    </rPh>
    <rPh sb="5" eb="7">
      <t>ゴウケイ</t>
    </rPh>
    <phoneticPr fontId="4"/>
  </si>
  <si>
    <t>基準排出量等</t>
    <rPh sb="0" eb="2">
      <t>キジュン</t>
    </rPh>
    <rPh sb="2" eb="5">
      <t>ハイシュツリョウ</t>
    </rPh>
    <rPh sb="5" eb="6">
      <t>トウ</t>
    </rPh>
    <phoneticPr fontId="4"/>
  </si>
  <si>
    <t>基準排出量(A)</t>
  </si>
  <si>
    <t>目標削減率の
緩和措置</t>
    <rPh sb="0" eb="2">
      <t>モクヒョウ</t>
    </rPh>
    <rPh sb="2" eb="4">
      <t>サクゲン</t>
    </rPh>
    <rPh sb="4" eb="5">
      <t>リツ</t>
    </rPh>
    <rPh sb="7" eb="9">
      <t>カンワ</t>
    </rPh>
    <rPh sb="9" eb="11">
      <t>ソチ</t>
    </rPh>
    <phoneticPr fontId="4"/>
  </si>
  <si>
    <t>トップレベル認定</t>
    <rPh sb="6" eb="8">
      <t>ニンテイ</t>
    </rPh>
    <phoneticPr fontId="4"/>
  </si>
  <si>
    <t>目標削減率(B)</t>
    <rPh sb="0" eb="2">
      <t>モクヒョウ</t>
    </rPh>
    <phoneticPr fontId="4"/>
  </si>
  <si>
    <t>排出上限量
（C＝∑A-D）</t>
  </si>
  <si>
    <t>排出削減目標量
(D＝∑(A×B))</t>
    <rPh sb="0" eb="2">
      <t>ハイシュツ</t>
    </rPh>
    <rPh sb="4" eb="6">
      <t>モクヒョウ</t>
    </rPh>
    <phoneticPr fontId="4"/>
  </si>
  <si>
    <t>排出削減量
（G＝A - E）</t>
    <phoneticPr fontId="4"/>
  </si>
  <si>
    <t>各年度の排出量の検証</t>
    <rPh sb="0" eb="1">
      <t>カク</t>
    </rPh>
    <rPh sb="1" eb="3">
      <t>ネンド</t>
    </rPh>
    <rPh sb="4" eb="6">
      <t>ハイシュツ</t>
    </rPh>
    <rPh sb="6" eb="7">
      <t>リョウ</t>
    </rPh>
    <rPh sb="8" eb="10">
      <t>ケンショウ</t>
    </rPh>
    <phoneticPr fontId="4"/>
  </si>
  <si>
    <t>実施した年度</t>
    <rPh sb="0" eb="2">
      <t>ジッシ</t>
    </rPh>
    <rPh sb="4" eb="6">
      <t>ネンド</t>
    </rPh>
    <phoneticPr fontId="4"/>
  </si>
  <si>
    <t>Pldn1</t>
    <phoneticPr fontId="2"/>
  </si>
  <si>
    <t>pldn2</t>
    <phoneticPr fontId="2"/>
  </si>
  <si>
    <t>pldn3</t>
    <phoneticPr fontId="2"/>
  </si>
  <si>
    <t>pldn4</t>
    <phoneticPr fontId="2"/>
  </si>
  <si>
    <t>pldn5</t>
    <phoneticPr fontId="2"/>
  </si>
  <si>
    <t>pldn6</t>
    <phoneticPr fontId="2"/>
  </si>
  <si>
    <t>pldn7</t>
    <phoneticPr fontId="2"/>
  </si>
  <si>
    <t>pldn8</t>
    <phoneticPr fontId="2"/>
  </si>
  <si>
    <t>Strings</t>
    <phoneticPr fontId="2"/>
  </si>
  <si>
    <t>pldn9</t>
    <phoneticPr fontId="2"/>
  </si>
  <si>
    <t>pldn10</t>
    <phoneticPr fontId="2"/>
  </si>
  <si>
    <t>pldn11</t>
    <phoneticPr fontId="2"/>
  </si>
  <si>
    <t>pldn12</t>
    <phoneticPr fontId="2"/>
  </si>
  <si>
    <t>pldn13</t>
    <phoneticPr fontId="2"/>
  </si>
  <si>
    <t>pldn14</t>
    <phoneticPr fontId="2"/>
  </si>
  <si>
    <t>pldn15</t>
    <phoneticPr fontId="2"/>
  </si>
  <si>
    <t>pldn16</t>
    <phoneticPr fontId="2"/>
  </si>
  <si>
    <t>pldn17</t>
    <phoneticPr fontId="2"/>
  </si>
  <si>
    <t>pldn18</t>
    <phoneticPr fontId="2"/>
  </si>
  <si>
    <t>pldn19</t>
    <phoneticPr fontId="2"/>
  </si>
  <si>
    <t>作　成</t>
    <phoneticPr fontId="2"/>
  </si>
  <si>
    <t>（義　務）</t>
    <phoneticPr fontId="2"/>
  </si>
  <si>
    <t>01 農業</t>
  </si>
  <si>
    <t>Ⅰ類</t>
    <rPh sb="0" eb="2">
      <t>イチルイ</t>
    </rPh>
    <phoneticPr fontId="2"/>
  </si>
  <si>
    <t>企業</t>
    <rPh sb="0" eb="2">
      <t>キギョウ</t>
    </rPh>
    <phoneticPr fontId="2"/>
  </si>
  <si>
    <t>○</t>
    <phoneticPr fontId="2"/>
  </si>
  <si>
    <t>する</t>
    <phoneticPr fontId="2"/>
  </si>
  <si>
    <t>令和２年度
（2020年度）</t>
    <phoneticPr fontId="2"/>
  </si>
  <si>
    <t>A</t>
    <phoneticPr fontId="2"/>
  </si>
  <si>
    <t>B</t>
    <phoneticPr fontId="2"/>
  </si>
  <si>
    <t xml:space="preserve">一般管理事項 </t>
    <phoneticPr fontId="4"/>
  </si>
  <si>
    <t xml:space="preserve">11_推進体制の整備 </t>
  </si>
  <si>
    <t>R1以前</t>
  </si>
  <si>
    <t>有</t>
    <rPh sb="0" eb="1">
      <t>ア</t>
    </rPh>
    <phoneticPr fontId="2"/>
  </si>
  <si>
    <t>実施済</t>
    <rPh sb="0" eb="2">
      <t>ジッシ</t>
    </rPh>
    <rPh sb="2" eb="3">
      <t>ズ</t>
    </rPh>
    <phoneticPr fontId="2"/>
  </si>
  <si>
    <t>第１区分－（１）</t>
  </si>
  <si>
    <t>中小企業等</t>
  </si>
  <si>
    <t>トップレベル</t>
  </si>
  <si>
    <t>変　更</t>
    <rPh sb="0" eb="1">
      <t>ヘン</t>
    </rPh>
    <rPh sb="2" eb="3">
      <t>サラ</t>
    </rPh>
    <phoneticPr fontId="2"/>
  </si>
  <si>
    <t>（任　意）</t>
    <rPh sb="1" eb="2">
      <t>ニン</t>
    </rPh>
    <rPh sb="3" eb="4">
      <t>イ</t>
    </rPh>
    <phoneticPr fontId="2"/>
  </si>
  <si>
    <t>02 林業</t>
  </si>
  <si>
    <t>Ⅱ類</t>
    <rPh sb="0" eb="2">
      <t>ニルイ</t>
    </rPh>
    <phoneticPr fontId="2"/>
  </si>
  <si>
    <t>その他</t>
    <rPh sb="2" eb="3">
      <t>タ</t>
    </rPh>
    <phoneticPr fontId="2"/>
  </si>
  <si>
    <t>しない</t>
    <phoneticPr fontId="2"/>
  </si>
  <si>
    <t>令和３年度
（2021年度）</t>
    <phoneticPr fontId="2"/>
  </si>
  <si>
    <t>Bテナント等</t>
    <rPh sb="5" eb="6">
      <t>トウ</t>
    </rPh>
    <phoneticPr fontId="2"/>
  </si>
  <si>
    <t>C</t>
    <phoneticPr fontId="2"/>
  </si>
  <si>
    <t xml:space="preserve">11_主要設備等の保全管理 </t>
  </si>
  <si>
    <t>R2</t>
  </si>
  <si>
    <t>無</t>
    <rPh sb="0" eb="1">
      <t>ナ</t>
    </rPh>
    <phoneticPr fontId="2"/>
  </si>
  <si>
    <t>未実施</t>
    <rPh sb="0" eb="3">
      <t>ミジッシ</t>
    </rPh>
    <phoneticPr fontId="2"/>
  </si>
  <si>
    <t>第１区分－（２）</t>
  </si>
  <si>
    <t>医療施設</t>
  </si>
  <si>
    <t>準トップレベル</t>
  </si>
  <si>
    <t>03 漁業</t>
  </si>
  <si>
    <t>Ⅲ類</t>
    <rPh sb="0" eb="2">
      <t>サンルイ</t>
    </rPh>
    <phoneticPr fontId="2"/>
  </si>
  <si>
    <t>令和４年度
（2022年度）</t>
    <phoneticPr fontId="2"/>
  </si>
  <si>
    <t xml:space="preserve">11_計測及び記録の管理 </t>
    <rPh sb="5" eb="6">
      <t>オヨ</t>
    </rPh>
    <phoneticPr fontId="4"/>
  </si>
  <si>
    <t>R3</t>
  </si>
  <si>
    <t>第２区分</t>
  </si>
  <si>
    <t>04 水産養殖業</t>
  </si>
  <si>
    <t>Ⅳ類</t>
    <rPh sb="0" eb="2">
      <t>ヨンルイ</t>
    </rPh>
    <phoneticPr fontId="2"/>
  </si>
  <si>
    <t>令和５年度
（2023年度）</t>
    <phoneticPr fontId="2"/>
  </si>
  <si>
    <t xml:space="preserve">11_エネルギー使用量の管理 </t>
  </si>
  <si>
    <t>R4</t>
  </si>
  <si>
    <t>05 鉱業、採石業、砂利採取業</t>
  </si>
  <si>
    <t>令和６年度
（2024年度）</t>
    <phoneticPr fontId="2"/>
  </si>
  <si>
    <t xml:space="preserve">熱源設備・熱搬送設備 </t>
  </si>
  <si>
    <t xml:space="preserve">12_燃焼設備の管理 </t>
  </si>
  <si>
    <t>R5</t>
  </si>
  <si>
    <t>06 総合工事業</t>
  </si>
  <si>
    <t xml:space="preserve">12_冷凍機の効率管理 </t>
  </si>
  <si>
    <t>R6</t>
  </si>
  <si>
    <t>07 職別工事業（設備工事業を除く）</t>
  </si>
  <si>
    <t xml:space="preserve">12_運転管理及び効率管理 </t>
  </si>
  <si>
    <t>R7以降</t>
  </si>
  <si>
    <t>08 設備工事業</t>
  </si>
  <si>
    <t xml:space="preserve">12_補機の運転管理 </t>
  </si>
  <si>
    <t>09 食料品製造業</t>
  </si>
  <si>
    <t xml:space="preserve">12_熱搬送設備の運転管理 </t>
  </si>
  <si>
    <t>10 飲料・たばこ・飼料製造業</t>
  </si>
  <si>
    <t xml:space="preserve">12_廃熱回収の管理 </t>
  </si>
  <si>
    <t>11 繊維工業</t>
  </si>
  <si>
    <t xml:space="preserve">12_蒸気漏えい及び保温の管理 </t>
    <phoneticPr fontId="4"/>
  </si>
  <si>
    <t>12 木材・木製品製造業（家具を除く）</t>
  </si>
  <si>
    <t xml:space="preserve">12_蓄熱槽の管理 </t>
    <rPh sb="4" eb="5">
      <t>ネツ</t>
    </rPh>
    <phoneticPr fontId="4"/>
  </si>
  <si>
    <t>13 家具・装備品製造業</t>
  </si>
  <si>
    <t xml:space="preserve">空気調和設備・換気設備 </t>
  </si>
  <si>
    <t>13_空気調和の運転管理</t>
    <rPh sb="8" eb="10">
      <t>ウンテン</t>
    </rPh>
    <phoneticPr fontId="4"/>
  </si>
  <si>
    <t>14 パルプ・紙・紙加工品製造業</t>
  </si>
  <si>
    <t xml:space="preserve">13_空気調和設備の効率管理 </t>
  </si>
  <si>
    <t>15 印刷・同関連業</t>
  </si>
  <si>
    <t xml:space="preserve">13_換気設備の運転管理 </t>
  </si>
  <si>
    <t>16 化学工業</t>
  </si>
  <si>
    <t xml:space="preserve">給湯設備、給排水設備、 冷凍冷蔵設備、厨房設備 </t>
  </si>
  <si>
    <t xml:space="preserve">14_給湯設備の管理 </t>
  </si>
  <si>
    <t>17 石油製品・石炭製品製造業</t>
  </si>
  <si>
    <t xml:space="preserve">14_給排水設備の管理 </t>
  </si>
  <si>
    <t>18 プラスチック製品製造業（別掲を除く）</t>
  </si>
  <si>
    <t xml:space="preserve">14_冷凍冷蔵設備及びちゅう房設備の管理 </t>
  </si>
  <si>
    <t>19 ゴム製品製造業</t>
  </si>
  <si>
    <t xml:space="preserve">受変電設備、照明設備、 電気設備 </t>
  </si>
  <si>
    <t xml:space="preserve">15_受変電設備の管理 </t>
  </si>
  <si>
    <t>20 なめし革・同製品・毛皮製造業</t>
  </si>
  <si>
    <t xml:space="preserve">15_照明設備の運用管理 </t>
  </si>
  <si>
    <t>21 窯業・土石製品製造業</t>
  </si>
  <si>
    <t xml:space="preserve">15_事務用機器等の管理 </t>
  </si>
  <si>
    <t>22 鉄鋼業</t>
  </si>
  <si>
    <t xml:space="preserve">昇降機、建物 </t>
  </si>
  <si>
    <t xml:space="preserve">16_昇降機の運転管理 </t>
  </si>
  <si>
    <t>23 非鉄金属製造業</t>
  </si>
  <si>
    <t xml:space="preserve">16_建物の省エネルギー </t>
  </si>
  <si>
    <t>24 金属製品製造業</t>
  </si>
  <si>
    <t xml:space="preserve">負荷平準化 </t>
  </si>
  <si>
    <t xml:space="preserve">17_負荷平準化対策 </t>
  </si>
  <si>
    <t>25 はん用機械器具製造業</t>
  </si>
  <si>
    <t xml:space="preserve">17_コージェネレーション </t>
  </si>
  <si>
    <t>26 生産用機械器具製造業</t>
  </si>
  <si>
    <t xml:space="preserve">17_新エネルギー </t>
  </si>
  <si>
    <t>27 業務用機械器具製造業</t>
  </si>
  <si>
    <t xml:space="preserve">その他 </t>
  </si>
  <si>
    <t xml:space="preserve">18_排出量取引 </t>
  </si>
  <si>
    <t>28 電子部品・デバイス・電子回路製造業</t>
  </si>
  <si>
    <t xml:space="preserve">18_その他 </t>
  </si>
  <si>
    <t>29 電気機械器具製造業</t>
  </si>
  <si>
    <t>一般管理事項</t>
  </si>
  <si>
    <t xml:space="preserve">31_推進体制の整備 </t>
  </si>
  <si>
    <t>30 情報通信機械器具製造業</t>
  </si>
  <si>
    <t xml:space="preserve">31_主要設備等の保全管理 </t>
  </si>
  <si>
    <t>31 輸送用機械器具製造業</t>
  </si>
  <si>
    <t xml:space="preserve">31_計測及び記録の管理 </t>
  </si>
  <si>
    <t>32 その他の製造業</t>
  </si>
  <si>
    <t xml:space="preserve">31_エネルギー使用量の管理 </t>
  </si>
  <si>
    <t>33 電気業</t>
  </si>
  <si>
    <t xml:space="preserve">31_生産工程のエネルギー管理 </t>
  </si>
  <si>
    <t>34 ガス業</t>
  </si>
  <si>
    <t>ボイラー、工業炉、蒸気系統、</t>
  </si>
  <si>
    <t xml:space="preserve">32_燃料の燃焼の合理化に関する措置 </t>
  </si>
  <si>
    <t>35 熱供給業</t>
  </si>
  <si>
    <t xml:space="preserve">32_加熱及び冷却並びに伝熱の合理化に関する措置 </t>
  </si>
  <si>
    <t>36 水道業</t>
  </si>
  <si>
    <t xml:space="preserve">32_放射・伝熱等による熱の損失の防止に関する措置 </t>
  </si>
  <si>
    <t>37 通信業</t>
  </si>
  <si>
    <t>熱交換器等</t>
  </si>
  <si>
    <t xml:space="preserve">32_廃熱の回収利用に関する措置 </t>
  </si>
  <si>
    <t>38 放送業</t>
  </si>
  <si>
    <t xml:space="preserve">32_ボイラー・工業炉・蒸気系統・熱交換器等に係るその他の削減対策 </t>
  </si>
  <si>
    <t>39 情報サービス業</t>
  </si>
  <si>
    <t>空気調和設備・換気設備</t>
  </si>
  <si>
    <t xml:space="preserve">33_加熱及び冷却並びに伝熱の合理化に関する措置 </t>
  </si>
  <si>
    <t>40 インターネット付随サービス業</t>
  </si>
  <si>
    <t>発電専用設備、コージェネレーション設備</t>
  </si>
  <si>
    <t xml:space="preserve">34_熱の動力等への変換の合理化に関する措置 </t>
  </si>
  <si>
    <t>41 映像・音声・文字情報制作業</t>
  </si>
  <si>
    <t>受変電設備、配電設備</t>
  </si>
  <si>
    <t xml:space="preserve">35_抵抗等による電気の損失の防止に関する措置 </t>
  </si>
  <si>
    <t>42 鉄道業</t>
  </si>
  <si>
    <t>ポンプ、ファン、ブロワー、 コンプレッサー等</t>
  </si>
  <si>
    <t xml:space="preserve">36_電気の動力・熱等への変換の合理化に関する措置 </t>
  </si>
  <si>
    <t>43 道路旅客運送業</t>
  </si>
  <si>
    <t>電動力応用設備、電気加熱設備等</t>
  </si>
  <si>
    <t xml:space="preserve">37_電気の動力・熱等への変換の合理化に関する措置 </t>
  </si>
  <si>
    <t>44 道路貨物運送業</t>
  </si>
  <si>
    <t>照明設備</t>
  </si>
  <si>
    <t xml:space="preserve">38_電気の動力・熱等への変換の合理化に関する措置 </t>
  </si>
  <si>
    <t>45 水運業</t>
  </si>
  <si>
    <t>昇降機</t>
  </si>
  <si>
    <t xml:space="preserve">39_電気の動力・熱等への変換の合理化に関する措置 </t>
  </si>
  <si>
    <t>46 航空運輸業</t>
  </si>
  <si>
    <t>給湯設備</t>
  </si>
  <si>
    <t xml:space="preserve">40_加熱及び冷却並びに伝熱の合理化に関する措置 </t>
  </si>
  <si>
    <t>47 倉庫業</t>
  </si>
  <si>
    <t>事務用機器</t>
  </si>
  <si>
    <t xml:space="preserve">41_電気の動力・熱等への変換の合理化に関する措置 </t>
  </si>
  <si>
    <t>48 運輸に附帯するサービス業</t>
  </si>
  <si>
    <t>その他</t>
  </si>
  <si>
    <t xml:space="preserve">49_排出量取引 </t>
  </si>
  <si>
    <t>49 郵便業（信書便事業を含む）</t>
  </si>
  <si>
    <t xml:space="preserve">49_その他の削減対策 </t>
  </si>
  <si>
    <t>50 各種商品卸売業</t>
  </si>
  <si>
    <t>51 繊維・衣服等卸売業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</si>
  <si>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</si>
  <si>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</si>
  <si>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</si>
  <si>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</si>
  <si>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</si>
  <si>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</si>
  <si>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</si>
  <si>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</si>
  <si>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</si>
  <si>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61 無店舗小売業</t>
  </si>
  <si>
    <t>62 銀行業</t>
  </si>
  <si>
    <t>63 協同組織金融業</t>
  </si>
  <si>
    <t>64 貸金業、クレジットカード業等非預金信用機関</t>
  </si>
  <si>
    <t>65 金融商品取引業、商品先物取引業</t>
  </si>
  <si>
    <t>66 補助的金融業等</t>
  </si>
  <si>
    <t>67 保険業（保険媒介代理業、保険サービス業を含む）</t>
  </si>
  <si>
    <t>68 不動産取引業</t>
  </si>
  <si>
    <t>69 不動産賃貸業・管理業（テナントビルを含む）</t>
  </si>
  <si>
    <t>70 物品賃貸業</t>
  </si>
  <si>
    <t>71 学術・開発研究機関</t>
  </si>
  <si>
    <t>72 専門サービス業（他に分類されないもの）</t>
  </si>
  <si>
    <t>73 広告業</t>
  </si>
  <si>
    <t>74 技術サービス業（他に分類されないもの）</t>
  </si>
  <si>
    <t>75 宿泊業</t>
  </si>
  <si>
    <t>76 飲食店</t>
  </si>
  <si>
    <t>77 持ち帰り・配達飲食サービス業</t>
  </si>
  <si>
    <t>78 洗濯・理容・美容・浴場業</t>
  </si>
  <si>
    <t>79 その他の生活関連サービス業</t>
  </si>
  <si>
    <t>80 娯楽業</t>
  </si>
  <si>
    <t>81 学校教育</t>
  </si>
  <si>
    <t>82 その他の教育、学習支援業</t>
  </si>
  <si>
    <t>83 医療業</t>
  </si>
  <si>
    <t>84 保健衛生</t>
  </si>
  <si>
    <t>85 社会保険・社会福祉・介護事業</t>
  </si>
  <si>
    <t>86 郵便局</t>
  </si>
  <si>
    <t>87 協同組合（他に分類されないもの）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</si>
  <si>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</si>
  <si>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</si>
  <si>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</si>
  <si>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</si>
  <si>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</si>
  <si>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</si>
  <si>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</si>
  <si>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</si>
  <si>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</si>
  <si>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97 国家公務</t>
  </si>
  <si>
    <t>98 地方公務</t>
  </si>
  <si>
    <t>99 分類不能の産業</t>
  </si>
  <si>
    <t>← 県のＨＰで公表されます。非公開情報は記載しないでください。</t>
    <phoneticPr fontId="4"/>
  </si>
  <si>
    <t>pldn21</t>
    <phoneticPr fontId="2"/>
  </si>
  <si>
    <t>← ↓ 計画書提出後に「作成担当者連絡先」
　　   「文書送付・連絡先」の担当者、メール
　　   アドレス、電話番号に変更があった場合
　　   は速やかにメール等でご連絡ください。</t>
    <rPh sb="12" eb="14">
      <t>サクセイ</t>
    </rPh>
    <rPh sb="17" eb="20">
      <t>レンラクサキ</t>
    </rPh>
    <rPh sb="28" eb="30">
      <t>ブンショ</t>
    </rPh>
    <rPh sb="30" eb="32">
      <t>ソウフ</t>
    </rPh>
    <rPh sb="33" eb="36">
      <t>レンラクサキ</t>
    </rPh>
    <rPh sb="38" eb="41">
      <t>タントウシャ</t>
    </rPh>
    <phoneticPr fontId="2"/>
  </si>
  <si>
    <t>← 県内「事業所」の事業内容を入力してください。</t>
    <phoneticPr fontId="2"/>
  </si>
  <si>
    <t>← 県のＨＰで公表されます。非公開情報は記載しないでください。</t>
    <rPh sb="2" eb="3">
      <t>ケン</t>
    </rPh>
    <rPh sb="7" eb="9">
      <t>コウヒョウ</t>
    </rPh>
    <rPh sb="14" eb="17">
      <t>ヒコウカイ</t>
    </rPh>
    <rPh sb="17" eb="19">
      <t>ジョウホウ</t>
    </rPh>
    <rPh sb="20" eb="22">
      <t>キサイ</t>
    </rPh>
    <phoneticPr fontId="4"/>
  </si>
  <si>
    <t>← 第３計画期間開始時の基準排出量以降、県との協議
    により値を変更した場合のみ記入してください。
    減となる変更の場合は数字の前にマイナス符号を
    入れてください。</t>
    <rPh sb="57" eb="58">
      <t>ゲン</t>
    </rPh>
    <rPh sb="61" eb="63">
      <t>ヘンコウ</t>
    </rPh>
    <rPh sb="64" eb="66">
      <t>バアイ</t>
    </rPh>
    <rPh sb="67" eb="69">
      <t>スウジ</t>
    </rPh>
    <rPh sb="70" eb="71">
      <t>マエ</t>
    </rPh>
    <rPh sb="76" eb="78">
      <t>フゴウ</t>
    </rPh>
    <rPh sb="84" eb="85">
      <t>イ</t>
    </rPh>
    <phoneticPr fontId="4"/>
  </si>
  <si>
    <t>資本金</t>
    <rPh sb="0" eb="3">
      <t>シホンキン</t>
    </rPh>
    <phoneticPr fontId="2"/>
  </si>
  <si>
    <t>従業員数</t>
    <rPh sb="0" eb="3">
      <t>ジュウギョウイン</t>
    </rPh>
    <rPh sb="3" eb="4">
      <t>スウ</t>
    </rPh>
    <phoneticPr fontId="2"/>
  </si>
  <si>
    <t>前年度</t>
    <rPh sb="0" eb="3">
      <t>ゼンネンド</t>
    </rPh>
    <phoneticPr fontId="2"/>
  </si>
  <si>
    <t>作　成</t>
  </si>
  <si>
    <t>注　　１　作成・変更の別及び提出の根拠となる条項については、○で囲むか、二重線</t>
    <rPh sb="38" eb="39">
      <t>セン</t>
    </rPh>
    <phoneticPr fontId="4"/>
  </si>
  <si>
    <t>　　　　　で消すことにより特定すること。</t>
    <phoneticPr fontId="4"/>
  </si>
  <si>
    <t>　　　２　「業種名」及び「番号」の欄には、日本標準産業分類に掲げる中分類の該当</t>
    <rPh sb="37" eb="39">
      <t>ガイトウ</t>
    </rPh>
    <phoneticPr fontId="4"/>
  </si>
  <si>
    <t xml:space="preserve">        　するものを記載すること。</t>
    <phoneticPr fontId="4"/>
  </si>
  <si>
    <t>注　　１　「業種名」及び「番号」の欄には、日本標準産業分類に掲げる中分類の該当</t>
    <phoneticPr fontId="4"/>
  </si>
  <si>
    <t>　　　　　するものを記載すること。</t>
    <phoneticPr fontId="4"/>
  </si>
  <si>
    <r>
      <t>　　　２　燃料等使用量の原油換算合計量及び温室効果ガス（CO</t>
    </r>
    <r>
      <rPr>
        <vertAlign val="subscript"/>
        <sz val="11"/>
        <color indexed="8"/>
        <rFont val="ＭＳ 明朝"/>
        <family val="1"/>
        <charset val="128"/>
      </rPr>
      <t>2</t>
    </r>
    <r>
      <rPr>
        <sz val="11"/>
        <color indexed="8"/>
        <rFont val="ＭＳ 明朝"/>
        <family val="1"/>
        <charset val="128"/>
      </rPr>
      <t>換算）総排出量に係る</t>
    </r>
    <phoneticPr fontId="4"/>
  </si>
  <si>
    <t>　　　　　算出資料を添付すること。</t>
    <phoneticPr fontId="4"/>
  </si>
  <si>
    <t>事業所
番号</t>
    <rPh sb="0" eb="3">
      <t>ジギョウショ</t>
    </rPh>
    <rPh sb="4" eb="6">
      <t>バンゴウ</t>
    </rPh>
    <phoneticPr fontId="4"/>
  </si>
  <si>
    <t>合　　計</t>
    <rPh sb="0" eb="1">
      <t>ゴウ</t>
    </rPh>
    <rPh sb="3" eb="4">
      <t>ケイ</t>
    </rPh>
    <phoneticPr fontId="4"/>
  </si>
  <si>
    <t>温室効果ガスの
合計</t>
    <rPh sb="0" eb="2">
      <t>オンシツ</t>
    </rPh>
    <rPh sb="2" eb="4">
      <t>コウカ</t>
    </rPh>
    <rPh sb="8" eb="10">
      <t>ゴウケイ</t>
    </rPh>
    <phoneticPr fontId="4"/>
  </si>
  <si>
    <t>※事業者全体を管理する者として、複数の地球温暖化対策推進者を選任している場合は、任意に作成した様式により
　提出してください。</t>
    <rPh sb="1" eb="4">
      <t>ジギョウシャ</t>
    </rPh>
    <rPh sb="4" eb="6">
      <t>ゼンタイ</t>
    </rPh>
    <rPh sb="7" eb="9">
      <t>カンリ</t>
    </rPh>
    <rPh sb="11" eb="12">
      <t>モノ</t>
    </rPh>
    <rPh sb="16" eb="18">
      <t>フクスウ</t>
    </rPh>
    <rPh sb="19" eb="24">
      <t>チキュウオンダンカ</t>
    </rPh>
    <rPh sb="24" eb="26">
      <t>タイサク</t>
    </rPh>
    <rPh sb="26" eb="29">
      <t>スイシンシャ</t>
    </rPh>
    <rPh sb="30" eb="32">
      <t>センニン</t>
    </rPh>
    <rPh sb="36" eb="38">
      <t>バアイ</t>
    </rPh>
    <rPh sb="40" eb="42">
      <t>ニンイ</t>
    </rPh>
    <rPh sb="43" eb="45">
      <t>サクセイ</t>
    </rPh>
    <rPh sb="47" eb="49">
      <t>ヨウシキ</t>
    </rPh>
    <rPh sb="54" eb="56">
      <t>テイシュツ</t>
    </rPh>
    <phoneticPr fontId="4"/>
  </si>
  <si>
    <r>
      <t>担当者所属事業者</t>
    </r>
    <r>
      <rPr>
        <sz val="11"/>
        <color indexed="8"/>
        <rFont val="ＭＳ 明朝"/>
        <family val="1"/>
        <charset val="128"/>
      </rPr>
      <t>名</t>
    </r>
    <rPh sb="0" eb="3">
      <t>タントウシャ</t>
    </rPh>
    <rPh sb="3" eb="5">
      <t>ショゾク</t>
    </rPh>
    <rPh sb="5" eb="7">
      <t>ジギョウ</t>
    </rPh>
    <rPh sb="7" eb="8">
      <t>シャ</t>
    </rPh>
    <rPh sb="8" eb="9">
      <t>メイ</t>
    </rPh>
    <phoneticPr fontId="4"/>
  </si>
  <si>
    <r>
      <t>当該事業所を含む事業所の名称</t>
    </r>
    <r>
      <rPr>
        <sz val="8"/>
        <color indexed="8"/>
        <rFont val="ＭＳ 明朝"/>
        <family val="1"/>
        <charset val="128"/>
      </rPr>
      <t xml:space="preserve">
（※Bテナント等の場合のみ記入）</t>
    </r>
    <rPh sb="0" eb="2">
      <t>トウガイ</t>
    </rPh>
    <rPh sb="2" eb="5">
      <t>ジギョウショ</t>
    </rPh>
    <rPh sb="6" eb="7">
      <t>フク</t>
    </rPh>
    <rPh sb="8" eb="11">
      <t>ジギョウショ</t>
    </rPh>
    <rPh sb="12" eb="14">
      <t>メイショウ</t>
    </rPh>
    <rPh sb="22" eb="23">
      <t>トウ</t>
    </rPh>
    <rPh sb="24" eb="26">
      <t>バアイ</t>
    </rPh>
    <rPh sb="28" eb="30">
      <t>キニュウ</t>
    </rPh>
    <phoneticPr fontId="4"/>
  </si>
  <si>
    <t>（類別の説明）
Ⅰ類　A事業所のみを有する特定事業者
Ⅱ類　B事業所を有する特定事業者(Ⅲ類の事業者を除く)
Ⅲ類　C事業所を有する特定事業者
Ⅳ類　任意事業者</t>
    <rPh sb="4" eb="6">
      <t>セツメイ</t>
    </rPh>
    <rPh sb="9" eb="10">
      <t>ルイ</t>
    </rPh>
    <rPh sb="12" eb="15">
      <t>ジギョウショ</t>
    </rPh>
    <rPh sb="18" eb="19">
      <t>ユウ</t>
    </rPh>
    <rPh sb="21" eb="23">
      <t>トクテイ</t>
    </rPh>
    <rPh sb="28" eb="29">
      <t>ルイ</t>
    </rPh>
    <rPh sb="31" eb="34">
      <t>ジギョウショ</t>
    </rPh>
    <rPh sb="35" eb="36">
      <t>ユウ</t>
    </rPh>
    <rPh sb="38" eb="40">
      <t>トクテイ</t>
    </rPh>
    <rPh sb="40" eb="43">
      <t>ジギョウシャ</t>
    </rPh>
    <rPh sb="44" eb="46">
      <t>サンルイ</t>
    </rPh>
    <rPh sb="47" eb="50">
      <t>ジギョウシャ</t>
    </rPh>
    <rPh sb="51" eb="52">
      <t>ノゾ</t>
    </rPh>
    <rPh sb="56" eb="57">
      <t>ルイ</t>
    </rPh>
    <rPh sb="63" eb="64">
      <t>ユウ</t>
    </rPh>
    <rPh sb="66" eb="68">
      <t>トクテイ</t>
    </rPh>
    <rPh sb="73" eb="74">
      <t>ルイ</t>
    </rPh>
    <rPh sb="75" eb="77">
      <t>ニンイ</t>
    </rPh>
    <rPh sb="77" eb="80">
      <t>ジギョウシャ</t>
    </rPh>
    <phoneticPr fontId="4"/>
  </si>
  <si>
    <r>
      <t>エネルギー起源CO</t>
    </r>
    <r>
      <rPr>
        <vertAlign val="subscript"/>
        <sz val="11"/>
        <color indexed="8"/>
        <rFont val="ＭＳ 明朝"/>
        <family val="1"/>
        <charset val="128"/>
      </rPr>
      <t>2</t>
    </r>
    <r>
      <rPr>
        <sz val="11"/>
        <color indexed="8"/>
        <rFont val="ＭＳ 明朝"/>
        <family val="1"/>
        <charset val="128"/>
      </rPr>
      <t xml:space="preserve">
（必須）</t>
    </r>
    <rPh sb="5" eb="7">
      <t>キゲン</t>
    </rPh>
    <rPh sb="12" eb="14">
      <t>ヒッス</t>
    </rPh>
    <phoneticPr fontId="4"/>
  </si>
  <si>
    <t>削減目標</t>
    <phoneticPr fontId="2"/>
  </si>
  <si>
    <t>年 度</t>
    <rPh sb="0" eb="1">
      <t>ネン</t>
    </rPh>
    <rPh sb="2" eb="3">
      <t>ド</t>
    </rPh>
    <phoneticPr fontId="4"/>
  </si>
  <si>
    <t>年 度</t>
    <phoneticPr fontId="2"/>
  </si>
  <si>
    <t>基準となる
排出量</t>
    <rPh sb="0" eb="2">
      <t>キジュン</t>
    </rPh>
    <rPh sb="6" eb="8">
      <t>ハイシュツ</t>
    </rPh>
    <rPh sb="8" eb="9">
      <t>リョウ</t>
    </rPh>
    <phoneticPr fontId="4"/>
  </si>
  <si>
    <t>基準となる
原単位</t>
    <rPh sb="0" eb="2">
      <t>キジュン</t>
    </rPh>
    <rPh sb="6" eb="9">
      <t>ゲンタンイ</t>
    </rPh>
    <phoneticPr fontId="4"/>
  </si>
  <si>
    <t>所 在 地</t>
    <rPh sb="0" eb="1">
      <t>ショ</t>
    </rPh>
    <rPh sb="2" eb="3">
      <t>ザイ</t>
    </rPh>
    <rPh sb="4" eb="5">
      <t>チ</t>
    </rPh>
    <phoneticPr fontId="4"/>
  </si>
  <si>
    <t>原油換算エネルギー
使用量(kL)</t>
    <rPh sb="0" eb="2">
      <t>ゲンユ</t>
    </rPh>
    <rPh sb="2" eb="4">
      <t>カンザン</t>
    </rPh>
    <rPh sb="10" eb="13">
      <t>シヨウリョウ</t>
    </rPh>
    <phoneticPr fontId="4"/>
  </si>
  <si>
    <t>計 画 期 間</t>
    <rPh sb="0" eb="1">
      <t>ケイ</t>
    </rPh>
    <rPh sb="2" eb="3">
      <t>ガ</t>
    </rPh>
    <rPh sb="4" eb="5">
      <t>キ</t>
    </rPh>
    <rPh sb="6" eb="7">
      <t>アイダ</t>
    </rPh>
    <phoneticPr fontId="4"/>
  </si>
  <si>
    <r>
      <t>エネルギー起源CO</t>
    </r>
    <r>
      <rPr>
        <vertAlign val="subscript"/>
        <sz val="11"/>
        <color indexed="8"/>
        <rFont val="ＭＳ 明朝"/>
        <family val="1"/>
        <charset val="128"/>
      </rPr>
      <t>2</t>
    </r>
  </si>
  <si>
    <r>
      <t>CO</t>
    </r>
    <r>
      <rPr>
        <vertAlign val="subscript"/>
        <sz val="11"/>
        <color indexed="8"/>
        <rFont val="ＭＳ 明朝"/>
        <family val="1"/>
        <charset val="128"/>
      </rPr>
      <t>2</t>
    </r>
    <r>
      <rPr>
        <sz val="11"/>
        <color indexed="8"/>
        <rFont val="ＭＳ 明朝"/>
        <family val="1"/>
        <charset val="128"/>
      </rPr>
      <t>換算（ｔ-CO</t>
    </r>
    <r>
      <rPr>
        <vertAlign val="subscript"/>
        <sz val="11"/>
        <color indexed="8"/>
        <rFont val="ＭＳ 明朝"/>
        <family val="1"/>
        <charset val="128"/>
      </rPr>
      <t>2</t>
    </r>
    <r>
      <rPr>
        <sz val="11"/>
        <color indexed="8"/>
        <rFont val="ＭＳ 明朝"/>
        <family val="1"/>
        <charset val="128"/>
      </rPr>
      <t>/指標）</t>
    </r>
    <rPh sb="12" eb="14">
      <t>シヒョウ</t>
    </rPh>
    <phoneticPr fontId="4"/>
  </si>
  <si>
    <r>
      <t>エネルギー起源CO</t>
    </r>
    <r>
      <rPr>
        <vertAlign val="subscript"/>
        <sz val="11"/>
        <color indexed="8"/>
        <rFont val="ＭＳ Ｐ明朝"/>
        <family val="1"/>
        <charset val="128"/>
      </rPr>
      <t>2</t>
    </r>
    <r>
      <rPr>
        <sz val="11"/>
        <color indexed="8"/>
        <rFont val="ＭＳ Ｐ明朝"/>
        <family val="1"/>
        <charset val="128"/>
      </rPr>
      <t>排出量原単位</t>
    </r>
    <rPh sb="5" eb="7">
      <t>キゲン</t>
    </rPh>
    <rPh sb="10" eb="12">
      <t>ハイシュツ</t>
    </rPh>
    <rPh sb="12" eb="13">
      <t>リョウ</t>
    </rPh>
    <rPh sb="13" eb="16">
      <t>ゲンタンイ</t>
    </rPh>
    <phoneticPr fontId="4"/>
  </si>
  <si>
    <r>
      <t>（４）エネルギー起源ＣＯ</t>
    </r>
    <r>
      <rPr>
        <vertAlign val="subscript"/>
        <sz val="11"/>
        <color theme="1"/>
        <rFont val="ＭＳ 明朝"/>
        <family val="1"/>
        <charset val="128"/>
      </rPr>
      <t>２</t>
    </r>
    <r>
      <rPr>
        <sz val="11"/>
        <color theme="1"/>
        <rFont val="ＭＳ 明朝"/>
        <family val="1"/>
        <charset val="128"/>
      </rPr>
      <t>排出量の増減に影響を及ぼす要因の分析</t>
    </r>
    <rPh sb="8" eb="10">
      <t>キゲン</t>
    </rPh>
    <rPh sb="13" eb="15">
      <t>ハイシュツ</t>
    </rPh>
    <rPh sb="15" eb="16">
      <t>リョウ</t>
    </rPh>
    <rPh sb="17" eb="19">
      <t>ゾウゲン</t>
    </rPh>
    <rPh sb="20" eb="22">
      <t>エイキョウ</t>
    </rPh>
    <rPh sb="23" eb="24">
      <t>オヨ</t>
    </rPh>
    <rPh sb="26" eb="28">
      <t>ヨウイン</t>
    </rPh>
    <rPh sb="29" eb="31">
      <t>ブンセキ</t>
    </rPh>
    <phoneticPr fontId="4"/>
  </si>
  <si>
    <t>対 策 概 要</t>
    <rPh sb="0" eb="1">
      <t>タイ</t>
    </rPh>
    <rPh sb="2" eb="3">
      <t>サク</t>
    </rPh>
    <rPh sb="4" eb="5">
      <t>ガイ</t>
    </rPh>
    <rPh sb="6" eb="7">
      <t>ヨウ</t>
    </rPh>
    <phoneticPr fontId="4"/>
  </si>
  <si>
    <t>推計
削減量(t)
 (１年度
  当たり）</t>
    <phoneticPr fontId="4"/>
  </si>
  <si>
    <t>年 度</t>
    <phoneticPr fontId="2"/>
  </si>
  <si>
    <r>
      <t>エネルギー起源
CO</t>
    </r>
    <r>
      <rPr>
        <vertAlign val="subscript"/>
        <sz val="9"/>
        <color indexed="8"/>
        <rFont val="ＭＳ 明朝"/>
        <family val="1"/>
        <charset val="128"/>
      </rPr>
      <t>2</t>
    </r>
    <r>
      <rPr>
        <sz val="9"/>
        <color indexed="8"/>
        <rFont val="ＭＳ 明朝"/>
        <family val="1"/>
        <charset val="128"/>
      </rPr>
      <t>の削減
目標の概要</t>
    </r>
    <rPh sb="12" eb="14">
      <t>サクゲン</t>
    </rPh>
    <rPh sb="15" eb="17">
      <t>モクヒョウ</t>
    </rPh>
    <rPh sb="18" eb="20">
      <t>ガイヨウ</t>
    </rPh>
    <phoneticPr fontId="4"/>
  </si>
  <si>
    <r>
      <t>ｔ-CO</t>
    </r>
    <r>
      <rPr>
        <vertAlign val="subscript"/>
        <sz val="11"/>
        <color indexed="8"/>
        <rFont val="ＭＳ Ｐ明朝"/>
        <family val="1"/>
        <charset val="128"/>
      </rPr>
      <t>2</t>
    </r>
  </si>
  <si>
    <r>
      <t>エネルギー起源CO</t>
    </r>
    <r>
      <rPr>
        <vertAlign val="subscript"/>
        <sz val="11"/>
        <color indexed="8"/>
        <rFont val="ＭＳ 明朝"/>
        <family val="1"/>
        <charset val="128"/>
      </rPr>
      <t>2</t>
    </r>
    <r>
      <rPr>
        <sz val="11"/>
        <color indexed="8"/>
        <rFont val="ＭＳ 明朝"/>
        <family val="1"/>
        <charset val="128"/>
      </rPr>
      <t>排出量原単位</t>
    </r>
    <rPh sb="5" eb="7">
      <t>キゲン</t>
    </rPh>
    <rPh sb="10" eb="12">
      <t>ハイシュツ</t>
    </rPh>
    <rPh sb="12" eb="13">
      <t>リョウ</t>
    </rPh>
    <rPh sb="13" eb="16">
      <t>ゲンタンイ</t>
    </rPh>
    <phoneticPr fontId="4"/>
  </si>
  <si>
    <r>
      <t>t-CO</t>
    </r>
    <r>
      <rPr>
        <vertAlign val="subscript"/>
        <sz val="11"/>
        <rFont val="ＭＳ 明朝"/>
        <family val="1"/>
        <charset val="128"/>
      </rPr>
      <t>2</t>
    </r>
    <r>
      <rPr>
        <sz val="11"/>
        <rFont val="ＭＳ 明朝"/>
        <family val="1"/>
        <charset val="128"/>
      </rPr>
      <t>/年</t>
    </r>
    <rPh sb="6" eb="7">
      <t>ネン</t>
    </rPh>
    <phoneticPr fontId="4"/>
  </si>
  <si>
    <r>
      <t>変更量（t-CO</t>
    </r>
    <r>
      <rPr>
        <vertAlign val="subscript"/>
        <sz val="11"/>
        <color indexed="8"/>
        <rFont val="ＭＳ 明朝"/>
        <family val="1"/>
        <charset val="128"/>
      </rPr>
      <t>2</t>
    </r>
    <r>
      <rPr>
        <sz val="11"/>
        <color indexed="8"/>
        <rFont val="ＭＳ 明朝"/>
        <family val="1"/>
        <charset val="128"/>
      </rPr>
      <t>/年）</t>
    </r>
    <rPh sb="0" eb="2">
      <t>ヘンコウ</t>
    </rPh>
    <rPh sb="2" eb="3">
      <t>リョウ</t>
    </rPh>
    <phoneticPr fontId="4"/>
  </si>
  <si>
    <r>
      <t>エネルギー起源CO</t>
    </r>
    <r>
      <rPr>
        <vertAlign val="subscript"/>
        <sz val="11"/>
        <rFont val="ＭＳ 明朝"/>
        <family val="1"/>
        <charset val="128"/>
      </rPr>
      <t>2</t>
    </r>
    <r>
      <rPr>
        <sz val="11"/>
        <rFont val="ＭＳ 明朝"/>
        <family val="1"/>
        <charset val="128"/>
      </rPr>
      <t>排出量(E)</t>
    </r>
    <rPh sb="5" eb="7">
      <t>キゲン</t>
    </rPh>
    <rPh sb="10" eb="12">
      <t>ハイシュツ</t>
    </rPh>
    <phoneticPr fontId="4"/>
  </si>
  <si>
    <r>
      <t>削減率</t>
    </r>
    <r>
      <rPr>
        <sz val="8"/>
        <rFont val="ＭＳ 明朝"/>
        <family val="1"/>
        <charset val="128"/>
      </rPr>
      <t xml:space="preserve">
（F＝（A - E）/A）</t>
    </r>
    <rPh sb="2" eb="3">
      <t>リツ</t>
    </rPh>
    <phoneticPr fontId="4"/>
  </si>
  <si>
    <t>実 績</t>
    <rPh sb="0" eb="1">
      <t>ジツ</t>
    </rPh>
    <rPh sb="2" eb="3">
      <t>イサオ</t>
    </rPh>
    <phoneticPr fontId="4"/>
  </si>
  <si>
    <r>
      <t>CO</t>
    </r>
    <r>
      <rPr>
        <vertAlign val="subscript"/>
        <sz val="11"/>
        <color indexed="8"/>
        <rFont val="ＭＳ 明朝"/>
        <family val="1"/>
        <charset val="128"/>
      </rPr>
      <t>2</t>
    </r>
    <r>
      <rPr>
        <sz val="11"/>
        <color indexed="8"/>
        <rFont val="ＭＳ 明朝"/>
        <family val="1"/>
        <charset val="128"/>
      </rPr>
      <t>換算（ｔ-CO</t>
    </r>
    <r>
      <rPr>
        <vertAlign val="subscript"/>
        <sz val="11"/>
        <color indexed="8"/>
        <rFont val="ＭＳ 明朝"/>
        <family val="1"/>
        <charset val="128"/>
      </rPr>
      <t>2</t>
    </r>
    <r>
      <rPr>
        <sz val="11"/>
        <color indexed="8"/>
        <rFont val="ＭＳ 明朝"/>
        <family val="1"/>
        <charset val="128"/>
      </rPr>
      <t>）</t>
    </r>
  </si>
  <si>
    <t>改版履歴</t>
    <rPh sb="0" eb="2">
      <t>カイバン</t>
    </rPh>
    <rPh sb="2" eb="4">
      <t>リレキ</t>
    </rPh>
    <phoneticPr fontId="2"/>
  </si>
  <si>
    <t>Rev.3.0</t>
    <phoneticPr fontId="2"/>
  </si>
  <si>
    <t>pldn22</t>
    <phoneticPr fontId="2"/>
  </si>
  <si>
    <t>R3.4.1</t>
    <phoneticPr fontId="2"/>
  </si>
  <si>
    <t>第３計画期間用First Revision</t>
    <phoneticPr fontId="2"/>
  </si>
  <si>
    <t>最新Rvision番号はB140セルに記入し、古い記述は下にシフトして記録を残していくこと。B140セルはAI129セルにINDIRECTで表示している。</t>
    <rPh sb="0" eb="2">
      <t>サイシン</t>
    </rPh>
    <rPh sb="9" eb="11">
      <t>バンゴウ</t>
    </rPh>
    <rPh sb="19" eb="21">
      <t>キニュウ</t>
    </rPh>
    <rPh sb="23" eb="24">
      <t>フル</t>
    </rPh>
    <rPh sb="25" eb="27">
      <t>キジュツ</t>
    </rPh>
    <rPh sb="28" eb="29">
      <t>シタ</t>
    </rPh>
    <rPh sb="35" eb="37">
      <t>キロク</t>
    </rPh>
    <rPh sb="38" eb="39">
      <t>ノコ</t>
    </rPh>
    <rPh sb="70" eb="72">
      <t>ヒョウジ</t>
    </rPh>
    <phoneticPr fontId="2"/>
  </si>
  <si>
    <t>役職</t>
    <rPh sb="0" eb="2">
      <t>ヤクショク</t>
    </rPh>
    <phoneticPr fontId="2"/>
  </si>
  <si>
    <t>氏名</t>
    <rPh sb="0" eb="2">
      <t>シメイ</t>
    </rPh>
    <phoneticPr fontId="2"/>
  </si>
  <si>
    <t>審査済</t>
    <rPh sb="0" eb="2">
      <t>シンサ</t>
    </rPh>
    <rPh sb="2" eb="3">
      <t>ズミ</t>
    </rPh>
    <phoneticPr fontId="2"/>
  </si>
  <si>
    <t>※　事業者のアドレスとする(個人が特定できるアドレスは記入しないこと)</t>
    <phoneticPr fontId="2"/>
  </si>
  <si>
    <t>↓ 上記102～110行目以下がコピーされています。変更する場合は数式を上書きしてください。</t>
    <rPh sb="2" eb="4">
      <t>ジョウキ</t>
    </rPh>
    <rPh sb="11" eb="13">
      <t>ギョウメ</t>
    </rPh>
    <rPh sb="13" eb="15">
      <t>イカ</t>
    </rPh>
    <rPh sb="26" eb="28">
      <t>ヘンコウ</t>
    </rPh>
    <rPh sb="30" eb="32">
      <t>バアイ</t>
    </rPh>
    <rPh sb="33" eb="35">
      <t>スウシキ</t>
    </rPh>
    <rPh sb="36" eb="38">
      <t>ウワガ</t>
    </rPh>
    <phoneticPr fontId="4"/>
  </si>
  <si>
    <t>← Ｄ１６セルの計画年度を今年度に更新してください。</t>
    <phoneticPr fontId="2"/>
  </si>
  <si>
    <t>← 事業者「全体」としての事業内容を入力してください。</t>
    <phoneticPr fontId="2"/>
  </si>
  <si>
    <t>← 地球温暖化対策推進の基本方針を明確に記載してください。
    (別紙とした場合は、電子ファイルを提出してください)</t>
    <rPh sb="40" eb="42">
      <t>バアイ</t>
    </rPh>
    <rPh sb="44" eb="46">
      <t>デンシ</t>
    </rPh>
    <rPh sb="51" eb="53">
      <t>テイシュツ</t>
    </rPh>
    <phoneticPr fontId="4"/>
  </si>
  <si>
    <t>← ９２行目の「地球温暖化対策推進者」の位置づけを明確に記載
　  してください。
    (別紙とした場合は、電子ファイルを提出してください)</t>
    <rPh sb="28" eb="30">
      <t>キサイ</t>
    </rPh>
    <phoneticPr fontId="4"/>
  </si>
  <si>
    <t>← 毎年度の提出時に、各年度の検証受検状況を更新してください。</t>
    <rPh sb="2" eb="5">
      <t>マイネンド</t>
    </rPh>
    <rPh sb="6" eb="8">
      <t>テイシュツ</t>
    </rPh>
    <rPh sb="8" eb="9">
      <t>ジ</t>
    </rPh>
    <rPh sb="11" eb="14">
      <t>カクネンド</t>
    </rPh>
    <rPh sb="15" eb="17">
      <t>ケンショウ</t>
    </rPh>
    <rPh sb="17" eb="19">
      <t>ジュケン</t>
    </rPh>
    <rPh sb="19" eb="21">
      <t>ジョウキョウ</t>
    </rPh>
    <rPh sb="22" eb="24">
      <t>コウシン</t>
    </rPh>
    <phoneticPr fontId="2"/>
  </si>
  <si>
    <t>類別</t>
    <rPh sb="0" eb="1">
      <t>タグイ</t>
    </rPh>
    <rPh sb="1" eb="2">
      <t>ベツ</t>
    </rPh>
    <phoneticPr fontId="4"/>
  </si>
  <si>
    <t>（１）原油換算エネルギー使用量の推移</t>
    <rPh sb="3" eb="5">
      <t>ゲンユ</t>
    </rPh>
    <rPh sb="5" eb="7">
      <t>カンザン</t>
    </rPh>
    <rPh sb="12" eb="14">
      <t>シヨウ</t>
    </rPh>
    <rPh sb="14" eb="15">
      <t>リョウ</t>
    </rPh>
    <rPh sb="16" eb="18">
      <t>スイイ</t>
    </rPh>
    <phoneticPr fontId="4"/>
  </si>
  <si>
    <t>（２）計画期間の温室効果ガス排出量の推移</t>
    <rPh sb="3" eb="5">
      <t>ケイカク</t>
    </rPh>
    <rPh sb="5" eb="7">
      <t>キカン</t>
    </rPh>
    <rPh sb="8" eb="10">
      <t>オンシツ</t>
    </rPh>
    <rPh sb="10" eb="12">
      <t>コウカ</t>
    </rPh>
    <rPh sb="14" eb="17">
      <t>ハイシュツリョウ</t>
    </rPh>
    <rPh sb="18" eb="20">
      <t>スイイ</t>
    </rPh>
    <phoneticPr fontId="4"/>
  </si>
  <si>
    <r>
      <t>（３）計画期間の温室効果ガス排出量原単位の状況（エネルギー起源CO</t>
    </r>
    <r>
      <rPr>
        <vertAlign val="subscript"/>
        <sz val="11"/>
        <color indexed="8"/>
        <rFont val="ＭＳ 明朝"/>
        <family val="1"/>
        <charset val="128"/>
      </rPr>
      <t>2</t>
    </r>
    <r>
      <rPr>
        <sz val="11"/>
        <color indexed="8"/>
        <rFont val="ＭＳ 明朝"/>
        <family val="1"/>
        <charset val="128"/>
      </rPr>
      <t>）</t>
    </r>
    <rPh sb="3" eb="5">
      <t>ケイカク</t>
    </rPh>
    <rPh sb="5" eb="7">
      <t>キカン</t>
    </rPh>
    <rPh sb="8" eb="10">
      <t>オンシツ</t>
    </rPh>
    <rPh sb="10" eb="12">
      <t>コウカ</t>
    </rPh>
    <rPh sb="14" eb="16">
      <t>ハイシュツ</t>
    </rPh>
    <rPh sb="16" eb="17">
      <t>リョウ</t>
    </rPh>
    <rPh sb="17" eb="20">
      <t>ゲンタンイ</t>
    </rPh>
    <rPh sb="21" eb="23">
      <t>ジョウキョウ</t>
    </rPh>
    <phoneticPr fontId="4"/>
  </si>
  <si>
    <t>基準となる排出量に対する
削減率（％）</t>
    <rPh sb="0" eb="2">
      <t>キジュン</t>
    </rPh>
    <rPh sb="5" eb="7">
      <t>ハイシュツ</t>
    </rPh>
    <rPh sb="7" eb="8">
      <t>リョウ</t>
    </rPh>
    <rPh sb="9" eb="10">
      <t>タイ</t>
    </rPh>
    <rPh sb="13" eb="15">
      <t>サクゲン</t>
    </rPh>
    <rPh sb="15" eb="16">
      <t>リツ</t>
    </rPh>
    <phoneticPr fontId="4"/>
  </si>
  <si>
    <t>２年度</t>
    <rPh sb="1" eb="3">
      <t>ネンド</t>
    </rPh>
    <phoneticPr fontId="2"/>
  </si>
  <si>
    <t>３年度</t>
    <rPh sb="1" eb="3">
      <t>ネンド</t>
    </rPh>
    <phoneticPr fontId="2"/>
  </si>
  <si>
    <t>４年度</t>
    <rPh sb="1" eb="3">
      <t>ネンド</t>
    </rPh>
    <phoneticPr fontId="2"/>
  </si>
  <si>
    <t>５年度</t>
    <rPh sb="1" eb="3">
      <t>ネンド</t>
    </rPh>
    <phoneticPr fontId="2"/>
  </si>
  <si>
    <t>６年度</t>
    <rPh sb="1" eb="3">
      <t>ネンド</t>
    </rPh>
    <phoneticPr fontId="2"/>
  </si>
  <si>
    <r>
      <t>（排出量等の単位：t-CO</t>
    </r>
    <r>
      <rPr>
        <vertAlign val="subscript"/>
        <sz val="9"/>
        <color theme="1"/>
        <rFont val="ＭＳ 明朝"/>
        <family val="1"/>
        <charset val="128"/>
      </rPr>
      <t>2</t>
    </r>
    <r>
      <rPr>
        <sz val="9"/>
        <color theme="1"/>
        <rFont val="ＭＳ 明朝"/>
        <family val="1"/>
        <charset val="128"/>
      </rPr>
      <t>）</t>
    </r>
    <rPh sb="1" eb="4">
      <t>ハイシュツリョウ</t>
    </rPh>
    <rPh sb="4" eb="5">
      <t>トウ</t>
    </rPh>
    <phoneticPr fontId="2"/>
  </si>
  <si>
    <t>（個人事業者にあっては、住所及び氏名）</t>
    <rPh sb="1" eb="3">
      <t>コジン</t>
    </rPh>
    <rPh sb="3" eb="6">
      <t>ジギョウシャ</t>
    </rPh>
    <rPh sb="12" eb="14">
      <t>ジュウショ</t>
    </rPh>
    <rPh sb="14" eb="15">
      <t>オヨ</t>
    </rPh>
    <rPh sb="16" eb="18">
      <t>シメイ</t>
    </rPh>
    <phoneticPr fontId="4"/>
  </si>
  <si>
    <t>（個人事業者にあっては、住所及び氏名）</t>
    <phoneticPr fontId="4"/>
  </si>
  <si>
    <t>　　Ｄ１６セルの設定年度に応じて、エネルギー使用量や排出量が設定年度の数値に変わります。</t>
    <rPh sb="8" eb="10">
      <t>セッテイ</t>
    </rPh>
    <rPh sb="10" eb="12">
      <t>ネンド</t>
    </rPh>
    <rPh sb="13" eb="14">
      <t>オウ</t>
    </rPh>
    <rPh sb="22" eb="25">
      <t>シヨウリョウ</t>
    </rPh>
    <rPh sb="26" eb="28">
      <t>ハイシュツ</t>
    </rPh>
    <rPh sb="28" eb="29">
      <t>リョウ</t>
    </rPh>
    <rPh sb="30" eb="32">
      <t>セッテイ</t>
    </rPh>
    <rPh sb="32" eb="34">
      <t>ネンド</t>
    </rPh>
    <rPh sb="35" eb="37">
      <t>スウチ</t>
    </rPh>
    <rPh sb="38" eb="39">
      <t>カ</t>
    </rPh>
    <phoneticPr fontId="2"/>
  </si>
  <si>
    <t>←　「変更年月日」と「変更の事由」は、一度提出した計画書を
　　当該年度中に変更する場合のみ記入してください。
　　（毎年度１回目の提出時は、記入しません）</t>
    <rPh sb="3" eb="5">
      <t>ヘンコウ</t>
    </rPh>
    <rPh sb="5" eb="8">
      <t>ネンガッピ</t>
    </rPh>
    <rPh sb="11" eb="13">
      <t>ヘンコウ</t>
    </rPh>
    <rPh sb="14" eb="16">
      <t>ジユウ</t>
    </rPh>
    <rPh sb="19" eb="21">
      <t>イチド</t>
    </rPh>
    <rPh sb="21" eb="23">
      <t>テイシュツ</t>
    </rPh>
    <rPh sb="25" eb="28">
      <t>ケイカクショ</t>
    </rPh>
    <rPh sb="32" eb="34">
      <t>トウガイ</t>
    </rPh>
    <rPh sb="34" eb="37">
      <t>ネンドチュウ</t>
    </rPh>
    <rPh sb="38" eb="40">
      <t>ヘンコウ</t>
    </rPh>
    <rPh sb="42" eb="44">
      <t>バアイ</t>
    </rPh>
    <rPh sb="46" eb="48">
      <t>キニュウ</t>
    </rPh>
    <rPh sb="59" eb="62">
      <t>マイネンド</t>
    </rPh>
    <rPh sb="63" eb="65">
      <t>カイメ</t>
    </rPh>
    <rPh sb="66" eb="68">
      <t>テイシュツ</t>
    </rPh>
    <rPh sb="68" eb="69">
      <t>ジ</t>
    </rPh>
    <rPh sb="71" eb="73">
      <t>キニュウ</t>
    </rPh>
    <phoneticPr fontId="2"/>
  </si>
  <si>
    <t>← Ｄ１５セルの年度は、「様式１号」シートのＤ１６セルで</t>
    <rPh sb="13" eb="15">
      <t>ヨウシキ</t>
    </rPh>
    <rPh sb="16" eb="17">
      <t>ゴウ</t>
    </rPh>
    <phoneticPr fontId="2"/>
  </si>
  <si>
    <r>
      <t>　</t>
    </r>
    <r>
      <rPr>
        <b/>
        <sz val="11"/>
        <color rgb="FFFF0000"/>
        <rFont val="游ゴシック"/>
        <family val="3"/>
        <charset val="128"/>
        <scheme val="minor"/>
      </rPr>
      <t>設定した年度に応じて、自動的に入力されます。</t>
    </r>
    <phoneticPr fontId="2"/>
  </si>
  <si>
    <t>その他</t>
    <phoneticPr fontId="4"/>
  </si>
  <si>
    <t>事業所での備え置き
（複数可。書ききれない場合
　は別様としてください）</t>
    <phoneticPr fontId="2"/>
  </si>
  <si>
    <t>← 記述が１５行を超える場合は、実施年度の古い対策（又は
　　継続実施の対策）を消去し、新しい対策を記載してください。
　　行の削除・挿入はできません。</t>
    <rPh sb="16" eb="18">
      <t>ジッシ</t>
    </rPh>
    <rPh sb="18" eb="20">
      <t>ネンド</t>
    </rPh>
    <rPh sb="23" eb="25">
      <t>タイサク</t>
    </rPh>
    <rPh sb="26" eb="27">
      <t>マタ</t>
    </rPh>
    <rPh sb="31" eb="33">
      <t>ケイゾク</t>
    </rPh>
    <rPh sb="33" eb="35">
      <t>ジッシ</t>
    </rPh>
    <rPh sb="36" eb="38">
      <t>タイサク</t>
    </rPh>
    <rPh sb="50" eb="52">
      <t>キサイ</t>
    </rPh>
    <phoneticPr fontId="2"/>
  </si>
  <si>
    <t>← 第２計画期間以前も含めて、これまでに基準年度の
　　検証を受けた場合は、「実施済」を選択してください。
　　（計画期間の移行に伴う再受験の必要はありません）</t>
    <rPh sb="2" eb="3">
      <t>ダイ</t>
    </rPh>
    <rPh sb="4" eb="6">
      <t>ケイカク</t>
    </rPh>
    <rPh sb="6" eb="8">
      <t>キカン</t>
    </rPh>
    <rPh sb="8" eb="10">
      <t>イゼン</t>
    </rPh>
    <rPh sb="11" eb="12">
      <t>フク</t>
    </rPh>
    <rPh sb="20" eb="22">
      <t>キジュン</t>
    </rPh>
    <rPh sb="22" eb="24">
      <t>ネンド</t>
    </rPh>
    <rPh sb="28" eb="30">
      <t>ケンショウ</t>
    </rPh>
    <rPh sb="31" eb="32">
      <t>ウ</t>
    </rPh>
    <rPh sb="34" eb="36">
      <t>バアイ</t>
    </rPh>
    <rPh sb="39" eb="41">
      <t>ジッシ</t>
    </rPh>
    <rPh sb="41" eb="42">
      <t>ズ</t>
    </rPh>
    <rPh sb="44" eb="46">
      <t>センタク</t>
    </rPh>
    <rPh sb="57" eb="59">
      <t>ケイカク</t>
    </rPh>
    <rPh sb="59" eb="61">
      <t>キカン</t>
    </rPh>
    <rPh sb="62" eb="64">
      <t>イコウ</t>
    </rPh>
    <rPh sb="65" eb="66">
      <t>トモナ</t>
    </rPh>
    <rPh sb="67" eb="70">
      <t>サイジュケン</t>
    </rPh>
    <rPh sb="71" eb="73">
      <t>ヒツヨウ</t>
    </rPh>
    <phoneticPr fontId="2"/>
  </si>
  <si>
    <r>
      <rPr>
        <sz val="10"/>
        <rFont val="ＭＳ 明朝"/>
        <family val="1"/>
        <charset val="128"/>
      </rPr>
      <t>令和</t>
    </r>
    <r>
      <rPr>
        <sz val="11"/>
        <rFont val="ＭＳ 明朝"/>
        <family val="1"/>
        <charset val="128"/>
      </rPr>
      <t>6</t>
    </r>
    <r>
      <rPr>
        <sz val="10"/>
        <rFont val="ＭＳ 明朝"/>
        <family val="1"/>
        <charset val="128"/>
      </rPr>
      <t>年度</t>
    </r>
    <r>
      <rPr>
        <sz val="11"/>
        <rFont val="ＭＳ 明朝"/>
        <family val="1"/>
        <charset val="128"/>
      </rPr>
      <t xml:space="preserve">
</t>
    </r>
    <r>
      <rPr>
        <sz val="9"/>
        <rFont val="ＭＳ 明朝"/>
        <family val="1"/>
        <charset val="128"/>
      </rPr>
      <t>(2024年度)</t>
    </r>
    <rPh sb="0" eb="2">
      <t>レイワ</t>
    </rPh>
    <rPh sb="3" eb="5">
      <t>ネンド</t>
    </rPh>
    <rPh sb="11" eb="12">
      <t>ネン</t>
    </rPh>
    <rPh sb="12" eb="13">
      <t>ド</t>
    </rPh>
    <phoneticPr fontId="4"/>
  </si>
  <si>
    <r>
      <rPr>
        <sz val="10"/>
        <rFont val="ＭＳ 明朝"/>
        <family val="1"/>
        <charset val="128"/>
      </rPr>
      <t>令和</t>
    </r>
    <r>
      <rPr>
        <sz val="11"/>
        <rFont val="ＭＳ 明朝"/>
        <family val="1"/>
        <charset val="128"/>
      </rPr>
      <t>5</t>
    </r>
    <r>
      <rPr>
        <sz val="10"/>
        <rFont val="ＭＳ 明朝"/>
        <family val="1"/>
        <charset val="128"/>
      </rPr>
      <t>年度</t>
    </r>
    <r>
      <rPr>
        <sz val="11"/>
        <rFont val="ＭＳ 明朝"/>
        <family val="1"/>
        <charset val="128"/>
      </rPr>
      <t xml:space="preserve">
</t>
    </r>
    <r>
      <rPr>
        <sz val="9"/>
        <rFont val="ＭＳ 明朝"/>
        <family val="1"/>
        <charset val="128"/>
      </rPr>
      <t>(2023年度)</t>
    </r>
    <rPh sb="0" eb="2">
      <t>レイワ</t>
    </rPh>
    <rPh sb="3" eb="5">
      <t>ネンド</t>
    </rPh>
    <rPh sb="11" eb="12">
      <t>ネン</t>
    </rPh>
    <rPh sb="12" eb="13">
      <t>ド</t>
    </rPh>
    <phoneticPr fontId="4"/>
  </si>
  <si>
    <r>
      <rPr>
        <sz val="10"/>
        <rFont val="ＭＳ 明朝"/>
        <family val="1"/>
        <charset val="128"/>
      </rPr>
      <t>令和</t>
    </r>
    <r>
      <rPr>
        <sz val="11"/>
        <rFont val="ＭＳ 明朝"/>
        <family val="1"/>
        <charset val="128"/>
      </rPr>
      <t>4</t>
    </r>
    <r>
      <rPr>
        <sz val="10"/>
        <rFont val="ＭＳ 明朝"/>
        <family val="1"/>
        <charset val="128"/>
      </rPr>
      <t>年度</t>
    </r>
    <r>
      <rPr>
        <sz val="11"/>
        <rFont val="ＭＳ 明朝"/>
        <family val="1"/>
        <charset val="128"/>
      </rPr>
      <t xml:space="preserve">
</t>
    </r>
    <r>
      <rPr>
        <sz val="9"/>
        <rFont val="ＭＳ 明朝"/>
        <family val="1"/>
        <charset val="128"/>
      </rPr>
      <t>(2022年度)</t>
    </r>
    <rPh sb="0" eb="2">
      <t>レイワ</t>
    </rPh>
    <rPh sb="3" eb="5">
      <t>ネンド</t>
    </rPh>
    <rPh sb="11" eb="12">
      <t>ネン</t>
    </rPh>
    <rPh sb="12" eb="13">
      <t>ド</t>
    </rPh>
    <phoneticPr fontId="4"/>
  </si>
  <si>
    <r>
      <rPr>
        <sz val="10"/>
        <rFont val="ＭＳ 明朝"/>
        <family val="1"/>
        <charset val="128"/>
      </rPr>
      <t>令和</t>
    </r>
    <r>
      <rPr>
        <sz val="11"/>
        <rFont val="ＭＳ 明朝"/>
        <family val="1"/>
        <charset val="128"/>
      </rPr>
      <t>3</t>
    </r>
    <r>
      <rPr>
        <sz val="10"/>
        <rFont val="ＭＳ 明朝"/>
        <family val="1"/>
        <charset val="128"/>
      </rPr>
      <t>年度</t>
    </r>
    <r>
      <rPr>
        <sz val="11"/>
        <rFont val="ＭＳ 明朝"/>
        <family val="1"/>
        <charset val="128"/>
      </rPr>
      <t xml:space="preserve">
</t>
    </r>
    <r>
      <rPr>
        <sz val="9"/>
        <rFont val="ＭＳ 明朝"/>
        <family val="1"/>
        <charset val="128"/>
      </rPr>
      <t>(2021年度)</t>
    </r>
    <rPh sb="0" eb="2">
      <t>レイワ</t>
    </rPh>
    <rPh sb="3" eb="5">
      <t>ネンド</t>
    </rPh>
    <rPh sb="11" eb="12">
      <t>ネン</t>
    </rPh>
    <rPh sb="12" eb="13">
      <t>ド</t>
    </rPh>
    <phoneticPr fontId="4"/>
  </si>
  <si>
    <r>
      <rPr>
        <sz val="10"/>
        <rFont val="ＭＳ 明朝"/>
        <family val="1"/>
        <charset val="128"/>
      </rPr>
      <t>令和</t>
    </r>
    <r>
      <rPr>
        <sz val="11"/>
        <rFont val="ＭＳ 明朝"/>
        <family val="1"/>
        <charset val="128"/>
      </rPr>
      <t>2</t>
    </r>
    <r>
      <rPr>
        <sz val="10"/>
        <rFont val="ＭＳ 明朝"/>
        <family val="1"/>
        <charset val="128"/>
      </rPr>
      <t>年度</t>
    </r>
    <r>
      <rPr>
        <sz val="11"/>
        <rFont val="ＭＳ 明朝"/>
        <family val="1"/>
        <charset val="128"/>
      </rPr>
      <t xml:space="preserve">
</t>
    </r>
    <r>
      <rPr>
        <sz val="9"/>
        <rFont val="ＭＳ 明朝"/>
        <family val="1"/>
        <charset val="128"/>
      </rPr>
      <t>(2020年度)</t>
    </r>
    <rPh sb="0" eb="2">
      <t>レイワ</t>
    </rPh>
    <rPh sb="3" eb="5">
      <t>ネンド</t>
    </rPh>
    <rPh sb="11" eb="12">
      <t>ネン</t>
    </rPh>
    <rPh sb="12" eb="13">
      <t>ド</t>
    </rPh>
    <phoneticPr fontId="4"/>
  </si>
  <si>
    <t>← 公表方法をひとつ以上入力してください。黄色いセルに入力
    すると、各公表方法に○印が自動的に表示されます。</t>
    <phoneticPr fontId="2"/>
  </si>
  <si>
    <t>Rev.3.01</t>
    <phoneticPr fontId="2"/>
  </si>
  <si>
    <t>R3.4.22</t>
    <phoneticPr fontId="2"/>
  </si>
  <si>
    <t>ブック保護パスワードを修復した</t>
    <rPh sb="3" eb="5">
      <t>ホゴ</t>
    </rPh>
    <rPh sb="11" eb="13">
      <t>シュウフク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</si>
</sst>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411]ggge&quot;年&quot;m&quot;月&quot;d&quot;日&quot;;@"/>
    <numFmt numFmtId="177" formatCode="[DBNum3]0"/>
    <numFmt numFmtId="178" formatCode="#,##0;\-#,##0;#"/>
    <numFmt numFmtId="179" formatCode="0_);[Red]\(0\)"/>
    <numFmt numFmtId="180" formatCode="#,##0_);[Red]\(#,##0\)"/>
    <numFmt numFmtId="181" formatCode="0000"/>
    <numFmt numFmtId="182" formatCode="#,##0_ "/>
    <numFmt numFmtId="183" formatCode="000000"/>
    <numFmt numFmtId="184" formatCode="#,##0.0000_ "/>
    <numFmt numFmtId="185" formatCode="#"/>
    <numFmt numFmtId="186" formatCode="0&quot;年&quot;&quot;度&quot;"/>
    <numFmt numFmtId="187" formatCode="#,##0_ ;[Red]\-#,##0\ "/>
    <numFmt numFmtId="188" formatCode="#,##0.0;&quot;▲ &quot;#,##0.0"/>
    <numFmt numFmtId="189" formatCode="#,##0.0_ "/>
    <numFmt numFmtId="190" formatCode="0.0%"/>
    <numFmt numFmtId="191" formatCode="0.0_ "/>
    <numFmt numFmtId="192" formatCode="#,##0.00_ "/>
  </numFmts>
  <fonts count="80">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11"/>
      <color indexed="8"/>
      <name val="ＭＳ 明朝"/>
      <family val="1"/>
      <charset val="128"/>
    </font>
    <font>
      <sz val="6"/>
      <name val="ＭＳ Ｐゴシック"/>
      <family val="3"/>
      <charset val="128"/>
    </font>
    <font>
      <sz val="11"/>
      <name val="ＭＳ 明朝"/>
      <family val="1"/>
      <charset val="128"/>
    </font>
    <font>
      <b/>
      <sz val="11"/>
      <color rgb="FFFF0000"/>
      <name val="游ゴシック"/>
      <family val="3"/>
      <charset val="128"/>
      <scheme val="minor"/>
    </font>
    <font>
      <sz val="11"/>
      <color theme="1"/>
      <name val="ＭＳ 明朝"/>
      <family val="1"/>
      <charset val="128"/>
    </font>
    <font>
      <sz val="10"/>
      <color indexed="8"/>
      <name val="ＭＳ 明朝"/>
      <family val="1"/>
      <charset val="128"/>
    </font>
    <font>
      <sz val="10.5"/>
      <color rgb="FF000000"/>
      <name val="ＭＳ ゴシック"/>
      <family val="3"/>
      <charset val="128"/>
    </font>
    <font>
      <sz val="11"/>
      <color theme="0" tint="-0.34998626667073579"/>
      <name val="游ゴシック"/>
      <family val="3"/>
      <charset val="128"/>
      <scheme val="minor"/>
    </font>
    <font>
      <b/>
      <sz val="11"/>
      <color indexed="81"/>
      <name val="MS P ゴシック"/>
      <family val="3"/>
      <charset val="128"/>
    </font>
    <font>
      <b/>
      <sz val="9"/>
      <color indexed="81"/>
      <name val="MS P ゴシック"/>
      <family val="3"/>
      <charset val="128"/>
    </font>
    <font>
      <b/>
      <sz val="9"/>
      <color indexed="81"/>
      <name val="ＭＳ Ｐ明朝"/>
      <family val="1"/>
      <charset val="128"/>
    </font>
    <font>
      <b/>
      <sz val="9"/>
      <color indexed="81"/>
      <name val="ＭＳ Ｐゴシック"/>
      <family val="3"/>
      <charset val="128"/>
    </font>
    <font>
      <sz val="11"/>
      <color indexed="8"/>
      <name val="ＭＳ Ｐゴシック"/>
      <family val="3"/>
      <charset val="128"/>
    </font>
    <font>
      <vertAlign val="subscript"/>
      <sz val="11"/>
      <color indexed="8"/>
      <name val="ＭＳ 明朝"/>
      <family val="1"/>
      <charset val="128"/>
    </font>
    <font>
      <sz val="11"/>
      <color indexed="8"/>
      <name val="ＭＳ Ｐ明朝"/>
      <family val="1"/>
      <charset val="128"/>
    </font>
    <font>
      <sz val="11"/>
      <name val="ＭＳ Ｐ明朝"/>
      <family val="1"/>
      <charset val="128"/>
    </font>
    <font>
      <sz val="11"/>
      <color indexed="8"/>
      <name val="Century"/>
      <family val="1"/>
    </font>
    <font>
      <sz val="10"/>
      <color indexed="8"/>
      <name val="Century"/>
      <family val="1"/>
    </font>
    <font>
      <sz val="10.5"/>
      <color indexed="8"/>
      <name val="Century"/>
      <family val="1"/>
    </font>
    <font>
      <sz val="9"/>
      <color indexed="8"/>
      <name val="ＭＳ 明朝"/>
      <family val="1"/>
      <charset val="128"/>
    </font>
    <font>
      <sz val="8"/>
      <color indexed="8"/>
      <name val="ＭＳ 明朝"/>
      <family val="1"/>
      <charset val="128"/>
    </font>
    <font>
      <b/>
      <sz val="7"/>
      <color rgb="FFFF0000"/>
      <name val="ＭＳ 明朝"/>
      <family val="1"/>
      <charset val="128"/>
    </font>
    <font>
      <b/>
      <vertAlign val="superscript"/>
      <sz val="7"/>
      <color rgb="FFFF0000"/>
      <name val="ＭＳ 明朝"/>
      <family val="1"/>
      <charset val="128"/>
    </font>
    <font>
      <sz val="11"/>
      <color theme="1"/>
      <name val="ＭＳ Ｐ明朝"/>
      <family val="1"/>
      <charset val="128"/>
    </font>
    <font>
      <sz val="9"/>
      <color theme="1"/>
      <name val="ＭＳ Ｐ明朝"/>
      <family val="1"/>
      <charset val="128"/>
    </font>
    <font>
      <sz val="9"/>
      <color theme="1"/>
      <name val="ＭＳ 明朝"/>
      <family val="1"/>
      <charset val="128"/>
    </font>
    <font>
      <u/>
      <sz val="11"/>
      <color theme="10"/>
      <name val="ＭＳ Ｐゴシック"/>
      <family val="3"/>
      <charset val="128"/>
    </font>
    <font>
      <vertAlign val="subscript"/>
      <sz val="9"/>
      <color indexed="8"/>
      <name val="ＭＳ 明朝"/>
      <family val="1"/>
      <charset val="128"/>
    </font>
    <font>
      <sz val="12"/>
      <color theme="1"/>
      <name val="游ゴシック"/>
      <family val="3"/>
      <charset val="128"/>
      <scheme val="minor"/>
    </font>
    <font>
      <sz val="6"/>
      <color indexed="8"/>
      <name val="ＭＳ 明朝"/>
      <family val="1"/>
      <charset val="128"/>
    </font>
    <font>
      <sz val="8"/>
      <color indexed="8"/>
      <name val="ＭＳ Ｐ明朝"/>
      <family val="1"/>
      <charset val="128"/>
    </font>
    <font>
      <sz val="14"/>
      <color indexed="8"/>
      <name val="ＭＳ Ｐ明朝"/>
      <family val="1"/>
      <charset val="128"/>
    </font>
    <font>
      <sz val="9"/>
      <color indexed="8"/>
      <name val="ＭＳ Ｐ明朝"/>
      <family val="1"/>
      <charset val="128"/>
    </font>
    <font>
      <b/>
      <sz val="14"/>
      <color indexed="8"/>
      <name val="ＭＳ Ｐ明朝"/>
      <family val="1"/>
      <charset val="128"/>
    </font>
    <font>
      <sz val="8"/>
      <color theme="1"/>
      <name val="ＭＳ Ｐ明朝"/>
      <family val="1"/>
      <charset val="128"/>
    </font>
    <font>
      <sz val="10"/>
      <color indexed="8"/>
      <name val="ＭＳ Ｐ明朝"/>
      <family val="1"/>
      <charset val="128"/>
    </font>
    <font>
      <vertAlign val="subscript"/>
      <sz val="9"/>
      <color indexed="8"/>
      <name val="ＭＳ Ｐ明朝"/>
      <family val="1"/>
      <charset val="128"/>
    </font>
    <font>
      <sz val="9"/>
      <name val="ＭＳ Ｐ明朝"/>
      <family val="1"/>
      <charset val="128"/>
    </font>
    <font>
      <sz val="8"/>
      <name val="ＭＳ Ｐ明朝"/>
      <family val="1"/>
      <charset val="128"/>
    </font>
    <font>
      <sz val="7.5"/>
      <color theme="1"/>
      <name val="ＭＳ Ｐ明朝"/>
      <family val="1"/>
      <charset val="128"/>
    </font>
    <font>
      <sz val="11"/>
      <color theme="0" tint="-4.9989318521683403E-2"/>
      <name val="游ゴシック"/>
      <family val="3"/>
      <charset val="128"/>
      <scheme val="minor"/>
    </font>
    <font>
      <vertAlign val="subscript"/>
      <sz val="11"/>
      <color indexed="8"/>
      <name val="ＭＳ Ｐ明朝"/>
      <family val="1"/>
      <charset val="128"/>
    </font>
    <font>
      <b/>
      <sz val="11"/>
      <color indexed="8"/>
      <name val="ＭＳ Ｐ明朝"/>
      <family val="1"/>
      <charset val="128"/>
    </font>
    <font>
      <sz val="9"/>
      <color rgb="FF000000"/>
      <name val="MS UI Gothic"/>
      <family val="3"/>
      <charset val="128"/>
    </font>
    <font>
      <sz val="10"/>
      <color theme="1"/>
      <name val="ＭＳ Ｐ明朝"/>
      <family val="1"/>
      <charset val="128"/>
    </font>
    <font>
      <b/>
      <sz val="14"/>
      <color rgb="FFFF0000"/>
      <name val="游ゴシック"/>
      <family val="3"/>
      <charset val="128"/>
      <scheme val="minor"/>
    </font>
    <font>
      <sz val="9.5"/>
      <color indexed="8"/>
      <name val="ＭＳ Ｐ明朝"/>
      <family val="1"/>
      <charset val="128"/>
    </font>
    <font>
      <sz val="10"/>
      <name val="ＭＳ Ｐ明朝"/>
      <family val="1"/>
      <charset val="128"/>
    </font>
    <font>
      <sz val="9"/>
      <color theme="1"/>
      <name val="游ゴシック"/>
      <family val="3"/>
      <charset val="128"/>
      <scheme val="minor"/>
    </font>
    <font>
      <sz val="11"/>
      <color theme="1"/>
      <name val="ＭＳ Ｐゴシック"/>
      <family val="3"/>
      <charset val="128"/>
    </font>
    <font>
      <b/>
      <sz val="11"/>
      <color rgb="FFFF0000"/>
      <name val="ＭＳ Ｐゴシック"/>
      <family val="3"/>
      <charset val="128"/>
    </font>
    <font>
      <sz val="11"/>
      <name val="ＭＳ Ｐゴシック"/>
      <family val="3"/>
      <charset val="128"/>
    </font>
    <font>
      <b/>
      <sz val="10"/>
      <color theme="1"/>
      <name val="ＭＳ Ｐゴシック"/>
      <family val="3"/>
      <charset val="128"/>
    </font>
    <font>
      <sz val="8"/>
      <name val="ＭＳ Ｐゴシック"/>
      <family val="3"/>
      <charset val="128"/>
    </font>
    <font>
      <b/>
      <sz val="14"/>
      <color rgb="FFFF0000"/>
      <name val="ＭＳ Ｐゴシック"/>
      <family val="3"/>
      <charset val="128"/>
    </font>
    <font>
      <sz val="11"/>
      <color rgb="FFA6A6A6"/>
      <name val="ＭＳ ゴシック"/>
      <family val="3"/>
      <charset val="128"/>
    </font>
    <font>
      <sz val="11"/>
      <color theme="0" tint="-0.34998626667073579"/>
      <name val="ＭＳ ゴシック"/>
      <family val="3"/>
      <charset val="128"/>
    </font>
    <font>
      <sz val="12"/>
      <color theme="1"/>
      <name val="ＭＳ Ｐゴシック"/>
      <family val="3"/>
      <charset val="128"/>
    </font>
    <font>
      <b/>
      <sz val="12"/>
      <color rgb="FFFF0000"/>
      <name val="ＭＳ Ｐゴシック"/>
      <family val="3"/>
      <charset val="128"/>
    </font>
    <font>
      <b/>
      <sz val="11"/>
      <color rgb="FFFF0000"/>
      <name val="ＭＳ ゴシック"/>
      <family val="3"/>
      <charset val="128"/>
    </font>
    <font>
      <b/>
      <sz val="11"/>
      <color indexed="8"/>
      <name val="ＭＳ 明朝"/>
      <family val="1"/>
      <charset val="128"/>
    </font>
    <font>
      <sz val="11"/>
      <color rgb="FFA6A6A6"/>
      <name val="ＭＳ Ｐゴシック"/>
      <family val="3"/>
      <charset val="128"/>
    </font>
    <font>
      <sz val="11"/>
      <color theme="0" tint="-0.34998626667073579"/>
      <name val="ＭＳ Ｐゴシック"/>
      <family val="3"/>
      <charset val="128"/>
    </font>
    <font>
      <sz val="14"/>
      <color theme="1"/>
      <name val="ＭＳ Ｐ明朝"/>
      <family val="1"/>
      <charset val="128"/>
    </font>
    <font>
      <vertAlign val="subscript"/>
      <sz val="11"/>
      <color theme="1"/>
      <name val="ＭＳ 明朝"/>
      <family val="1"/>
      <charset val="128"/>
    </font>
    <font>
      <vertAlign val="subscript"/>
      <sz val="11"/>
      <name val="ＭＳ 明朝"/>
      <family val="1"/>
      <charset val="128"/>
    </font>
    <font>
      <sz val="8"/>
      <name val="ＭＳ 明朝"/>
      <family val="1"/>
      <charset val="128"/>
    </font>
    <font>
      <sz val="14"/>
      <color indexed="8"/>
      <name val="ＭＳ 明朝"/>
      <family val="1"/>
      <charset val="128"/>
    </font>
    <font>
      <sz val="14"/>
      <name val="ＭＳ Ｐ明朝"/>
      <family val="1"/>
      <charset val="128"/>
    </font>
    <font>
      <b/>
      <sz val="14"/>
      <color indexed="8"/>
      <name val="ＭＳ 明朝"/>
      <family val="1"/>
      <charset val="128"/>
    </font>
    <font>
      <sz val="10"/>
      <color theme="1"/>
      <name val="ＭＳ Ｐゴシック"/>
      <family val="3"/>
      <charset val="128"/>
    </font>
    <font>
      <sz val="10"/>
      <color theme="0" tint="-0.499984740745262"/>
      <name val="ＭＳ Ｐゴシック"/>
      <family val="3"/>
      <charset val="128"/>
    </font>
    <font>
      <sz val="9"/>
      <color theme="0" tint="-0.499984740745262"/>
      <name val="ＭＳ Ｐゴシック"/>
      <family val="3"/>
      <charset val="128"/>
    </font>
    <font>
      <b/>
      <sz val="11"/>
      <color theme="1"/>
      <name val="ＭＳ Ｐゴシック"/>
      <family val="3"/>
      <charset val="128"/>
    </font>
    <font>
      <vertAlign val="subscript"/>
      <sz val="9"/>
      <color theme="1"/>
      <name val="ＭＳ 明朝"/>
      <family val="1"/>
      <charset val="128"/>
    </font>
    <font>
      <sz val="10"/>
      <name val="ＭＳ 明朝"/>
      <family val="1"/>
      <charset val="128"/>
    </font>
    <font>
      <sz val="9"/>
      <name val="ＭＳ 明朝"/>
      <family val="1"/>
      <charset val="128"/>
    </font>
  </fonts>
  <fills count="12">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0" tint="-0.249977111117893"/>
        <bgColor indexed="64"/>
      </patternFill>
    </fill>
  </fills>
  <borders count="81">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64"/>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bottom/>
      <diagonal/>
    </border>
    <border>
      <left/>
      <right style="medium">
        <color indexed="8"/>
      </right>
      <top/>
      <bottom/>
      <diagonal/>
    </border>
    <border>
      <left style="thin">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tted">
        <color rgb="FF002060"/>
      </left>
      <right/>
      <top style="dotted">
        <color rgb="FF002060"/>
      </top>
      <bottom style="dotted">
        <color rgb="FF002060"/>
      </bottom>
      <diagonal/>
    </border>
    <border>
      <left/>
      <right/>
      <top style="dotted">
        <color rgb="FF002060"/>
      </top>
      <bottom style="dotted">
        <color rgb="FF002060"/>
      </bottom>
      <diagonal/>
    </border>
    <border>
      <left/>
      <right style="dotted">
        <color rgb="FF002060"/>
      </right>
      <top style="dotted">
        <color rgb="FF002060"/>
      </top>
      <bottom style="dotted">
        <color rgb="FF002060"/>
      </bottom>
      <diagonal/>
    </border>
    <border diagonalUp="1">
      <left style="thin">
        <color indexed="64"/>
      </left>
      <right style="thin">
        <color indexed="64"/>
      </right>
      <top style="thin">
        <color indexed="64"/>
      </top>
      <bottom style="thin">
        <color indexed="64"/>
      </bottom>
      <diagonal style="thin">
        <color indexed="64"/>
      </diagonal>
    </border>
    <border>
      <left/>
      <right style="dotted">
        <color rgb="FF002060"/>
      </right>
      <top/>
      <bottom/>
      <diagonal/>
    </border>
    <border>
      <left style="thin">
        <color auto="1"/>
      </left>
      <right/>
      <top/>
      <bottom/>
      <diagonal/>
    </border>
  </borders>
  <cellStyleXfs count="8">
    <xf numFmtId="0" fontId="0" fillId="0" borderId="0">
      <alignment vertical="center"/>
    </xf>
    <xf numFmtId="38" fontId="15" fillId="0" borderId="0" applyFont="0" applyFill="0" applyBorder="0" applyAlignment="0" applyProtection="0">
      <alignment vertical="center"/>
    </xf>
    <xf numFmtId="0" fontId="1" fillId="0" borderId="0">
      <alignment vertical="center"/>
    </xf>
    <xf numFmtId="0" fontId="29" fillId="0" borderId="0" applyNumberFormat="0" applyFill="0" applyBorder="0" applyAlignment="0" applyProtection="0">
      <alignment vertical="top"/>
      <protection locked="0"/>
    </xf>
    <xf numFmtId="0" fontId="1" fillId="0" borderId="0">
      <alignment vertical="center"/>
    </xf>
    <xf numFmtId="38" fontId="15"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106">
    <xf numFmtId="0" fontId="0" fillId="0" borderId="0" xfId="0">
      <alignment vertical="center"/>
    </xf>
    <xf numFmtId="0" fontId="0" fillId="0" borderId="0" xfId="0" applyProtection="1">
      <alignment vertical="center"/>
      <protection hidden="1"/>
    </xf>
    <xf numFmtId="0" fontId="0" fillId="0" borderId="14" xfId="0" applyBorder="1" applyProtection="1">
      <alignment vertical="center"/>
      <protection hidden="1"/>
    </xf>
    <xf numFmtId="0" fontId="0" fillId="0" borderId="28" xfId="0" applyBorder="1" applyProtection="1">
      <alignment vertical="center"/>
      <protection hidden="1"/>
    </xf>
    <xf numFmtId="0" fontId="26" fillId="0" borderId="14" xfId="2" applyFont="1" applyBorder="1" applyProtection="1">
      <alignment vertical="center"/>
      <protection hidden="1"/>
    </xf>
    <xf numFmtId="0" fontId="0" fillId="0" borderId="8" xfId="0" applyBorder="1" applyProtection="1">
      <alignment vertical="center"/>
      <protection hidden="1"/>
    </xf>
    <xf numFmtId="0" fontId="35" fillId="0" borderId="21" xfId="2" applyFont="1" applyBorder="1" applyProtection="1">
      <alignment vertical="center"/>
      <protection hidden="1"/>
    </xf>
    <xf numFmtId="0" fontId="35" fillId="0" borderId="22" xfId="2" applyFont="1" applyBorder="1" applyProtection="1">
      <alignment vertical="center"/>
      <protection hidden="1"/>
    </xf>
    <xf numFmtId="0" fontId="26" fillId="0" borderId="8" xfId="0" applyFont="1" applyBorder="1" applyProtection="1">
      <alignment vertical="center"/>
      <protection hidden="1"/>
    </xf>
    <xf numFmtId="0" fontId="26" fillId="0" borderId="0" xfId="0" applyFont="1" applyProtection="1">
      <alignment vertical="center"/>
      <protection hidden="1"/>
    </xf>
    <xf numFmtId="0" fontId="0" fillId="0" borderId="21" xfId="0" applyBorder="1" applyProtection="1">
      <alignment vertical="center"/>
      <protection hidden="1"/>
    </xf>
    <xf numFmtId="0" fontId="0" fillId="0" borderId="22" xfId="0" applyBorder="1" applyProtection="1">
      <alignment vertical="center"/>
      <protection hidden="1"/>
    </xf>
    <xf numFmtId="0" fontId="17" fillId="0" borderId="14" xfId="2" applyFont="1" applyBorder="1" applyProtection="1">
      <alignment vertical="center"/>
      <protection hidden="1"/>
    </xf>
    <xf numFmtId="0" fontId="0" fillId="0" borderId="15" xfId="0" applyBorder="1" applyProtection="1">
      <alignment vertical="center"/>
      <protection hidden="1"/>
    </xf>
    <xf numFmtId="0" fontId="1" fillId="0" borderId="0" xfId="4" applyProtection="1">
      <alignment vertical="center"/>
      <protection hidden="1"/>
    </xf>
    <xf numFmtId="0" fontId="1" fillId="0" borderId="14" xfId="4" applyBorder="1" applyProtection="1">
      <alignment vertical="center"/>
      <protection hidden="1"/>
    </xf>
    <xf numFmtId="0" fontId="1" fillId="0" borderId="11" xfId="4" applyBorder="1" applyProtection="1">
      <alignment vertical="center"/>
      <protection hidden="1"/>
    </xf>
    <xf numFmtId="0" fontId="33" fillId="0" borderId="8" xfId="4" applyFont="1" applyBorder="1" applyAlignment="1" applyProtection="1">
      <alignment horizontal="left" vertical="center"/>
      <protection hidden="1"/>
    </xf>
    <xf numFmtId="0" fontId="0" fillId="0" borderId="9" xfId="0" applyBorder="1" applyProtection="1">
      <alignment vertical="center"/>
      <protection hidden="1"/>
    </xf>
    <xf numFmtId="0" fontId="26" fillId="0" borderId="29" xfId="4" applyFont="1" applyBorder="1" applyProtection="1">
      <alignment vertical="center"/>
      <protection hidden="1"/>
    </xf>
    <xf numFmtId="0" fontId="17" fillId="0" borderId="0" xfId="4" applyFont="1" applyProtection="1">
      <alignment vertical="center"/>
      <protection hidden="1"/>
    </xf>
    <xf numFmtId="0" fontId="26" fillId="0" borderId="28" xfId="4" applyFont="1" applyBorder="1" applyProtection="1">
      <alignment vertical="center"/>
      <protection hidden="1"/>
    </xf>
    <xf numFmtId="186" fontId="35" fillId="0" borderId="8" xfId="4" applyNumberFormat="1" applyFont="1" applyBorder="1" applyAlignment="1" applyProtection="1">
      <alignment vertical="center" wrapText="1" shrinkToFit="1"/>
      <protection hidden="1"/>
    </xf>
    <xf numFmtId="186" fontId="35" fillId="0" borderId="9" xfId="4" applyNumberFormat="1" applyFont="1" applyBorder="1" applyAlignment="1" applyProtection="1">
      <alignment vertical="center" wrapText="1" shrinkToFit="1"/>
      <protection hidden="1"/>
    </xf>
    <xf numFmtId="0" fontId="26" fillId="0" borderId="8" xfId="4" applyFont="1" applyBorder="1" applyProtection="1">
      <alignment vertical="center"/>
      <protection hidden="1"/>
    </xf>
    <xf numFmtId="0" fontId="35" fillId="0" borderId="29" xfId="4" applyFont="1" applyBorder="1" applyAlignment="1" applyProtection="1">
      <alignment horizontal="center" vertical="center" shrinkToFit="1"/>
      <protection hidden="1"/>
    </xf>
    <xf numFmtId="0" fontId="26" fillId="0" borderId="11" xfId="4" applyFont="1" applyBorder="1" applyProtection="1">
      <alignment vertical="center"/>
      <protection hidden="1"/>
    </xf>
    <xf numFmtId="0" fontId="17" fillId="0" borderId="8" xfId="4" applyFont="1" applyBorder="1" applyProtection="1">
      <alignment vertical="center"/>
      <protection hidden="1"/>
    </xf>
    <xf numFmtId="0" fontId="33" fillId="0" borderId="8" xfId="4" applyFont="1" applyBorder="1" applyAlignment="1" applyProtection="1">
      <alignment horizontal="distributed" vertical="center" wrapText="1" indent="1"/>
      <protection hidden="1"/>
    </xf>
    <xf numFmtId="0" fontId="33" fillId="0" borderId="8" xfId="4" applyFont="1" applyBorder="1" applyAlignment="1" applyProtection="1">
      <alignment horizontal="center" vertical="center" wrapText="1"/>
      <protection hidden="1"/>
    </xf>
    <xf numFmtId="0" fontId="33" fillId="0" borderId="8" xfId="4" applyFont="1" applyBorder="1" applyProtection="1">
      <alignment vertical="center"/>
      <protection hidden="1"/>
    </xf>
    <xf numFmtId="0" fontId="35" fillId="0" borderId="8" xfId="4" applyFont="1" applyBorder="1" applyProtection="1">
      <alignment vertical="center"/>
      <protection hidden="1"/>
    </xf>
    <xf numFmtId="0" fontId="17" fillId="0" borderId="11" xfId="4" applyFont="1" applyBorder="1" applyProtection="1">
      <alignment vertical="center"/>
      <protection hidden="1"/>
    </xf>
    <xf numFmtId="0" fontId="17" fillId="0" borderId="29" xfId="0" applyFont="1" applyBorder="1" applyProtection="1">
      <alignment vertical="center"/>
      <protection hidden="1"/>
    </xf>
    <xf numFmtId="0" fontId="26" fillId="0" borderId="28" xfId="0" applyFont="1" applyBorder="1" applyProtection="1">
      <alignment vertical="center"/>
      <protection hidden="1"/>
    </xf>
    <xf numFmtId="0" fontId="26" fillId="0" borderId="15" xfId="0" applyFont="1" applyBorder="1" applyProtection="1">
      <alignment vertical="center"/>
      <protection hidden="1"/>
    </xf>
    <xf numFmtId="0" fontId="49" fillId="0" borderId="0" xfId="0" applyFont="1" applyAlignment="1">
      <alignment vertical="center" wrapText="1"/>
    </xf>
    <xf numFmtId="0" fontId="38" fillId="0" borderId="0" xfId="0" applyFont="1" applyAlignment="1">
      <alignment horizontal="center" vertical="center" wrapText="1"/>
    </xf>
    <xf numFmtId="0" fontId="50" fillId="0" borderId="0" xfId="0" applyFont="1" applyAlignment="1">
      <alignment vertical="top" wrapText="1"/>
    </xf>
    <xf numFmtId="0" fontId="38" fillId="0" borderId="0" xfId="0" applyFont="1" applyAlignment="1">
      <alignment vertical="center" wrapText="1"/>
    </xf>
    <xf numFmtId="0" fontId="49" fillId="0" borderId="0" xfId="0" applyFont="1" applyAlignment="1">
      <alignment wrapText="1"/>
    </xf>
    <xf numFmtId="0" fontId="49" fillId="0" borderId="0" xfId="0" applyFont="1" applyAlignment="1">
      <alignment vertical="top" wrapText="1"/>
    </xf>
    <xf numFmtId="0" fontId="0" fillId="0" borderId="0" xfId="0" applyAlignment="1">
      <alignment vertical="center" wrapText="1"/>
    </xf>
    <xf numFmtId="0" fontId="0" fillId="0" borderId="0" xfId="0" applyFill="1">
      <alignment vertical="center"/>
    </xf>
    <xf numFmtId="0" fontId="35" fillId="0" borderId="29" xfId="4" applyFont="1" applyBorder="1" applyAlignment="1" applyProtection="1">
      <alignment horizontal="center" vertical="center" wrapText="1"/>
      <protection hidden="1"/>
    </xf>
    <xf numFmtId="0" fontId="0" fillId="9" borderId="0" xfId="0" applyFill="1" applyProtection="1">
      <alignment vertical="center"/>
      <protection hidden="1"/>
    </xf>
    <xf numFmtId="0" fontId="26" fillId="9" borderId="0" xfId="0" applyFont="1" applyFill="1" applyProtection="1">
      <alignment vertical="center"/>
      <protection hidden="1"/>
    </xf>
    <xf numFmtId="38" fontId="0" fillId="9" borderId="0" xfId="0" applyNumberFormat="1" applyFill="1" applyProtection="1">
      <alignment vertical="center"/>
      <protection hidden="1"/>
    </xf>
    <xf numFmtId="0" fontId="43" fillId="9" borderId="0" xfId="0" applyFont="1" applyFill="1" applyProtection="1">
      <alignment vertical="center"/>
      <protection hidden="1"/>
    </xf>
    <xf numFmtId="0" fontId="43" fillId="9" borderId="0" xfId="0" applyFont="1" applyFill="1" applyAlignment="1" applyProtection="1">
      <alignment horizontal="right" vertical="top"/>
      <protection hidden="1"/>
    </xf>
    <xf numFmtId="0" fontId="0" fillId="9" borderId="0" xfId="0" applyFill="1" applyAlignment="1" applyProtection="1">
      <alignment horizontal="right" vertical="center"/>
      <protection hidden="1"/>
    </xf>
    <xf numFmtId="0" fontId="41" fillId="9" borderId="0" xfId="4" applyFont="1" applyFill="1" applyAlignment="1" applyProtection="1">
      <alignment vertical="center" wrapText="1"/>
      <protection hidden="1"/>
    </xf>
    <xf numFmtId="0" fontId="17" fillId="0" borderId="0" xfId="2" applyFont="1" applyBorder="1" applyProtection="1">
      <alignment vertical="center"/>
      <protection hidden="1"/>
    </xf>
    <xf numFmtId="0" fontId="26" fillId="0" borderId="0" xfId="2" applyFont="1" applyBorder="1" applyProtection="1">
      <alignment vertical="center"/>
      <protection hidden="1"/>
    </xf>
    <xf numFmtId="0" fontId="0" fillId="0" borderId="0" xfId="0" applyBorder="1" applyProtection="1">
      <alignment vertical="center"/>
      <protection hidden="1"/>
    </xf>
    <xf numFmtId="49" fontId="34" fillId="0" borderId="0" xfId="2" applyNumberFormat="1" applyFont="1" applyBorder="1" applyAlignment="1" applyProtection="1">
      <alignment horizontal="center" vertical="center"/>
      <protection hidden="1"/>
    </xf>
    <xf numFmtId="0" fontId="17" fillId="0" borderId="0" xfId="2" applyFont="1" applyBorder="1" applyAlignment="1" applyProtection="1">
      <alignment horizontal="center" vertical="center"/>
      <protection hidden="1"/>
    </xf>
    <xf numFmtId="0" fontId="17" fillId="0" borderId="0" xfId="2" quotePrefix="1" applyFont="1" applyBorder="1" applyProtection="1">
      <alignment vertical="center"/>
      <protection hidden="1"/>
    </xf>
    <xf numFmtId="0" fontId="36" fillId="0" borderId="0" xfId="2" applyFont="1" applyBorder="1" applyAlignment="1" applyProtection="1">
      <alignment horizontal="center" vertical="center"/>
      <protection hidden="1"/>
    </xf>
    <xf numFmtId="0" fontId="17" fillId="0" borderId="0" xfId="2" applyFont="1" applyBorder="1" applyAlignment="1" applyProtection="1">
      <alignment horizontal="left" vertical="center"/>
      <protection hidden="1"/>
    </xf>
    <xf numFmtId="0" fontId="35" fillId="0" borderId="0" xfId="2" applyFont="1" applyBorder="1" applyProtection="1">
      <alignment vertical="center"/>
      <protection hidden="1"/>
    </xf>
    <xf numFmtId="0" fontId="35" fillId="0" borderId="0" xfId="2" applyFont="1" applyBorder="1" applyAlignment="1" applyProtection="1">
      <alignment horizontal="distributed" vertical="center" wrapText="1"/>
      <protection hidden="1"/>
    </xf>
    <xf numFmtId="0" fontId="33" fillId="0" borderId="0" xfId="2" applyFont="1" applyBorder="1" applyAlignment="1" applyProtection="1">
      <alignment horizontal="distributed" vertical="center" wrapText="1" indent="1"/>
      <protection hidden="1"/>
    </xf>
    <xf numFmtId="38" fontId="35" fillId="0" borderId="0" xfId="2" applyNumberFormat="1" applyFont="1" applyBorder="1" applyAlignment="1" applyProtection="1">
      <alignment horizontal="center" vertical="center" shrinkToFit="1"/>
      <protection hidden="1"/>
    </xf>
    <xf numFmtId="0" fontId="35" fillId="0" borderId="0" xfId="2" applyFont="1" applyBorder="1" applyAlignment="1" applyProtection="1">
      <alignment horizontal="center" vertical="center" shrinkToFit="1"/>
      <protection hidden="1"/>
    </xf>
    <xf numFmtId="0" fontId="35" fillId="0" borderId="0" xfId="2" applyFont="1" applyBorder="1" applyAlignment="1" applyProtection="1">
      <alignment horizontal="right" vertical="center"/>
      <protection hidden="1"/>
    </xf>
    <xf numFmtId="0" fontId="35" fillId="0" borderId="0" xfId="2" applyFont="1" applyBorder="1" applyAlignment="1" applyProtection="1">
      <alignment horizontal="distributed" vertical="center"/>
      <protection hidden="1"/>
    </xf>
    <xf numFmtId="0" fontId="26" fillId="0" borderId="0" xfId="0" applyFont="1" applyBorder="1" applyProtection="1">
      <alignment vertical="center"/>
      <protection hidden="1"/>
    </xf>
    <xf numFmtId="0" fontId="26" fillId="0" borderId="11" xfId="0" applyFont="1" applyBorder="1" applyProtection="1">
      <alignment vertical="center"/>
      <protection hidden="1"/>
    </xf>
    <xf numFmtId="185" fontId="41" fillId="5" borderId="8" xfId="0" applyNumberFormat="1" applyFont="1" applyFill="1" applyBorder="1" applyAlignment="1" applyProtection="1">
      <alignment horizontal="right" vertical="center"/>
      <protection hidden="1"/>
    </xf>
    <xf numFmtId="0" fontId="26" fillId="0" borderId="9" xfId="0" applyFont="1" applyBorder="1" applyProtection="1">
      <alignment vertical="center"/>
      <protection hidden="1"/>
    </xf>
    <xf numFmtId="0" fontId="26" fillId="0" borderId="29" xfId="0" applyFont="1" applyBorder="1" applyProtection="1">
      <alignment vertical="center"/>
      <protection hidden="1"/>
    </xf>
    <xf numFmtId="0" fontId="17" fillId="0" borderId="0" xfId="4" applyFont="1" applyBorder="1" applyProtection="1">
      <alignment vertical="center"/>
      <protection hidden="1"/>
    </xf>
    <xf numFmtId="0" fontId="26" fillId="0" borderId="0" xfId="4" applyFont="1" applyBorder="1" applyProtection="1">
      <alignment vertical="center"/>
      <protection hidden="1"/>
    </xf>
    <xf numFmtId="0" fontId="38" fillId="0" borderId="0" xfId="4" applyFont="1" applyBorder="1" applyProtection="1">
      <alignment vertical="center"/>
      <protection hidden="1"/>
    </xf>
    <xf numFmtId="0" fontId="17" fillId="0" borderId="0" xfId="4" applyFont="1" applyBorder="1" applyAlignment="1" applyProtection="1">
      <alignment horizontal="right" vertical="center"/>
      <protection hidden="1"/>
    </xf>
    <xf numFmtId="0" fontId="1" fillId="0" borderId="0" xfId="4" applyBorder="1" applyProtection="1">
      <alignment vertical="center"/>
      <protection hidden="1"/>
    </xf>
    <xf numFmtId="0" fontId="35" fillId="0" borderId="0" xfId="4" applyFont="1" applyBorder="1" applyAlignment="1" applyProtection="1">
      <alignment horizontal="left" vertical="center" wrapText="1"/>
      <protection hidden="1"/>
    </xf>
    <xf numFmtId="0" fontId="45" fillId="0" borderId="0" xfId="4" applyFont="1" applyBorder="1" applyAlignment="1" applyProtection="1">
      <alignment horizontal="center" vertical="center" wrapText="1"/>
      <protection hidden="1"/>
    </xf>
    <xf numFmtId="0" fontId="40" fillId="0" borderId="0" xfId="4" applyFont="1" applyBorder="1" applyAlignment="1" applyProtection="1">
      <alignment horizontal="center" vertical="center" wrapText="1"/>
      <protection hidden="1"/>
    </xf>
    <xf numFmtId="0" fontId="40" fillId="0" borderId="0" xfId="4" applyFont="1" applyBorder="1" applyAlignment="1" applyProtection="1">
      <alignment horizontal="center" vertical="center" shrinkToFit="1"/>
      <protection hidden="1"/>
    </xf>
    <xf numFmtId="180" fontId="17" fillId="0" borderId="0" xfId="5" applyNumberFormat="1" applyFont="1" applyFill="1" applyBorder="1" applyAlignment="1" applyProtection="1">
      <alignment horizontal="right" vertical="center" shrinkToFit="1"/>
      <protection hidden="1"/>
    </xf>
    <xf numFmtId="0" fontId="35" fillId="0" borderId="0" xfId="4" applyFont="1" applyBorder="1" applyProtection="1">
      <alignment vertical="center"/>
      <protection hidden="1"/>
    </xf>
    <xf numFmtId="0" fontId="33" fillId="0" borderId="0" xfId="4" applyFont="1" applyBorder="1" applyAlignment="1" applyProtection="1">
      <alignment horizontal="distributed" vertical="center" wrapText="1" indent="1"/>
      <protection hidden="1"/>
    </xf>
    <xf numFmtId="0" fontId="33" fillId="0" borderId="0" xfId="4" applyFont="1" applyBorder="1" applyAlignment="1" applyProtection="1">
      <alignment horizontal="center" vertical="center" wrapText="1"/>
      <protection hidden="1"/>
    </xf>
    <xf numFmtId="0" fontId="33" fillId="0" borderId="0" xfId="4" applyFont="1" applyBorder="1" applyProtection="1">
      <alignment vertical="center"/>
      <protection hidden="1"/>
    </xf>
    <xf numFmtId="0" fontId="17" fillId="0" borderId="0" xfId="0" applyFont="1" applyBorder="1" applyProtection="1">
      <alignment vertical="center"/>
      <protection hidden="1"/>
    </xf>
    <xf numFmtId="0" fontId="17" fillId="0" borderId="17" xfId="0" applyFont="1" applyBorder="1" applyProtection="1">
      <alignment vertical="center"/>
      <protection hidden="1"/>
    </xf>
    <xf numFmtId="0" fontId="33" fillId="0" borderId="0" xfId="0" applyFont="1" applyBorder="1" applyAlignment="1" applyProtection="1">
      <alignment horizontal="right" vertical="center"/>
      <protection hidden="1"/>
    </xf>
    <xf numFmtId="185" fontId="33" fillId="0" borderId="0" xfId="0" applyNumberFormat="1" applyFont="1" applyBorder="1" applyProtection="1">
      <alignment vertical="center"/>
      <protection hidden="1"/>
    </xf>
    <xf numFmtId="0" fontId="1" fillId="0" borderId="0" xfId="2" applyBorder="1" applyProtection="1">
      <alignment vertical="center"/>
      <protection hidden="1"/>
    </xf>
    <xf numFmtId="0" fontId="37" fillId="0" borderId="0" xfId="2" applyFont="1" applyBorder="1" applyProtection="1">
      <alignment vertical="center"/>
      <protection hidden="1"/>
    </xf>
    <xf numFmtId="0" fontId="33" fillId="0" borderId="0" xfId="2" applyFont="1" applyBorder="1" applyAlignment="1" applyProtection="1">
      <alignment horizontal="right" vertical="center"/>
      <protection hidden="1"/>
    </xf>
    <xf numFmtId="0" fontId="0" fillId="0" borderId="0" xfId="0" applyAlignment="1" applyProtection="1">
      <protection hidden="1"/>
    </xf>
    <xf numFmtId="0" fontId="17" fillId="0" borderId="11" xfId="2" applyFont="1" applyBorder="1" applyAlignment="1" applyProtection="1">
      <protection hidden="1"/>
    </xf>
    <xf numFmtId="0" fontId="0" fillId="0" borderId="8" xfId="0" applyBorder="1" applyAlignment="1" applyProtection="1">
      <protection hidden="1"/>
    </xf>
    <xf numFmtId="0" fontId="0" fillId="0" borderId="9" xfId="0" applyBorder="1" applyAlignment="1" applyProtection="1">
      <protection hidden="1"/>
    </xf>
    <xf numFmtId="0" fontId="0" fillId="9" borderId="0" xfId="0" applyFill="1" applyAlignment="1" applyProtection="1">
      <protection hidden="1"/>
    </xf>
    <xf numFmtId="49" fontId="33" fillId="0" borderId="0" xfId="4" applyNumberFormat="1" applyFont="1" applyBorder="1" applyAlignment="1" applyProtection="1">
      <alignment horizontal="center" vertical="center" wrapText="1"/>
      <protection hidden="1"/>
    </xf>
    <xf numFmtId="49" fontId="33" fillId="0" borderId="0" xfId="4" applyNumberFormat="1" applyFont="1" applyBorder="1" applyProtection="1">
      <alignment vertical="center"/>
      <protection hidden="1"/>
    </xf>
    <xf numFmtId="49" fontId="35" fillId="0" borderId="0" xfId="4" applyNumberFormat="1" applyFont="1" applyBorder="1" applyProtection="1">
      <alignment vertical="center"/>
      <protection hidden="1"/>
    </xf>
    <xf numFmtId="49" fontId="26" fillId="0" borderId="0" xfId="4" applyNumberFormat="1" applyFont="1" applyBorder="1" applyProtection="1">
      <alignment vertical="center"/>
      <protection hidden="1"/>
    </xf>
    <xf numFmtId="49" fontId="0" fillId="0" borderId="0" xfId="0" applyNumberFormat="1" applyBorder="1" applyProtection="1">
      <alignment vertical="center"/>
      <protection hidden="1"/>
    </xf>
    <xf numFmtId="0" fontId="33" fillId="0" borderId="0" xfId="0" applyFont="1" applyBorder="1" applyAlignment="1" applyProtection="1">
      <alignment horizontal="left" vertical="center"/>
      <protection hidden="1"/>
    </xf>
    <xf numFmtId="0" fontId="35" fillId="0" borderId="0" xfId="0" applyFont="1" applyBorder="1" applyProtection="1">
      <alignment vertical="center"/>
      <protection hidden="1"/>
    </xf>
    <xf numFmtId="14" fontId="0" fillId="0" borderId="0" xfId="0" applyNumberFormat="1">
      <alignment vertical="center"/>
    </xf>
    <xf numFmtId="0" fontId="26" fillId="0" borderId="0" xfId="0" applyFont="1" applyFill="1" applyProtection="1">
      <alignment vertical="center"/>
      <protection hidden="1"/>
    </xf>
    <xf numFmtId="0" fontId="0" fillId="0" borderId="0" xfId="0" applyFill="1" applyProtection="1">
      <alignment vertical="center"/>
      <protection hidden="1"/>
    </xf>
    <xf numFmtId="0" fontId="59" fillId="9" borderId="0" xfId="0" applyFont="1" applyFill="1" applyBorder="1" applyProtection="1">
      <alignment vertical="center"/>
      <protection hidden="1"/>
    </xf>
    <xf numFmtId="0" fontId="59" fillId="9" borderId="0" xfId="0" applyFont="1" applyFill="1" applyProtection="1">
      <alignment vertical="center"/>
      <protection hidden="1"/>
    </xf>
    <xf numFmtId="0" fontId="58" fillId="10" borderId="0" xfId="0" applyFont="1" applyFill="1" applyBorder="1" applyProtection="1">
      <alignment vertical="center"/>
      <protection hidden="1"/>
    </xf>
    <xf numFmtId="0" fontId="58" fillId="10" borderId="0" xfId="0" applyFont="1" applyFill="1" applyProtection="1">
      <alignment vertical="center"/>
      <protection hidden="1"/>
    </xf>
    <xf numFmtId="182" fontId="58" fillId="10" borderId="76" xfId="0" applyNumberFormat="1" applyFont="1" applyFill="1" applyBorder="1" applyAlignment="1" applyProtection="1">
      <alignment vertical="center"/>
      <protection hidden="1"/>
    </xf>
    <xf numFmtId="182" fontId="58" fillId="10" borderId="76" xfId="0" applyNumberFormat="1" applyFont="1" applyFill="1" applyBorder="1" applyAlignment="1" applyProtection="1">
      <alignment horizontal="right" vertical="center"/>
      <protection hidden="1"/>
    </xf>
    <xf numFmtId="182" fontId="58" fillId="10" borderId="77" xfId="0" applyNumberFormat="1" applyFont="1" applyFill="1" applyBorder="1" applyAlignment="1" applyProtection="1">
      <alignment horizontal="right" vertical="center"/>
      <protection hidden="1"/>
    </xf>
    <xf numFmtId="0" fontId="35" fillId="0" borderId="0" xfId="2" applyFont="1" applyFill="1" applyBorder="1" applyProtection="1">
      <alignment vertical="center"/>
      <protection hidden="1"/>
    </xf>
    <xf numFmtId="0" fontId="0" fillId="0" borderId="0" xfId="0" applyFill="1" applyBorder="1" applyProtection="1">
      <alignment vertical="center"/>
      <protection hidden="1"/>
    </xf>
    <xf numFmtId="0" fontId="35" fillId="0" borderId="0" xfId="4" applyFont="1" applyFill="1" applyBorder="1" applyProtection="1">
      <alignment vertical="center"/>
      <protection hidden="1"/>
    </xf>
    <xf numFmtId="49" fontId="35" fillId="0" borderId="0" xfId="4" applyNumberFormat="1" applyFont="1" applyFill="1" applyBorder="1" applyProtection="1">
      <alignment vertical="center"/>
      <protection hidden="1"/>
    </xf>
    <xf numFmtId="49" fontId="0" fillId="0" borderId="0" xfId="0" applyNumberFormat="1" applyFill="1" applyBorder="1" applyProtection="1">
      <alignment vertical="center"/>
      <protection hidden="1"/>
    </xf>
    <xf numFmtId="0" fontId="27" fillId="0" borderId="0" xfId="0" applyFont="1" applyFill="1" applyBorder="1" applyAlignment="1" applyProtection="1">
      <alignment horizontal="left" vertical="center"/>
      <protection hidden="1"/>
    </xf>
    <xf numFmtId="0" fontId="26" fillId="0" borderId="0" xfId="0" applyFont="1" applyFill="1" applyBorder="1" applyProtection="1">
      <alignment vertical="center"/>
      <protection hidden="1"/>
    </xf>
    <xf numFmtId="0" fontId="35" fillId="0" borderId="0" xfId="0" applyFont="1" applyFill="1" applyBorder="1" applyAlignment="1" applyProtection="1">
      <alignment horizontal="right" vertical="center"/>
      <protection hidden="1"/>
    </xf>
    <xf numFmtId="0" fontId="3" fillId="0" borderId="0" xfId="2" applyFont="1" applyBorder="1" applyProtection="1">
      <alignment vertical="center"/>
      <protection hidden="1"/>
    </xf>
    <xf numFmtId="0" fontId="3" fillId="0" borderId="0" xfId="2" quotePrefix="1" applyFont="1" applyBorder="1" applyProtection="1">
      <alignment vertical="center"/>
      <protection hidden="1"/>
    </xf>
    <xf numFmtId="0" fontId="3" fillId="0" borderId="14" xfId="4" applyFont="1" applyBorder="1" applyAlignment="1" applyProtection="1">
      <alignment vertical="center"/>
      <protection hidden="1"/>
    </xf>
    <xf numFmtId="0" fontId="3" fillId="0" borderId="0" xfId="4" applyFont="1" applyBorder="1" applyProtection="1">
      <alignment vertical="center"/>
      <protection hidden="1"/>
    </xf>
    <xf numFmtId="0" fontId="51" fillId="0" borderId="28" xfId="0" applyFont="1" applyBorder="1" applyAlignment="1" applyProtection="1">
      <alignment horizontal="distributed" vertical="center"/>
      <protection hidden="1"/>
    </xf>
    <xf numFmtId="0" fontId="35" fillId="0" borderId="29" xfId="4" applyFont="1" applyBorder="1" applyAlignment="1" applyProtection="1">
      <alignment horizontal="distributed" vertical="center" wrapText="1"/>
      <protection hidden="1"/>
    </xf>
    <xf numFmtId="0" fontId="7" fillId="0" borderId="0" xfId="4" applyFont="1" applyBorder="1" applyProtection="1">
      <alignment vertical="center"/>
      <protection hidden="1"/>
    </xf>
    <xf numFmtId="0" fontId="3" fillId="0" borderId="0" xfId="0" applyFont="1" applyBorder="1" applyProtection="1">
      <alignment vertical="center"/>
      <protection hidden="1"/>
    </xf>
    <xf numFmtId="0" fontId="3" fillId="0" borderId="0" xfId="4" applyFont="1" applyBorder="1" applyAlignment="1" applyProtection="1">
      <alignment vertical="center"/>
      <protection hidden="1"/>
    </xf>
    <xf numFmtId="0" fontId="3" fillId="0" borderId="0" xfId="0" applyFont="1" applyBorder="1" applyAlignment="1" applyProtection="1">
      <alignment horizontal="right" vertical="center"/>
      <protection hidden="1"/>
    </xf>
    <xf numFmtId="0" fontId="53" fillId="9" borderId="0" xfId="0" applyFont="1" applyFill="1" applyAlignment="1" applyProtection="1">
      <alignment horizontal="left" vertical="center"/>
      <protection hidden="1"/>
    </xf>
    <xf numFmtId="0" fontId="64" fillId="10" borderId="79" xfId="0" applyFont="1" applyFill="1" applyBorder="1" applyAlignment="1" applyProtection="1">
      <alignment horizontal="left"/>
      <protection hidden="1"/>
    </xf>
    <xf numFmtId="182" fontId="64" fillId="10" borderId="75" xfId="0" applyNumberFormat="1" applyFont="1" applyFill="1" applyBorder="1" applyAlignment="1" applyProtection="1">
      <alignment horizontal="left" vertical="center"/>
      <protection hidden="1"/>
    </xf>
    <xf numFmtId="0" fontId="52" fillId="9" borderId="0" xfId="0" applyFont="1" applyFill="1" applyAlignment="1" applyProtection="1">
      <alignment horizontal="left" vertical="center"/>
      <protection hidden="1"/>
    </xf>
    <xf numFmtId="0" fontId="52" fillId="9" borderId="0" xfId="0" applyFont="1" applyFill="1" applyAlignment="1" applyProtection="1">
      <alignment horizontal="left"/>
      <protection hidden="1"/>
    </xf>
    <xf numFmtId="0" fontId="27" fillId="0" borderId="0" xfId="0" applyFont="1" applyAlignment="1" applyProtection="1">
      <alignment horizontal="left" vertical="center"/>
      <protection hidden="1"/>
    </xf>
    <xf numFmtId="0" fontId="27" fillId="0" borderId="0" xfId="0" applyFont="1" applyBorder="1" applyProtection="1">
      <alignment vertical="center"/>
      <protection hidden="1"/>
    </xf>
    <xf numFmtId="0" fontId="35" fillId="0" borderId="14" xfId="4" applyFont="1" applyBorder="1" applyAlignment="1" applyProtection="1">
      <alignment horizontal="left" vertical="center"/>
      <protection hidden="1"/>
    </xf>
    <xf numFmtId="0" fontId="35" fillId="0" borderId="0" xfId="2" applyFont="1" applyBorder="1" applyAlignment="1" applyProtection="1">
      <alignment horizontal="left" vertical="center"/>
      <protection hidden="1"/>
    </xf>
    <xf numFmtId="0" fontId="3" fillId="0" borderId="0" xfId="4" applyFont="1" applyBorder="1" applyAlignment="1" applyProtection="1">
      <alignment horizontal="right" vertical="center"/>
      <protection hidden="1"/>
    </xf>
    <xf numFmtId="0" fontId="0" fillId="9" borderId="0" xfId="0" applyFill="1" applyBorder="1" applyProtection="1">
      <alignment vertical="center"/>
      <protection hidden="1"/>
    </xf>
    <xf numFmtId="0" fontId="26" fillId="0" borderId="80" xfId="2" applyFont="1" applyBorder="1" applyProtection="1">
      <alignment vertical="center"/>
      <protection hidden="1"/>
    </xf>
    <xf numFmtId="0" fontId="17" fillId="0" borderId="80" xfId="2" applyFont="1" applyBorder="1" applyProtection="1">
      <alignment vertical="center"/>
      <protection hidden="1"/>
    </xf>
    <xf numFmtId="0" fontId="17" fillId="0" borderId="17" xfId="2" applyFont="1" applyBorder="1" applyProtection="1">
      <alignment vertical="center"/>
      <protection hidden="1"/>
    </xf>
    <xf numFmtId="0" fontId="26" fillId="0" borderId="8" xfId="0" applyFont="1" applyFill="1" applyBorder="1" applyProtection="1">
      <alignment vertical="center"/>
      <protection hidden="1"/>
    </xf>
    <xf numFmtId="0" fontId="28" fillId="0" borderId="8" xfId="0" applyFont="1" applyFill="1" applyBorder="1" applyAlignment="1" applyProtection="1">
      <alignment vertical="top"/>
      <protection hidden="1"/>
    </xf>
    <xf numFmtId="0" fontId="28" fillId="0" borderId="8" xfId="0" applyFont="1" applyBorder="1" applyAlignment="1" applyProtection="1">
      <alignment vertical="top" wrapText="1"/>
      <protection hidden="1"/>
    </xf>
    <xf numFmtId="0" fontId="27" fillId="0" borderId="8" xfId="0" applyFont="1" applyFill="1" applyBorder="1" applyProtection="1">
      <alignment vertical="center"/>
      <protection hidden="1"/>
    </xf>
    <xf numFmtId="0" fontId="37" fillId="0" borderId="8" xfId="0" applyFont="1" applyFill="1" applyBorder="1" applyAlignment="1" applyProtection="1">
      <alignment vertical="center" wrapText="1"/>
      <protection hidden="1"/>
    </xf>
    <xf numFmtId="0" fontId="26" fillId="0" borderId="80" xfId="0" applyFont="1" applyBorder="1" applyProtection="1">
      <alignment vertical="center"/>
      <protection hidden="1"/>
    </xf>
    <xf numFmtId="0" fontId="26" fillId="0" borderId="80" xfId="4" applyFont="1" applyBorder="1" applyProtection="1">
      <alignment vertical="center"/>
      <protection hidden="1"/>
    </xf>
    <xf numFmtId="0" fontId="0" fillId="0" borderId="62" xfId="0" applyBorder="1" applyProtection="1">
      <alignment vertical="center"/>
      <protection hidden="1"/>
    </xf>
    <xf numFmtId="0" fontId="17" fillId="0" borderId="80" xfId="0" applyFont="1" applyBorder="1" applyProtection="1">
      <alignment vertical="center"/>
      <protection hidden="1"/>
    </xf>
    <xf numFmtId="0" fontId="26" fillId="9" borderId="0" xfId="0" applyFont="1" applyFill="1" applyBorder="1" applyProtection="1">
      <alignment vertical="center"/>
      <protection hidden="1"/>
    </xf>
    <xf numFmtId="0" fontId="52" fillId="9" borderId="0" xfId="0" applyFont="1" applyFill="1" applyBorder="1" applyAlignment="1" applyProtection="1">
      <alignment horizontal="left" vertical="center"/>
      <protection hidden="1"/>
    </xf>
    <xf numFmtId="0" fontId="17" fillId="0" borderId="14" xfId="0" applyFont="1" applyBorder="1" applyAlignment="1" applyProtection="1">
      <alignment horizontal="left" vertical="top" wrapText="1"/>
      <protection hidden="1"/>
    </xf>
    <xf numFmtId="0" fontId="17" fillId="0" borderId="14" xfId="0" applyFont="1" applyBorder="1" applyProtection="1">
      <alignment vertical="center"/>
      <protection hidden="1"/>
    </xf>
    <xf numFmtId="0" fontId="26" fillId="0" borderId="14" xfId="0" applyFont="1" applyBorder="1" applyProtection="1">
      <alignment vertical="center"/>
      <protection hidden="1"/>
    </xf>
    <xf numFmtId="49" fontId="3" fillId="4" borderId="0" xfId="0" applyNumberFormat="1" applyFont="1" applyFill="1" applyAlignment="1" applyProtection="1">
      <alignment horizontal="left" vertical="center" shrinkToFit="1"/>
      <protection locked="0"/>
    </xf>
    <xf numFmtId="49" fontId="3" fillId="0" borderId="0" xfId="0" applyNumberFormat="1" applyFont="1" applyAlignment="1" applyProtection="1">
      <alignment horizontal="left" vertical="center" shrinkToFit="1"/>
      <protection hidden="1"/>
    </xf>
    <xf numFmtId="0" fontId="53" fillId="9" borderId="0" xfId="0" applyFont="1" applyFill="1" applyAlignment="1" applyProtection="1">
      <alignment horizontal="left" vertical="center" wrapText="1"/>
      <protection hidden="1"/>
    </xf>
    <xf numFmtId="0" fontId="41" fillId="9" borderId="0" xfId="4" applyFont="1" applyFill="1" applyAlignment="1" applyProtection="1">
      <alignment horizontal="center" vertical="center" shrinkToFit="1"/>
      <protection hidden="1"/>
    </xf>
    <xf numFmtId="177" fontId="34" fillId="3" borderId="0" xfId="0" applyNumberFormat="1" applyFont="1" applyFill="1" applyAlignment="1" applyProtection="1">
      <alignment horizontal="center" vertical="center"/>
      <protection locked="0"/>
    </xf>
    <xf numFmtId="0" fontId="0" fillId="2" borderId="0" xfId="0" applyFill="1" applyProtection="1">
      <alignment vertical="center"/>
      <protection hidden="1"/>
    </xf>
    <xf numFmtId="0" fontId="3" fillId="2" borderId="0" xfId="0" applyFont="1" applyFill="1" applyProtection="1">
      <alignment vertical="center"/>
      <protection hidden="1"/>
    </xf>
    <xf numFmtId="0" fontId="5" fillId="2" borderId="0" xfId="0" applyFont="1" applyFill="1" applyProtection="1">
      <alignment vertical="center"/>
      <protection hidden="1"/>
    </xf>
    <xf numFmtId="0" fontId="52" fillId="9" borderId="0" xfId="0" applyFont="1" applyFill="1" applyProtection="1">
      <alignment vertical="center"/>
      <protection hidden="1"/>
    </xf>
    <xf numFmtId="0" fontId="3" fillId="2" borderId="0" xfId="0" applyFont="1" applyFill="1" applyAlignment="1" applyProtection="1">
      <alignment horizontal="distributed" vertical="center" indent="1"/>
      <protection hidden="1"/>
    </xf>
    <xf numFmtId="0" fontId="53" fillId="9" borderId="0" xfId="0" applyFont="1" applyFill="1" applyProtection="1">
      <alignment vertical="center"/>
      <protection hidden="1"/>
    </xf>
    <xf numFmtId="0" fontId="3" fillId="2" borderId="0" xfId="0" applyFont="1" applyFill="1" applyAlignment="1" applyProtection="1">
      <alignment horizontal="center" vertical="center"/>
      <protection hidden="1"/>
    </xf>
    <xf numFmtId="0" fontId="3" fillId="2" borderId="0" xfId="0" applyFont="1" applyFill="1" applyAlignment="1" applyProtection="1">
      <alignment horizontal="right" vertical="center"/>
      <protection hidden="1"/>
    </xf>
    <xf numFmtId="0" fontId="5" fillId="2" borderId="0" xfId="0" applyFont="1" applyFill="1" applyAlignment="1" applyProtection="1">
      <alignment horizontal="right" vertical="center"/>
      <protection hidden="1"/>
    </xf>
    <xf numFmtId="0" fontId="5" fillId="2" borderId="0" xfId="0" applyFont="1" applyFill="1" applyAlignment="1" applyProtection="1">
      <alignment horizontal="center" vertical="center"/>
      <protection hidden="1"/>
    </xf>
    <xf numFmtId="0" fontId="7" fillId="0" borderId="0" xfId="0" applyFont="1" applyProtection="1">
      <alignment vertical="center"/>
      <protection hidden="1"/>
    </xf>
    <xf numFmtId="0" fontId="7" fillId="0" borderId="0" xfId="0" applyFont="1" applyAlignment="1" applyProtection="1">
      <alignment horizontal="right" vertical="center"/>
      <protection hidden="1"/>
    </xf>
    <xf numFmtId="0" fontId="3" fillId="0" borderId="0" xfId="0" applyFont="1" applyProtection="1">
      <alignment vertical="center"/>
      <protection hidden="1"/>
    </xf>
    <xf numFmtId="0" fontId="3" fillId="2" borderId="0" xfId="0" applyFont="1" applyFill="1" applyAlignment="1" applyProtection="1">
      <alignment horizontal="left" vertical="center"/>
      <protection hidden="1"/>
    </xf>
    <xf numFmtId="0" fontId="7" fillId="2" borderId="0" xfId="0" applyFont="1" applyFill="1" applyProtection="1">
      <alignment vertical="center"/>
      <protection hidden="1"/>
    </xf>
    <xf numFmtId="0" fontId="7" fillId="9" borderId="0" xfId="0" applyFont="1" applyFill="1" applyProtection="1">
      <alignment vertical="center"/>
      <protection hidden="1"/>
    </xf>
    <xf numFmtId="0" fontId="3" fillId="2" borderId="1" xfId="0" applyFont="1" applyFill="1" applyBorder="1" applyAlignment="1" applyProtection="1">
      <alignment horizontal="left" vertical="center" indent="1"/>
      <protection hidden="1"/>
    </xf>
    <xf numFmtId="0" fontId="5" fillId="2" borderId="5" xfId="0" applyFont="1" applyFill="1" applyBorder="1" applyAlignment="1" applyProtection="1">
      <alignment horizontal="center" vertical="center"/>
      <protection hidden="1"/>
    </xf>
    <xf numFmtId="0" fontId="5" fillId="2" borderId="12" xfId="0" applyFont="1" applyFill="1" applyBorder="1" applyAlignment="1" applyProtection="1">
      <alignment horizontal="left" vertical="center"/>
      <protection hidden="1"/>
    </xf>
    <xf numFmtId="0" fontId="5" fillId="2" borderId="18" xfId="0" applyFont="1" applyFill="1" applyBorder="1" applyAlignment="1" applyProtection="1">
      <alignment horizontal="left" vertical="center" wrapText="1"/>
      <protection hidden="1"/>
    </xf>
    <xf numFmtId="0" fontId="3" fillId="2" borderId="11" xfId="0" applyFont="1" applyFill="1" applyBorder="1" applyAlignment="1" applyProtection="1">
      <alignment horizontal="distributed" vertical="center" wrapText="1"/>
      <protection hidden="1"/>
    </xf>
    <xf numFmtId="0" fontId="5" fillId="2" borderId="29" xfId="0" applyFont="1" applyFill="1" applyBorder="1" applyAlignment="1" applyProtection="1">
      <alignment horizontal="distributed" vertical="center"/>
      <protection hidden="1"/>
    </xf>
    <xf numFmtId="0" fontId="3" fillId="2" borderId="17" xfId="0" applyFont="1" applyFill="1" applyBorder="1" applyAlignment="1" applyProtection="1">
      <alignment horizontal="distributed" vertical="center"/>
      <protection hidden="1"/>
    </xf>
    <xf numFmtId="0" fontId="5" fillId="2" borderId="24" xfId="0" applyFont="1" applyFill="1" applyBorder="1" applyAlignment="1" applyProtection="1">
      <alignment horizontal="distributed" vertical="center"/>
      <protection hidden="1"/>
    </xf>
    <xf numFmtId="0" fontId="7" fillId="0" borderId="0" xfId="0" applyFont="1" applyFill="1" applyAlignment="1" applyProtection="1">
      <alignment horizontal="right"/>
      <protection hidden="1"/>
    </xf>
    <xf numFmtId="0" fontId="9" fillId="9" borderId="0" xfId="0" applyFont="1" applyFill="1" applyAlignment="1" applyProtection="1">
      <alignment vertical="top" wrapText="1"/>
      <protection hidden="1"/>
    </xf>
    <xf numFmtId="49" fontId="0" fillId="9" borderId="0" xfId="0" applyNumberFormat="1" applyFill="1" applyProtection="1">
      <alignment vertical="center"/>
      <protection hidden="1"/>
    </xf>
    <xf numFmtId="0" fontId="10" fillId="9" borderId="0" xfId="0" applyFont="1" applyFill="1" applyProtection="1">
      <alignment vertical="center"/>
      <protection hidden="1"/>
    </xf>
    <xf numFmtId="0" fontId="9" fillId="9" borderId="0" xfId="0" applyFont="1" applyFill="1" applyAlignment="1" applyProtection="1">
      <alignment horizontal="justify" vertical="top" wrapText="1"/>
      <protection hidden="1"/>
    </xf>
    <xf numFmtId="0" fontId="3" fillId="2" borderId="0" xfId="0" applyFont="1" applyFill="1" applyAlignment="1" applyProtection="1">
      <alignment vertical="top"/>
      <protection hidden="1"/>
    </xf>
    <xf numFmtId="0" fontId="0" fillId="2" borderId="0" xfId="0" applyFill="1" applyAlignment="1" applyProtection="1">
      <alignment vertical="top"/>
      <protection hidden="1"/>
    </xf>
    <xf numFmtId="0" fontId="0" fillId="9" borderId="0" xfId="0" applyFill="1" applyAlignment="1" applyProtection="1">
      <alignment vertical="top"/>
      <protection hidden="1"/>
    </xf>
    <xf numFmtId="0" fontId="3" fillId="2" borderId="0" xfId="0" applyFont="1" applyFill="1" applyAlignment="1" applyProtection="1">
      <alignment horizontal="center" vertical="top"/>
      <protection hidden="1"/>
    </xf>
    <xf numFmtId="0" fontId="7" fillId="2" borderId="0" xfId="0" applyFont="1" applyFill="1" applyAlignment="1" applyProtection="1">
      <alignment horizontal="right" vertical="center"/>
      <protection hidden="1"/>
    </xf>
    <xf numFmtId="0" fontId="3" fillId="9" borderId="0" xfId="0" applyFont="1" applyFill="1" applyAlignment="1" applyProtection="1">
      <alignment vertical="top"/>
      <protection hidden="1"/>
    </xf>
    <xf numFmtId="0" fontId="7" fillId="2" borderId="0" xfId="0" applyFont="1" applyFill="1" applyAlignment="1" applyProtection="1">
      <alignment vertical="top"/>
      <protection hidden="1"/>
    </xf>
    <xf numFmtId="0" fontId="3" fillId="5" borderId="0" xfId="0" applyFont="1" applyFill="1" applyProtection="1">
      <alignment vertical="center"/>
      <protection hidden="1"/>
    </xf>
    <xf numFmtId="177" fontId="34" fillId="0" borderId="0" xfId="0" applyNumberFormat="1" applyFont="1" applyAlignment="1" applyProtection="1">
      <alignment horizontal="center" vertical="center"/>
      <protection hidden="1"/>
    </xf>
    <xf numFmtId="0" fontId="3" fillId="2" borderId="0" xfId="0" applyFont="1" applyFill="1" applyAlignment="1" applyProtection="1">
      <alignment vertical="center" wrapText="1"/>
      <protection hidden="1"/>
    </xf>
    <xf numFmtId="0" fontId="0" fillId="2" borderId="0" xfId="0" applyFill="1" applyAlignment="1" applyProtection="1">
      <alignment vertical="center" wrapText="1"/>
      <protection hidden="1"/>
    </xf>
    <xf numFmtId="0" fontId="3" fillId="0" borderId="39" xfId="0" applyFont="1" applyBorder="1" applyAlignment="1" applyProtection="1">
      <alignment horizontal="distributed" vertical="center" indent="1"/>
      <protection hidden="1"/>
    </xf>
    <xf numFmtId="0" fontId="3" fillId="2" borderId="46" xfId="0" applyFont="1" applyFill="1" applyBorder="1" applyAlignment="1" applyProtection="1">
      <alignment horizontal="left" vertical="center"/>
      <protection hidden="1"/>
    </xf>
    <xf numFmtId="0" fontId="3" fillId="2" borderId="47" xfId="0" applyFont="1" applyFill="1" applyBorder="1" applyAlignment="1" applyProtection="1">
      <alignment horizontal="distributed" vertical="center" wrapText="1"/>
      <protection hidden="1"/>
    </xf>
    <xf numFmtId="0" fontId="5" fillId="2" borderId="50" xfId="0" applyFont="1" applyFill="1" applyBorder="1" applyAlignment="1" applyProtection="1">
      <alignment horizontal="distributed" vertical="center"/>
      <protection hidden="1"/>
    </xf>
    <xf numFmtId="0" fontId="3" fillId="2" borderId="52" xfId="0" applyFont="1" applyFill="1" applyBorder="1" applyAlignment="1" applyProtection="1">
      <alignment horizontal="distributed" vertical="center"/>
      <protection hidden="1"/>
    </xf>
    <xf numFmtId="0" fontId="3" fillId="2" borderId="43" xfId="0" applyFont="1" applyFill="1" applyBorder="1" applyAlignment="1" applyProtection="1">
      <alignment horizontal="distributed" vertical="center"/>
      <protection hidden="1"/>
    </xf>
    <xf numFmtId="0" fontId="19" fillId="2" borderId="0" xfId="0" applyFont="1" applyFill="1" applyAlignment="1" applyProtection="1">
      <alignment vertical="top"/>
      <protection hidden="1"/>
    </xf>
    <xf numFmtId="0" fontId="19" fillId="9" borderId="0" xfId="0" applyFont="1" applyFill="1" applyAlignment="1" applyProtection="1">
      <alignment vertical="top"/>
      <protection hidden="1"/>
    </xf>
    <xf numFmtId="0" fontId="20" fillId="9" borderId="0" xfId="0" applyFont="1" applyFill="1" applyAlignment="1" applyProtection="1">
      <alignment vertical="top"/>
      <protection hidden="1"/>
    </xf>
    <xf numFmtId="0" fontId="0" fillId="0" borderId="0" xfId="0" applyFill="1" applyAlignment="1" applyProtection="1">
      <alignment vertical="top"/>
      <protection hidden="1"/>
    </xf>
    <xf numFmtId="0" fontId="21" fillId="9" borderId="0" xfId="0" applyFont="1" applyFill="1" applyAlignment="1" applyProtection="1">
      <alignment vertical="top"/>
      <protection hidden="1"/>
    </xf>
    <xf numFmtId="0" fontId="7" fillId="2" borderId="0" xfId="0" applyFont="1" applyFill="1" applyAlignment="1" applyProtection="1">
      <alignment horizontal="left" vertical="center"/>
      <protection hidden="1"/>
    </xf>
    <xf numFmtId="0" fontId="0" fillId="2" borderId="11" xfId="0" applyFill="1" applyBorder="1" applyProtection="1">
      <alignment vertical="center"/>
      <protection hidden="1"/>
    </xf>
    <xf numFmtId="0" fontId="0" fillId="2" borderId="8" xfId="0" applyFill="1" applyBorder="1" applyProtection="1">
      <alignment vertical="center"/>
      <protection hidden="1"/>
    </xf>
    <xf numFmtId="0" fontId="0" fillId="2" borderId="9" xfId="0" applyFill="1" applyBorder="1" applyProtection="1">
      <alignment vertical="center"/>
      <protection hidden="1"/>
    </xf>
    <xf numFmtId="0" fontId="0" fillId="2" borderId="29" xfId="0" applyFill="1" applyBorder="1" applyProtection="1">
      <alignment vertical="center"/>
      <protection hidden="1"/>
    </xf>
    <xf numFmtId="0" fontId="23" fillId="2" borderId="0" xfId="0" applyFont="1" applyFill="1" applyAlignment="1" applyProtection="1">
      <alignment vertical="center" wrapText="1"/>
      <protection hidden="1"/>
    </xf>
    <xf numFmtId="0" fontId="0" fillId="2" borderId="17" xfId="0" applyFill="1" applyBorder="1" applyProtection="1">
      <alignment vertical="center"/>
      <protection hidden="1"/>
    </xf>
    <xf numFmtId="0" fontId="3" fillId="2" borderId="14" xfId="0" applyFont="1" applyFill="1" applyBorder="1" applyProtection="1">
      <alignment vertical="center"/>
      <protection hidden="1"/>
    </xf>
    <xf numFmtId="0" fontId="0" fillId="2" borderId="14" xfId="0" applyFill="1" applyBorder="1" applyProtection="1">
      <alignment vertical="center"/>
      <protection hidden="1"/>
    </xf>
    <xf numFmtId="0" fontId="0" fillId="2" borderId="15" xfId="0" applyFill="1" applyBorder="1" applyProtection="1">
      <alignment vertical="center"/>
      <protection hidden="1"/>
    </xf>
    <xf numFmtId="0" fontId="26" fillId="0" borderId="8" xfId="2" applyFont="1" applyBorder="1" applyProtection="1">
      <alignment vertical="center"/>
      <protection hidden="1"/>
    </xf>
    <xf numFmtId="0" fontId="7" fillId="0" borderId="0" xfId="0" applyFont="1" applyAlignment="1" applyProtection="1">
      <alignment horizontal="left" vertical="center"/>
      <protection hidden="1"/>
    </xf>
    <xf numFmtId="0" fontId="3" fillId="2" borderId="8" xfId="0" applyFont="1" applyFill="1" applyBorder="1" applyAlignment="1" applyProtection="1">
      <alignment horizontal="left" vertical="center"/>
      <protection hidden="1"/>
    </xf>
    <xf numFmtId="0" fontId="3" fillId="2" borderId="8" xfId="0" applyFont="1" applyFill="1" applyBorder="1" applyProtection="1">
      <alignment vertical="center"/>
      <protection hidden="1"/>
    </xf>
    <xf numFmtId="0" fontId="3" fillId="0" borderId="8" xfId="0" applyFont="1" applyBorder="1" applyProtection="1">
      <alignment vertical="center"/>
      <protection hidden="1"/>
    </xf>
    <xf numFmtId="0" fontId="23" fillId="2" borderId="0" xfId="0" applyFont="1" applyFill="1" applyProtection="1">
      <alignment vertical="center"/>
      <protection hidden="1"/>
    </xf>
    <xf numFmtId="0" fontId="22" fillId="2" borderId="0" xfId="0" applyFont="1" applyFill="1" applyAlignment="1" applyProtection="1">
      <alignment horizontal="left" vertical="center"/>
      <protection hidden="1"/>
    </xf>
    <xf numFmtId="0" fontId="0" fillId="2" borderId="12" xfId="0" applyFill="1" applyBorder="1" applyProtection="1">
      <alignment vertical="center"/>
      <protection hidden="1"/>
    </xf>
    <xf numFmtId="0" fontId="3" fillId="2" borderId="15" xfId="0" applyFont="1" applyFill="1" applyBorder="1" applyProtection="1">
      <alignment vertical="center"/>
      <protection hidden="1"/>
    </xf>
    <xf numFmtId="0" fontId="31" fillId="0" borderId="0" xfId="0" applyFont="1" applyProtection="1">
      <alignment vertical="center"/>
      <protection hidden="1"/>
    </xf>
    <xf numFmtId="0" fontId="31" fillId="9" borderId="0" xfId="0" applyFont="1" applyFill="1" applyProtection="1">
      <alignment vertical="center"/>
      <protection hidden="1"/>
    </xf>
    <xf numFmtId="0" fontId="60" fillId="9" borderId="0" xfId="0" applyFont="1" applyFill="1" applyAlignment="1" applyProtection="1">
      <alignment horizontal="left" vertical="center"/>
      <protection hidden="1"/>
    </xf>
    <xf numFmtId="0" fontId="7" fillId="0" borderId="11" xfId="0" applyFont="1" applyBorder="1" applyProtection="1">
      <alignment vertical="center"/>
      <protection hidden="1"/>
    </xf>
    <xf numFmtId="0" fontId="7" fillId="0" borderId="9" xfId="0" applyFont="1" applyBorder="1" applyProtection="1">
      <alignment vertical="center"/>
      <protection hidden="1"/>
    </xf>
    <xf numFmtId="0" fontId="7" fillId="0" borderId="29" xfId="0" applyFont="1" applyBorder="1" applyProtection="1">
      <alignment vertical="center"/>
      <protection hidden="1"/>
    </xf>
    <xf numFmtId="0" fontId="7" fillId="0" borderId="28" xfId="0" applyFont="1" applyBorder="1" applyProtection="1">
      <alignment vertical="center"/>
      <protection hidden="1"/>
    </xf>
    <xf numFmtId="0" fontId="7" fillId="0" borderId="17" xfId="0" applyFont="1" applyBorder="1" applyProtection="1">
      <alignment vertical="center"/>
      <protection hidden="1"/>
    </xf>
    <xf numFmtId="0" fontId="7" fillId="0" borderId="14" xfId="0" applyFont="1" applyBorder="1" applyProtection="1">
      <alignment vertical="center"/>
      <protection hidden="1"/>
    </xf>
    <xf numFmtId="0" fontId="7" fillId="0" borderId="15" xfId="0" applyFont="1" applyBorder="1" applyProtection="1">
      <alignment vertical="center"/>
      <protection hidden="1"/>
    </xf>
    <xf numFmtId="0" fontId="31" fillId="0" borderId="29" xfId="0" applyFont="1" applyBorder="1" applyProtection="1">
      <alignment vertical="center"/>
      <protection hidden="1"/>
    </xf>
    <xf numFmtId="0" fontId="61" fillId="9" borderId="0" xfId="0" applyFont="1" applyFill="1" applyAlignment="1" applyProtection="1">
      <alignment vertical="top" wrapText="1"/>
      <protection hidden="1"/>
    </xf>
    <xf numFmtId="0" fontId="0" fillId="0" borderId="29" xfId="0" applyBorder="1" applyProtection="1">
      <alignment vertical="center"/>
      <protection hidden="1"/>
    </xf>
    <xf numFmtId="0" fontId="0" fillId="0" borderId="0" xfId="0" applyAlignment="1" applyProtection="1">
      <alignment horizontal="left" vertical="center"/>
      <protection hidden="1"/>
    </xf>
    <xf numFmtId="0" fontId="7" fillId="0" borderId="0" xfId="0" applyFont="1" applyFill="1" applyBorder="1" applyAlignment="1" applyProtection="1">
      <alignment horizontal="right" vertical="center"/>
      <protection hidden="1"/>
    </xf>
    <xf numFmtId="0" fontId="7" fillId="0" borderId="0" xfId="0" applyFont="1" applyFill="1" applyBorder="1" applyAlignment="1" applyProtection="1">
      <alignment horizontal="right"/>
      <protection hidden="1"/>
    </xf>
    <xf numFmtId="0" fontId="17" fillId="0" borderId="11" xfId="2" applyFont="1" applyBorder="1" applyProtection="1">
      <alignment vertical="center"/>
      <protection hidden="1"/>
    </xf>
    <xf numFmtId="0" fontId="54" fillId="9" borderId="0" xfId="0" applyFont="1" applyFill="1" applyAlignment="1" applyProtection="1">
      <alignment horizontal="left" vertical="center"/>
      <protection hidden="1"/>
    </xf>
    <xf numFmtId="0" fontId="52" fillId="9" borderId="0" xfId="0" applyFont="1" applyFill="1" applyBorder="1" applyProtection="1">
      <alignment vertical="center"/>
      <protection hidden="1"/>
    </xf>
    <xf numFmtId="0" fontId="1" fillId="0" borderId="0" xfId="2" applyProtection="1">
      <alignment vertical="center"/>
      <protection hidden="1"/>
    </xf>
    <xf numFmtId="0" fontId="37" fillId="0" borderId="0" xfId="2" applyFont="1" applyProtection="1">
      <alignment vertical="center"/>
      <protection hidden="1"/>
    </xf>
    <xf numFmtId="0" fontId="3" fillId="0" borderId="0" xfId="2" applyFont="1" applyFill="1" applyAlignment="1" applyProtection="1">
      <alignment horizontal="right" vertical="center"/>
      <protection hidden="1"/>
    </xf>
    <xf numFmtId="0" fontId="3" fillId="0" borderId="14" xfId="4" applyFont="1" applyBorder="1" applyAlignment="1" applyProtection="1">
      <alignment horizontal="left" vertical="center"/>
      <protection hidden="1"/>
    </xf>
    <xf numFmtId="0" fontId="35" fillId="0" borderId="16" xfId="4" applyFont="1" applyBorder="1" applyAlignment="1" applyProtection="1">
      <alignment horizontal="center" vertical="center" wrapText="1"/>
      <protection hidden="1"/>
    </xf>
    <xf numFmtId="38" fontId="52" fillId="9" borderId="0" xfId="0" applyNumberFormat="1" applyFont="1" applyFill="1" applyProtection="1">
      <alignment vertical="center"/>
      <protection hidden="1"/>
    </xf>
    <xf numFmtId="0" fontId="55" fillId="9" borderId="0" xfId="0" applyFont="1" applyFill="1" applyProtection="1">
      <alignment vertical="center"/>
      <protection hidden="1"/>
    </xf>
    <xf numFmtId="0" fontId="56" fillId="9" borderId="0" xfId="4" applyFont="1" applyFill="1" applyAlignment="1" applyProtection="1">
      <alignment vertical="center" wrapText="1"/>
      <protection hidden="1"/>
    </xf>
    <xf numFmtId="0" fontId="41" fillId="9" borderId="0" xfId="4" applyFont="1" applyFill="1" applyAlignment="1" applyProtection="1">
      <alignment vertical="center" shrinkToFit="1"/>
      <protection hidden="1"/>
    </xf>
    <xf numFmtId="0" fontId="3" fillId="0" borderId="0" xfId="4" applyFont="1" applyFill="1" applyBorder="1" applyAlignment="1" applyProtection="1">
      <alignment horizontal="right"/>
      <protection hidden="1"/>
    </xf>
    <xf numFmtId="0" fontId="53" fillId="9" borderId="0" xfId="0" applyFont="1" applyFill="1" applyAlignment="1" applyProtection="1">
      <alignment vertical="center" wrapText="1"/>
      <protection hidden="1"/>
    </xf>
    <xf numFmtId="0" fontId="17" fillId="0" borderId="14" xfId="4" applyFont="1" applyBorder="1" applyProtection="1">
      <alignment vertical="center"/>
      <protection hidden="1"/>
    </xf>
    <xf numFmtId="0" fontId="27" fillId="0" borderId="14" xfId="0" applyFont="1" applyBorder="1" applyProtection="1">
      <alignment vertical="center"/>
      <protection hidden="1"/>
    </xf>
    <xf numFmtId="185" fontId="26" fillId="0" borderId="8" xfId="4" applyNumberFormat="1" applyFont="1" applyBorder="1" applyProtection="1">
      <alignment vertical="center"/>
      <protection hidden="1"/>
    </xf>
    <xf numFmtId="0" fontId="33" fillId="0" borderId="8" xfId="4" applyFont="1" applyBorder="1" applyAlignment="1" applyProtection="1">
      <alignment horizontal="right" vertical="center"/>
      <protection hidden="1"/>
    </xf>
    <xf numFmtId="0" fontId="35" fillId="0" borderId="14" xfId="4" applyFont="1" applyBorder="1" applyProtection="1">
      <alignment vertical="center"/>
      <protection hidden="1"/>
    </xf>
    <xf numFmtId="0" fontId="18" fillId="0" borderId="0" xfId="4" applyFont="1" applyBorder="1" applyProtection="1">
      <alignment vertical="center"/>
      <protection hidden="1"/>
    </xf>
    <xf numFmtId="0" fontId="48" fillId="0" borderId="0" xfId="0" applyFont="1" applyBorder="1" applyAlignment="1" applyProtection="1">
      <alignment horizontal="center" vertical="center" wrapText="1"/>
      <protection hidden="1"/>
    </xf>
    <xf numFmtId="0" fontId="48" fillId="0" borderId="28" xfId="0" applyFont="1" applyBorder="1" applyAlignment="1" applyProtection="1">
      <alignment horizontal="center" vertical="center" wrapText="1"/>
      <protection hidden="1"/>
    </xf>
    <xf numFmtId="0" fontId="48" fillId="9" borderId="0" xfId="0" applyFont="1" applyFill="1" applyAlignment="1" applyProtection="1">
      <alignment horizontal="center" vertical="center" wrapText="1"/>
      <protection hidden="1"/>
    </xf>
    <xf numFmtId="0" fontId="57" fillId="9" borderId="0" xfId="0" applyFont="1" applyFill="1" applyAlignment="1" applyProtection="1">
      <alignment horizontal="center" vertical="center" wrapText="1"/>
      <protection hidden="1"/>
    </xf>
    <xf numFmtId="190" fontId="52" fillId="9" borderId="0" xfId="0" applyNumberFormat="1" applyFont="1" applyFill="1" applyProtection="1">
      <alignment vertical="center"/>
      <protection hidden="1"/>
    </xf>
    <xf numFmtId="0" fontId="53" fillId="9" borderId="0" xfId="0" applyFont="1" applyFill="1" applyAlignment="1" applyProtection="1">
      <alignment horizontal="left" vertical="top"/>
      <protection hidden="1"/>
    </xf>
    <xf numFmtId="0" fontId="62" fillId="9" borderId="0" xfId="0" applyFont="1" applyFill="1" applyAlignment="1" applyProtection="1">
      <alignment vertical="top" wrapText="1"/>
      <protection hidden="1"/>
    </xf>
    <xf numFmtId="0" fontId="53" fillId="9" borderId="0" xfId="0" applyFont="1" applyFill="1" applyAlignment="1" applyProtection="1">
      <alignment horizontal="left" vertical="top" wrapText="1"/>
      <protection hidden="1"/>
    </xf>
    <xf numFmtId="0" fontId="18" fillId="0" borderId="0" xfId="4" applyFont="1" applyBorder="1" applyAlignment="1" applyProtection="1">
      <alignment horizontal="center" vertical="center"/>
      <protection hidden="1"/>
    </xf>
    <xf numFmtId="0" fontId="35" fillId="0" borderId="0" xfId="0" applyFont="1" applyBorder="1" applyAlignment="1" applyProtection="1">
      <alignment horizontal="left" vertical="center"/>
      <protection hidden="1"/>
    </xf>
    <xf numFmtId="185" fontId="17" fillId="0" borderId="0" xfId="0" applyNumberFormat="1" applyFont="1" applyBorder="1" applyAlignment="1" applyProtection="1">
      <alignment vertical="center" shrinkToFit="1"/>
      <protection hidden="1"/>
    </xf>
    <xf numFmtId="0" fontId="42" fillId="0" borderId="0" xfId="0" applyFont="1" applyBorder="1" applyProtection="1">
      <alignment vertical="center"/>
      <protection hidden="1"/>
    </xf>
    <xf numFmtId="0" fontId="52" fillId="9" borderId="0" xfId="0" applyFont="1" applyFill="1" applyAlignment="1" applyProtection="1">
      <alignment horizontal="right" vertical="center"/>
      <protection hidden="1"/>
    </xf>
    <xf numFmtId="0" fontId="3" fillId="0" borderId="0" xfId="0" applyFont="1" applyFill="1" applyBorder="1" applyAlignment="1" applyProtection="1">
      <alignment horizontal="right"/>
      <protection hidden="1"/>
    </xf>
    <xf numFmtId="0" fontId="49" fillId="9" borderId="0" xfId="0" applyFont="1" applyFill="1" applyAlignment="1" applyProtection="1">
      <alignment vertical="center" wrapText="1"/>
      <protection hidden="1"/>
    </xf>
    <xf numFmtId="0" fontId="38" fillId="9" borderId="0" xfId="0" applyFont="1" applyFill="1" applyAlignment="1" applyProtection="1">
      <alignment horizontal="center" vertical="center" wrapText="1"/>
      <protection hidden="1"/>
    </xf>
    <xf numFmtId="0" fontId="50" fillId="9" borderId="0" xfId="0" applyFont="1" applyFill="1" applyAlignment="1" applyProtection="1">
      <alignment vertical="top" wrapText="1"/>
      <protection hidden="1"/>
    </xf>
    <xf numFmtId="0" fontId="38" fillId="9" borderId="0" xfId="0" applyFont="1" applyFill="1" applyAlignment="1" applyProtection="1">
      <alignment vertical="center" wrapText="1"/>
      <protection hidden="1"/>
    </xf>
    <xf numFmtId="0" fontId="49" fillId="9" borderId="0" xfId="0" applyFont="1" applyFill="1" applyAlignment="1" applyProtection="1">
      <alignment wrapText="1"/>
      <protection hidden="1"/>
    </xf>
    <xf numFmtId="0" fontId="49" fillId="9" borderId="0" xfId="0" applyFont="1" applyFill="1" applyAlignment="1" applyProtection="1">
      <alignment vertical="top" wrapText="1"/>
      <protection hidden="1"/>
    </xf>
    <xf numFmtId="49" fontId="52" fillId="9" borderId="0" xfId="0" applyNumberFormat="1" applyFont="1" applyFill="1" applyAlignment="1" applyProtection="1">
      <alignment horizontal="left" vertical="center"/>
      <protection hidden="1"/>
    </xf>
    <xf numFmtId="49" fontId="0" fillId="11" borderId="0" xfId="0" applyNumberFormat="1" applyFill="1" applyProtection="1">
      <alignment vertical="center"/>
      <protection hidden="1"/>
    </xf>
    <xf numFmtId="49" fontId="73" fillId="9" borderId="0" xfId="0" applyNumberFormat="1" applyFont="1" applyFill="1" applyProtection="1">
      <alignment vertical="center"/>
      <protection hidden="1"/>
    </xf>
    <xf numFmtId="49" fontId="73" fillId="9" borderId="0" xfId="0" applyNumberFormat="1" applyFont="1" applyFill="1" applyAlignment="1" applyProtection="1">
      <alignment horizontal="left" vertical="center"/>
      <protection hidden="1"/>
    </xf>
    <xf numFmtId="49" fontId="73" fillId="9" borderId="0" xfId="0" quotePrefix="1" applyNumberFormat="1" applyFont="1" applyFill="1" applyProtection="1">
      <alignment vertical="center"/>
      <protection hidden="1"/>
    </xf>
    <xf numFmtId="0" fontId="28" fillId="0" borderId="0" xfId="0" applyFont="1" applyAlignment="1" applyProtection="1">
      <alignment horizontal="right" vertical="center"/>
      <protection hidden="1"/>
    </xf>
    <xf numFmtId="0" fontId="53" fillId="9" borderId="0" xfId="0" applyFont="1" applyFill="1" applyAlignment="1" applyProtection="1">
      <alignment horizontal="left" vertical="center" wrapText="1"/>
      <protection hidden="1"/>
    </xf>
    <xf numFmtId="0" fontId="53" fillId="9" borderId="0" xfId="0" applyFont="1" applyFill="1" applyAlignment="1" applyProtection="1">
      <alignment horizontal="left" vertical="top" wrapText="1"/>
      <protection hidden="1"/>
    </xf>
    <xf numFmtId="0" fontId="41" fillId="9" borderId="0" xfId="4" applyFont="1" applyFill="1" applyAlignment="1" applyProtection="1">
      <alignment horizontal="center" vertical="center" shrinkToFit="1"/>
      <protection hidden="1"/>
    </xf>
    <xf numFmtId="178" fontId="71" fillId="2" borderId="8" xfId="0" applyNumberFormat="1" applyFont="1" applyFill="1" applyBorder="1" applyAlignment="1" applyProtection="1">
      <alignment horizontal="right" vertical="center" indent="2" shrinkToFit="1"/>
      <protection hidden="1"/>
    </xf>
    <xf numFmtId="178" fontId="71" fillId="5" borderId="14" xfId="0" applyNumberFormat="1" applyFont="1" applyFill="1" applyBorder="1" applyAlignment="1" applyProtection="1">
      <alignment horizontal="right" vertical="center" indent="1" shrinkToFit="1"/>
      <protection hidden="1"/>
    </xf>
    <xf numFmtId="0" fontId="7" fillId="0" borderId="0" xfId="4" applyFont="1" applyFill="1" applyBorder="1" applyProtection="1">
      <alignment vertical="center"/>
      <protection hidden="1"/>
    </xf>
    <xf numFmtId="182" fontId="65" fillId="9" borderId="75" xfId="0" applyNumberFormat="1" applyFont="1" applyFill="1" applyBorder="1" applyAlignment="1" applyProtection="1">
      <alignment vertical="center"/>
      <protection hidden="1"/>
    </xf>
    <xf numFmtId="182" fontId="65" fillId="9" borderId="76" xfId="0" applyNumberFormat="1" applyFont="1" applyFill="1" applyBorder="1" applyAlignment="1" applyProtection="1">
      <alignment vertical="center"/>
      <protection hidden="1"/>
    </xf>
    <xf numFmtId="182" fontId="65" fillId="9" borderId="77" xfId="0" applyNumberFormat="1" applyFont="1" applyFill="1" applyBorder="1" applyAlignment="1" applyProtection="1">
      <alignment vertical="center"/>
      <protection hidden="1"/>
    </xf>
    <xf numFmtId="0" fontId="28" fillId="0" borderId="14" xfId="0" applyFont="1" applyBorder="1" applyAlignment="1" applyProtection="1">
      <alignment horizontal="right" vertical="center"/>
      <protection hidden="1"/>
    </xf>
    <xf numFmtId="0" fontId="53" fillId="9" borderId="0" xfId="0" applyFont="1" applyFill="1" applyAlignment="1" applyProtection="1">
      <alignment horizontal="left" vertical="center" wrapText="1"/>
      <protection hidden="1"/>
    </xf>
    <xf numFmtId="49" fontId="3" fillId="4" borderId="0" xfId="0" applyNumberFormat="1" applyFont="1" applyFill="1" applyAlignment="1" applyProtection="1">
      <alignment horizontal="left" vertical="center" shrinkToFit="1"/>
      <protection locked="0"/>
    </xf>
    <xf numFmtId="0" fontId="3" fillId="2" borderId="0" xfId="0" applyFont="1" applyFill="1" applyAlignment="1" applyProtection="1">
      <alignment horizontal="center" vertical="center"/>
      <protection hidden="1"/>
    </xf>
    <xf numFmtId="0" fontId="3" fillId="3" borderId="0" xfId="0" applyFont="1" applyFill="1" applyAlignment="1" applyProtection="1">
      <alignment horizontal="center" vertical="center"/>
      <protection locked="0"/>
    </xf>
    <xf numFmtId="176" fontId="3" fillId="4" borderId="0" xfId="0" applyNumberFormat="1" applyFont="1" applyFill="1" applyAlignment="1" applyProtection="1">
      <alignment horizontal="right" vertical="center"/>
      <protection locked="0"/>
    </xf>
    <xf numFmtId="49" fontId="5" fillId="4" borderId="0" xfId="0" applyNumberFormat="1" applyFont="1" applyFill="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7" fillId="0" borderId="0" xfId="0" applyFont="1" applyAlignment="1" applyProtection="1">
      <alignment horizontal="center" vertical="center"/>
      <protection hidden="1"/>
    </xf>
    <xf numFmtId="0" fontId="5" fillId="0" borderId="0" xfId="0" applyFont="1" applyAlignment="1" applyProtection="1">
      <alignment horizontal="distributed" vertical="center"/>
      <protection hidden="1"/>
    </xf>
    <xf numFmtId="0" fontId="3" fillId="2" borderId="2" xfId="0" applyFont="1" applyFill="1" applyBorder="1" applyAlignment="1" applyProtection="1">
      <alignment horizontal="distributed" vertical="center" wrapText="1" indent="1"/>
      <protection hidden="1"/>
    </xf>
    <xf numFmtId="0" fontId="3" fillId="2" borderId="3" xfId="0" applyFont="1" applyFill="1" applyBorder="1" applyAlignment="1" applyProtection="1">
      <alignment horizontal="distributed" vertical="center" wrapText="1" indent="1"/>
      <protection hidden="1"/>
    </xf>
    <xf numFmtId="0" fontId="3" fillId="2" borderId="4" xfId="0" applyFont="1" applyFill="1" applyBorder="1" applyAlignment="1" applyProtection="1">
      <alignment horizontal="distributed" vertical="center" wrapText="1" indent="1"/>
      <protection hidden="1"/>
    </xf>
    <xf numFmtId="0" fontId="5" fillId="3" borderId="5" xfId="0" applyFont="1" applyFill="1" applyBorder="1" applyAlignment="1" applyProtection="1">
      <alignment horizontal="center" vertical="center" shrinkToFit="1"/>
      <protection locked="0"/>
    </xf>
    <xf numFmtId="177" fontId="18" fillId="0" borderId="5" xfId="0" applyNumberFormat="1" applyFont="1" applyBorder="1" applyAlignment="1" applyProtection="1">
      <alignment horizontal="center" vertical="center" shrinkToFit="1"/>
      <protection hidden="1"/>
    </xf>
    <xf numFmtId="177" fontId="18" fillId="0" borderId="6" xfId="0" applyNumberFormat="1" applyFont="1" applyBorder="1" applyAlignment="1" applyProtection="1">
      <alignment horizontal="center" vertical="center" shrinkToFit="1"/>
      <protection hidden="1"/>
    </xf>
    <xf numFmtId="0" fontId="3" fillId="2" borderId="7" xfId="0" applyFont="1" applyFill="1" applyBorder="1" applyAlignment="1" applyProtection="1">
      <alignment horizontal="distributed" vertical="center" wrapText="1" indent="1"/>
      <protection hidden="1"/>
    </xf>
    <xf numFmtId="0" fontId="3" fillId="2" borderId="8" xfId="0" applyFont="1" applyFill="1" applyBorder="1" applyAlignment="1" applyProtection="1">
      <alignment horizontal="distributed" vertical="center" wrapText="1" indent="1"/>
      <protection hidden="1"/>
    </xf>
    <xf numFmtId="0" fontId="0" fillId="0" borderId="8" xfId="0" applyBorder="1" applyAlignment="1" applyProtection="1">
      <alignment horizontal="distributed" vertical="center" wrapText="1" indent="1"/>
      <protection hidden="1"/>
    </xf>
    <xf numFmtId="0" fontId="0" fillId="0" borderId="9" xfId="0" applyBorder="1" applyAlignment="1" applyProtection="1">
      <alignment horizontal="distributed" vertical="center" wrapText="1" indent="1"/>
      <protection hidden="1"/>
    </xf>
    <xf numFmtId="0" fontId="0" fillId="0" borderId="13" xfId="0" applyBorder="1" applyAlignment="1" applyProtection="1">
      <alignment horizontal="distributed" vertical="center" wrapText="1" indent="1"/>
      <protection hidden="1"/>
    </xf>
    <xf numFmtId="0" fontId="0" fillId="0" borderId="14" xfId="0" applyBorder="1" applyAlignment="1" applyProtection="1">
      <alignment horizontal="distributed" vertical="center" wrapText="1" indent="1"/>
      <protection hidden="1"/>
    </xf>
    <xf numFmtId="0" fontId="0" fillId="0" borderId="15" xfId="0" applyBorder="1" applyAlignment="1" applyProtection="1">
      <alignment horizontal="distributed" vertical="center" wrapText="1" indent="1"/>
      <protection hidden="1"/>
    </xf>
    <xf numFmtId="0" fontId="5" fillId="2" borderId="10" xfId="0" applyFont="1" applyFill="1" applyBorder="1" applyAlignment="1" applyProtection="1">
      <alignment horizontal="left" vertical="center"/>
      <protection hidden="1"/>
    </xf>
    <xf numFmtId="0" fontId="5" fillId="2" borderId="11" xfId="0" applyFont="1" applyFill="1" applyBorder="1" applyAlignment="1" applyProtection="1">
      <alignment horizontal="left" vertical="center"/>
      <protection hidden="1"/>
    </xf>
    <xf numFmtId="0" fontId="5" fillId="2" borderId="16" xfId="0" applyFont="1" applyFill="1" applyBorder="1" applyAlignment="1" applyProtection="1">
      <alignment horizontal="left" vertical="center" wrapText="1"/>
      <protection hidden="1"/>
    </xf>
    <xf numFmtId="0" fontId="5" fillId="2" borderId="17" xfId="0" applyFont="1" applyFill="1" applyBorder="1" applyAlignment="1" applyProtection="1">
      <alignment horizontal="left" vertical="center" wrapText="1"/>
      <protection hidden="1"/>
    </xf>
    <xf numFmtId="0" fontId="3" fillId="2" borderId="19" xfId="0" applyFont="1" applyFill="1" applyBorder="1" applyAlignment="1" applyProtection="1">
      <alignment horizontal="distributed" vertical="center" textRotation="255"/>
      <protection hidden="1"/>
    </xf>
    <xf numFmtId="0" fontId="3" fillId="2" borderId="20" xfId="0" applyFont="1" applyFill="1" applyBorder="1" applyAlignment="1" applyProtection="1">
      <alignment horizontal="distributed" vertical="center" wrapText="1" indent="1"/>
      <protection hidden="1"/>
    </xf>
    <xf numFmtId="0" fontId="0" fillId="0" borderId="21" xfId="0" applyBorder="1" applyAlignment="1" applyProtection="1">
      <alignment horizontal="distributed" vertical="center" wrapText="1" indent="1"/>
      <protection hidden="1"/>
    </xf>
    <xf numFmtId="0" fontId="0" fillId="0" borderId="22" xfId="0" applyBorder="1" applyAlignment="1" applyProtection="1">
      <alignment horizontal="distributed" vertical="center" wrapText="1" indent="1"/>
      <protection hidden="1"/>
    </xf>
    <xf numFmtId="176" fontId="3" fillId="6" borderId="20" xfId="0" applyNumberFormat="1" applyFont="1" applyFill="1" applyBorder="1" applyAlignment="1" applyProtection="1">
      <alignment horizontal="left" vertical="center" shrinkToFit="1"/>
      <protection locked="0"/>
    </xf>
    <xf numFmtId="176" fontId="3" fillId="6" borderId="21" xfId="0" applyNumberFormat="1" applyFont="1" applyFill="1" applyBorder="1" applyAlignment="1" applyProtection="1">
      <alignment horizontal="left" vertical="center" shrinkToFit="1"/>
      <protection locked="0"/>
    </xf>
    <xf numFmtId="176" fontId="3" fillId="6" borderId="23" xfId="0" applyNumberFormat="1" applyFont="1" applyFill="1" applyBorder="1" applyAlignment="1" applyProtection="1">
      <alignment horizontal="left" vertical="center" shrinkToFit="1"/>
      <protection locked="0"/>
    </xf>
    <xf numFmtId="0" fontId="3" fillId="6" borderId="24" xfId="0" applyFont="1" applyFill="1" applyBorder="1" applyAlignment="1" applyProtection="1">
      <alignment horizontal="left" vertical="center" wrapText="1"/>
      <protection locked="0"/>
    </xf>
    <xf numFmtId="0" fontId="3" fillId="6" borderId="25" xfId="0" applyFont="1" applyFill="1" applyBorder="1" applyAlignment="1" applyProtection="1">
      <alignment horizontal="left" vertical="center" wrapText="1"/>
      <protection locked="0"/>
    </xf>
    <xf numFmtId="0" fontId="53" fillId="9" borderId="0" xfId="0" applyFont="1" applyFill="1" applyAlignment="1" applyProtection="1">
      <alignment horizontal="left" vertical="top" wrapText="1"/>
      <protection hidden="1"/>
    </xf>
    <xf numFmtId="0" fontId="3" fillId="2" borderId="0" xfId="0" applyFont="1" applyFill="1" applyAlignment="1" applyProtection="1">
      <alignment horizontal="left" vertical="center"/>
      <protection hidden="1"/>
    </xf>
    <xf numFmtId="0" fontId="0" fillId="0" borderId="0" xfId="0" applyAlignment="1" applyProtection="1">
      <alignment horizontal="left" vertical="center"/>
      <protection hidden="1"/>
    </xf>
    <xf numFmtId="0" fontId="5" fillId="2" borderId="26" xfId="0" applyFont="1" applyFill="1" applyBorder="1" applyAlignment="1" applyProtection="1">
      <alignment horizontal="distributed" vertical="center" wrapText="1" indent="1"/>
      <protection hidden="1"/>
    </xf>
    <xf numFmtId="0" fontId="3" fillId="2" borderId="21" xfId="0" applyFont="1" applyFill="1" applyBorder="1" applyAlignment="1" applyProtection="1">
      <alignment horizontal="distributed" vertical="center" wrapText="1" indent="1"/>
      <protection hidden="1"/>
    </xf>
    <xf numFmtId="0" fontId="3" fillId="0" borderId="20" xfId="0" applyFont="1" applyBorder="1" applyAlignment="1" applyProtection="1">
      <alignment horizontal="right" vertical="center" shrinkToFit="1"/>
      <protection hidden="1"/>
    </xf>
    <xf numFmtId="0" fontId="3" fillId="0" borderId="21" xfId="0" applyFont="1" applyBorder="1" applyAlignment="1" applyProtection="1">
      <alignment horizontal="right" vertical="center" shrinkToFit="1"/>
      <protection hidden="1"/>
    </xf>
    <xf numFmtId="0" fontId="3" fillId="0" borderId="22" xfId="0" applyFont="1" applyBorder="1" applyAlignment="1" applyProtection="1">
      <alignment horizontal="right" vertical="center" shrinkToFit="1"/>
      <protection hidden="1"/>
    </xf>
    <xf numFmtId="0" fontId="5" fillId="2" borderId="24" xfId="0" applyFont="1" applyFill="1" applyBorder="1" applyAlignment="1" applyProtection="1">
      <alignment horizontal="center" vertical="center"/>
      <protection hidden="1"/>
    </xf>
    <xf numFmtId="0" fontId="5" fillId="2" borderId="25" xfId="0" applyFont="1" applyFill="1" applyBorder="1" applyAlignment="1" applyProtection="1">
      <alignment horizontal="center" vertical="center"/>
      <protection hidden="1"/>
    </xf>
    <xf numFmtId="0" fontId="3" fillId="2" borderId="31" xfId="0" applyFont="1" applyFill="1" applyBorder="1" applyAlignment="1" applyProtection="1">
      <alignment horizontal="left" vertical="top"/>
      <protection hidden="1"/>
    </xf>
    <xf numFmtId="0" fontId="3" fillId="2" borderId="32" xfId="0" applyFont="1" applyFill="1" applyBorder="1" applyAlignment="1" applyProtection="1">
      <alignment horizontal="left" vertical="top"/>
      <protection hidden="1"/>
    </xf>
    <xf numFmtId="0" fontId="3" fillId="2" borderId="33" xfId="0" applyFont="1" applyFill="1" applyBorder="1" applyAlignment="1" applyProtection="1">
      <alignment horizontal="left" vertical="top"/>
      <protection hidden="1"/>
    </xf>
    <xf numFmtId="0" fontId="3" fillId="2" borderId="26" xfId="0" applyFont="1" applyFill="1" applyBorder="1" applyAlignment="1" applyProtection="1">
      <alignment horizontal="distributed" vertical="center" wrapText="1" indent="1"/>
      <protection hidden="1"/>
    </xf>
    <xf numFmtId="0" fontId="3" fillId="0" borderId="20" xfId="0" applyFont="1" applyBorder="1" applyAlignment="1" applyProtection="1">
      <alignment horizontal="left" vertical="center" shrinkToFit="1"/>
      <protection hidden="1"/>
    </xf>
    <xf numFmtId="0" fontId="3" fillId="0" borderId="21" xfId="0" applyFont="1" applyBorder="1" applyAlignment="1" applyProtection="1">
      <alignment horizontal="left" vertical="center" shrinkToFit="1"/>
      <protection hidden="1"/>
    </xf>
    <xf numFmtId="0" fontId="3" fillId="0" borderId="23" xfId="0" applyFont="1" applyBorder="1" applyAlignment="1" applyProtection="1">
      <alignment horizontal="left" vertical="center" shrinkToFit="1"/>
      <protection hidden="1"/>
    </xf>
    <xf numFmtId="0" fontId="3" fillId="2" borderId="27" xfId="0" applyFont="1" applyFill="1" applyBorder="1" applyAlignment="1" applyProtection="1">
      <alignment horizontal="distributed" vertical="center" wrapText="1" indent="1"/>
      <protection hidden="1"/>
    </xf>
    <xf numFmtId="0" fontId="3" fillId="2" borderId="0" xfId="0" applyFont="1" applyFill="1" applyAlignment="1" applyProtection="1">
      <alignment horizontal="distributed" vertical="center" wrapText="1" indent="1"/>
      <protection hidden="1"/>
    </xf>
    <xf numFmtId="0" fontId="0" fillId="0" borderId="0" xfId="0" applyAlignment="1" applyProtection="1">
      <alignment horizontal="distributed" vertical="center" wrapText="1" indent="1"/>
      <protection hidden="1"/>
    </xf>
    <xf numFmtId="0" fontId="0" fillId="0" borderId="28" xfId="0" applyBorder="1" applyAlignment="1" applyProtection="1">
      <alignment horizontal="distributed" vertical="center" wrapText="1" indent="1"/>
      <protection hidden="1"/>
    </xf>
    <xf numFmtId="0" fontId="3" fillId="2" borderId="13" xfId="0" applyFont="1" applyFill="1" applyBorder="1" applyAlignment="1" applyProtection="1">
      <alignment horizontal="distributed" vertical="center" wrapText="1" indent="1"/>
      <protection hidden="1"/>
    </xf>
    <xf numFmtId="0" fontId="3" fillId="2" borderId="14" xfId="0" applyFont="1" applyFill="1" applyBorder="1" applyAlignment="1" applyProtection="1">
      <alignment horizontal="distributed" vertical="center" wrapText="1" indent="1"/>
      <protection hidden="1"/>
    </xf>
    <xf numFmtId="0" fontId="3" fillId="0" borderId="11" xfId="0" applyFont="1" applyBorder="1" applyAlignment="1" applyProtection="1">
      <alignment vertical="center" wrapText="1"/>
      <protection hidden="1"/>
    </xf>
    <xf numFmtId="0" fontId="3" fillId="0" borderId="8" xfId="0" applyFont="1" applyBorder="1" applyAlignment="1" applyProtection="1">
      <alignment vertical="center" wrapText="1"/>
      <protection hidden="1"/>
    </xf>
    <xf numFmtId="0" fontId="3" fillId="0" borderId="12" xfId="0" applyFont="1" applyBorder="1" applyAlignment="1" applyProtection="1">
      <alignment vertical="center" wrapText="1"/>
      <protection hidden="1"/>
    </xf>
    <xf numFmtId="0" fontId="3" fillId="0" borderId="29" xfId="0" applyFont="1" applyBorder="1" applyAlignment="1" applyProtection="1">
      <alignment vertical="center" wrapText="1"/>
      <protection hidden="1"/>
    </xf>
    <xf numFmtId="0" fontId="3" fillId="0" borderId="0" xfId="0" applyFont="1" applyAlignment="1" applyProtection="1">
      <alignment vertical="center" wrapText="1"/>
      <protection hidden="1"/>
    </xf>
    <xf numFmtId="0" fontId="3" fillId="0" borderId="30" xfId="0" applyFont="1" applyBorder="1" applyAlignment="1" applyProtection="1">
      <alignment vertical="center" wrapText="1"/>
      <protection hidden="1"/>
    </xf>
    <xf numFmtId="0" fontId="3" fillId="0" borderId="17" xfId="0" applyFont="1" applyBorder="1" applyAlignment="1" applyProtection="1">
      <alignment vertical="center" wrapText="1"/>
      <protection hidden="1"/>
    </xf>
    <xf numFmtId="0" fontId="3" fillId="0" borderId="14" xfId="0" applyFont="1" applyBorder="1" applyAlignment="1" applyProtection="1">
      <alignment vertical="center" wrapText="1"/>
      <protection hidden="1"/>
    </xf>
    <xf numFmtId="0" fontId="3" fillId="0" borderId="18" xfId="0" applyFont="1" applyBorder="1" applyAlignment="1" applyProtection="1">
      <alignment vertical="center" wrapText="1"/>
      <protection hidden="1"/>
    </xf>
    <xf numFmtId="49" fontId="3" fillId="0" borderId="0" xfId="0" applyNumberFormat="1" applyFont="1" applyAlignment="1" applyProtection="1">
      <alignment horizontal="left" vertical="center" shrinkToFit="1"/>
      <protection hidden="1"/>
    </xf>
    <xf numFmtId="0" fontId="0" fillId="0" borderId="0" xfId="0" applyAlignment="1" applyProtection="1">
      <alignment horizontal="left" vertical="center" shrinkToFit="1"/>
      <protection hidden="1"/>
    </xf>
    <xf numFmtId="0" fontId="3" fillId="9" borderId="0" xfId="0" applyFont="1" applyFill="1" applyAlignment="1" applyProtection="1">
      <alignment vertical="top" shrinkToFit="1"/>
      <protection hidden="1"/>
    </xf>
    <xf numFmtId="0" fontId="0" fillId="9" borderId="0" xfId="0" applyFill="1" applyAlignment="1" applyProtection="1">
      <alignment vertical="center" shrinkToFit="1"/>
      <protection hidden="1"/>
    </xf>
    <xf numFmtId="0" fontId="3" fillId="2" borderId="0" xfId="0" applyFont="1" applyFill="1" applyAlignment="1" applyProtection="1">
      <alignment horizontal="center" vertical="top"/>
      <protection hidden="1"/>
    </xf>
    <xf numFmtId="176" fontId="3" fillId="0" borderId="0" xfId="0" applyNumberFormat="1" applyFont="1" applyAlignment="1" applyProtection="1">
      <alignment horizontal="right" vertical="top" shrinkToFit="1"/>
      <protection hidden="1"/>
    </xf>
    <xf numFmtId="176" fontId="0" fillId="0" borderId="0" xfId="0" applyNumberFormat="1" applyAlignment="1" applyProtection="1">
      <alignment horizontal="right" vertical="center" shrinkToFit="1"/>
      <protection hidden="1"/>
    </xf>
    <xf numFmtId="0" fontId="3" fillId="9" borderId="0" xfId="0" applyFont="1" applyFill="1" applyAlignment="1" applyProtection="1">
      <alignment horizontal="right" vertical="top" shrinkToFit="1"/>
      <protection hidden="1"/>
    </xf>
    <xf numFmtId="0" fontId="0" fillId="9" borderId="0" xfId="0" applyFill="1" applyAlignment="1" applyProtection="1">
      <alignment horizontal="right" vertical="center" shrinkToFit="1"/>
      <protection hidden="1"/>
    </xf>
    <xf numFmtId="179" fontId="3" fillId="0" borderId="0" xfId="0" applyNumberFormat="1" applyFont="1" applyAlignment="1" applyProtection="1">
      <alignment horizontal="left" vertical="center" shrinkToFit="1"/>
      <protection hidden="1"/>
    </xf>
    <xf numFmtId="179" fontId="0" fillId="0" borderId="0" xfId="0" applyNumberFormat="1" applyAlignment="1" applyProtection="1">
      <alignment horizontal="left" vertical="center" shrinkToFit="1"/>
      <protection hidden="1"/>
    </xf>
    <xf numFmtId="0" fontId="3" fillId="2" borderId="0" xfId="0" applyFont="1" applyFill="1" applyAlignment="1" applyProtection="1">
      <alignment vertical="center" wrapText="1"/>
      <protection hidden="1"/>
    </xf>
    <xf numFmtId="0" fontId="3" fillId="0" borderId="0" xfId="0" applyFont="1" applyProtection="1">
      <alignment vertical="center"/>
      <protection hidden="1"/>
    </xf>
    <xf numFmtId="0" fontId="3" fillId="2" borderId="34" xfId="0" applyFont="1" applyFill="1" applyBorder="1" applyAlignment="1" applyProtection="1">
      <alignment horizontal="distributed" vertical="center" wrapText="1" indent="1"/>
      <protection hidden="1"/>
    </xf>
    <xf numFmtId="0" fontId="3" fillId="2" borderId="35" xfId="0" applyFont="1" applyFill="1" applyBorder="1" applyAlignment="1" applyProtection="1">
      <alignment horizontal="distributed" vertical="center" wrapText="1" indent="1"/>
      <protection hidden="1"/>
    </xf>
    <xf numFmtId="0" fontId="0" fillId="2" borderId="36" xfId="0" applyFill="1" applyBorder="1" applyAlignment="1" applyProtection="1">
      <alignment horizontal="distributed" vertical="center" wrapText="1" indent="1"/>
      <protection hidden="1"/>
    </xf>
    <xf numFmtId="0" fontId="3" fillId="0" borderId="37" xfId="0" applyFont="1" applyBorder="1" applyAlignment="1" applyProtection="1">
      <alignment horizontal="center" vertical="center" shrinkToFit="1"/>
      <protection hidden="1"/>
    </xf>
    <xf numFmtId="0" fontId="3" fillId="0" borderId="38" xfId="0" applyFont="1" applyBorder="1" applyAlignment="1" applyProtection="1">
      <alignment horizontal="center" vertical="center" shrinkToFit="1"/>
      <protection hidden="1"/>
    </xf>
    <xf numFmtId="177" fontId="17" fillId="0" borderId="37" xfId="0" applyNumberFormat="1" applyFont="1" applyBorder="1" applyAlignment="1" applyProtection="1">
      <alignment horizontal="center" vertical="center" shrinkToFit="1"/>
      <protection hidden="1"/>
    </xf>
    <xf numFmtId="177" fontId="26" fillId="0" borderId="40" xfId="0" applyNumberFormat="1" applyFont="1" applyBorder="1" applyAlignment="1" applyProtection="1">
      <alignment horizontal="center" vertical="center" shrinkToFit="1"/>
      <protection hidden="1"/>
    </xf>
    <xf numFmtId="49" fontId="7" fillId="0" borderId="0" xfId="0" applyNumberFormat="1" applyFont="1" applyAlignment="1" applyProtection="1">
      <alignment horizontal="left" vertical="center" shrinkToFit="1"/>
      <protection hidden="1"/>
    </xf>
    <xf numFmtId="0" fontId="3" fillId="2" borderId="41" xfId="0" applyFont="1" applyFill="1" applyBorder="1" applyAlignment="1" applyProtection="1">
      <alignment horizontal="distributed" vertical="center" wrapText="1" indent="1"/>
      <protection hidden="1"/>
    </xf>
    <xf numFmtId="0" fontId="3" fillId="2" borderId="42" xfId="0" applyFont="1" applyFill="1" applyBorder="1" applyAlignment="1" applyProtection="1">
      <alignment horizontal="distributed" vertical="center" wrapText="1" indent="1"/>
      <protection hidden="1"/>
    </xf>
    <xf numFmtId="0" fontId="0" fillId="2" borderId="43" xfId="0" applyFill="1" applyBorder="1" applyAlignment="1" applyProtection="1">
      <alignment horizontal="distributed" vertical="center" wrapText="1" indent="1"/>
      <protection hidden="1"/>
    </xf>
    <xf numFmtId="180" fontId="34" fillId="0" borderId="44" xfId="1" applyNumberFormat="1" applyFont="1" applyFill="1" applyBorder="1" applyAlignment="1" applyProtection="1">
      <alignment horizontal="right" vertical="center" indent="2" shrinkToFit="1"/>
      <protection hidden="1"/>
    </xf>
    <xf numFmtId="180" fontId="66" fillId="0" borderId="45" xfId="1" applyNumberFormat="1" applyFont="1" applyFill="1" applyBorder="1" applyAlignment="1" applyProtection="1">
      <alignment horizontal="right" vertical="center" indent="2" shrinkToFit="1"/>
      <protection hidden="1"/>
    </xf>
    <xf numFmtId="180" fontId="34" fillId="0" borderId="44" xfId="0" applyNumberFormat="1" applyFont="1" applyBorder="1" applyAlignment="1" applyProtection="1">
      <alignment horizontal="right" vertical="center" indent="2" shrinkToFit="1"/>
      <protection hidden="1"/>
    </xf>
    <xf numFmtId="180" fontId="34" fillId="0" borderId="45" xfId="0" applyNumberFormat="1" applyFont="1" applyBorder="1" applyAlignment="1" applyProtection="1">
      <alignment horizontal="right" vertical="center" indent="2" shrinkToFit="1"/>
      <protection hidden="1"/>
    </xf>
    <xf numFmtId="0" fontId="3" fillId="5" borderId="44" xfId="0" applyFont="1" applyFill="1" applyBorder="1" applyAlignment="1" applyProtection="1">
      <alignment horizontal="left" vertical="center" wrapText="1"/>
      <protection hidden="1"/>
    </xf>
    <xf numFmtId="0" fontId="3" fillId="5" borderId="45" xfId="0" applyFont="1" applyFill="1" applyBorder="1" applyAlignment="1" applyProtection="1">
      <alignment horizontal="left" vertical="center" wrapText="1"/>
      <protection hidden="1"/>
    </xf>
    <xf numFmtId="0" fontId="3" fillId="5" borderId="46" xfId="0" applyFont="1" applyFill="1" applyBorder="1" applyAlignment="1" applyProtection="1">
      <alignment horizontal="left" vertical="center" wrapText="1"/>
      <protection hidden="1"/>
    </xf>
    <xf numFmtId="0" fontId="3" fillId="2" borderId="44" xfId="0" applyFont="1" applyFill="1" applyBorder="1" applyAlignment="1" applyProtection="1">
      <alignment horizontal="distributed" vertical="center" wrapText="1"/>
      <protection hidden="1"/>
    </xf>
    <xf numFmtId="0" fontId="3" fillId="2" borderId="45" xfId="0" applyFont="1" applyFill="1" applyBorder="1" applyAlignment="1" applyProtection="1">
      <alignment horizontal="distributed" vertical="center" wrapText="1"/>
      <protection hidden="1"/>
    </xf>
    <xf numFmtId="0" fontId="0" fillId="2" borderId="45" xfId="0" applyFill="1" applyBorder="1" applyAlignment="1" applyProtection="1">
      <alignment horizontal="distributed" vertical="center" wrapText="1"/>
      <protection hidden="1"/>
    </xf>
    <xf numFmtId="0" fontId="3" fillId="0" borderId="45" xfId="0" applyFont="1" applyBorder="1" applyAlignment="1" applyProtection="1">
      <alignment horizontal="center" vertical="center" shrinkToFit="1"/>
      <protection hidden="1"/>
    </xf>
    <xf numFmtId="0" fontId="3" fillId="0" borderId="46" xfId="0" applyFont="1" applyBorder="1" applyAlignment="1" applyProtection="1">
      <alignment horizontal="center" vertical="center" shrinkToFit="1"/>
      <protection hidden="1"/>
    </xf>
    <xf numFmtId="0" fontId="0" fillId="2" borderId="41" xfId="0" applyFill="1" applyBorder="1" applyAlignment="1" applyProtection="1">
      <alignment horizontal="distributed" vertical="center" wrapText="1" indent="1"/>
      <protection hidden="1"/>
    </xf>
    <xf numFmtId="0" fontId="0" fillId="2" borderId="42" xfId="0" applyFill="1" applyBorder="1" applyAlignment="1" applyProtection="1">
      <alignment horizontal="distributed" vertical="center" wrapText="1" indent="1"/>
      <protection hidden="1"/>
    </xf>
    <xf numFmtId="0" fontId="3" fillId="0" borderId="47" xfId="0" applyFont="1" applyBorder="1" applyAlignment="1" applyProtection="1">
      <alignment vertical="center" shrinkToFit="1"/>
      <protection hidden="1"/>
    </xf>
    <xf numFmtId="0" fontId="3" fillId="0" borderId="48" xfId="0" applyFont="1" applyBorder="1" applyAlignment="1" applyProtection="1">
      <alignment vertical="center" shrinkToFit="1"/>
      <protection hidden="1"/>
    </xf>
    <xf numFmtId="0" fontId="3" fillId="0" borderId="49" xfId="0" applyFont="1" applyBorder="1" applyAlignment="1" applyProtection="1">
      <alignment vertical="center" shrinkToFit="1"/>
      <protection hidden="1"/>
    </xf>
    <xf numFmtId="0" fontId="3" fillId="0" borderId="50" xfId="0" applyFont="1" applyBorder="1" applyAlignment="1" applyProtection="1">
      <alignment vertical="center" shrinkToFit="1"/>
      <protection hidden="1"/>
    </xf>
    <xf numFmtId="0" fontId="3" fillId="0" borderId="0" xfId="0" applyFont="1" applyAlignment="1" applyProtection="1">
      <alignment vertical="center" shrinkToFit="1"/>
      <protection hidden="1"/>
    </xf>
    <xf numFmtId="0" fontId="3" fillId="0" borderId="51" xfId="0" applyFont="1" applyBorder="1" applyAlignment="1" applyProtection="1">
      <alignment vertical="center" shrinkToFit="1"/>
      <protection hidden="1"/>
    </xf>
    <xf numFmtId="0" fontId="3" fillId="0" borderId="52" xfId="0" applyFont="1" applyBorder="1" applyAlignment="1" applyProtection="1">
      <alignment vertical="center" shrinkToFit="1"/>
      <protection hidden="1"/>
    </xf>
    <xf numFmtId="0" fontId="3" fillId="0" borderId="53" xfId="0" applyFont="1" applyBorder="1" applyAlignment="1" applyProtection="1">
      <alignment vertical="center" shrinkToFit="1"/>
      <protection hidden="1"/>
    </xf>
    <xf numFmtId="0" fontId="3" fillId="0" borderId="54" xfId="0" applyFont="1" applyBorder="1" applyAlignment="1" applyProtection="1">
      <alignment vertical="center" shrinkToFit="1"/>
      <protection hidden="1"/>
    </xf>
    <xf numFmtId="0" fontId="3" fillId="2" borderId="0" xfId="0" applyFont="1" applyFill="1" applyAlignment="1" applyProtection="1">
      <alignment vertical="center"/>
      <protection hidden="1"/>
    </xf>
    <xf numFmtId="0" fontId="15" fillId="0" borderId="0" xfId="0" applyFont="1" applyAlignment="1" applyProtection="1">
      <alignment vertical="center"/>
      <protection hidden="1"/>
    </xf>
    <xf numFmtId="0" fontId="3" fillId="2" borderId="41" xfId="0" applyFont="1" applyFill="1" applyBorder="1" applyAlignment="1" applyProtection="1">
      <alignment horizontal="distributed" vertical="center" indent="1"/>
      <protection hidden="1"/>
    </xf>
    <xf numFmtId="0" fontId="3" fillId="2" borderId="42" xfId="0" applyFont="1" applyFill="1" applyBorder="1" applyAlignment="1" applyProtection="1">
      <alignment horizontal="distributed" vertical="center" indent="1"/>
      <protection hidden="1"/>
    </xf>
    <xf numFmtId="0" fontId="0" fillId="2" borderId="43" xfId="0" applyFill="1" applyBorder="1" applyAlignment="1" applyProtection="1">
      <alignment horizontal="distributed" vertical="center" indent="1"/>
      <protection hidden="1"/>
    </xf>
    <xf numFmtId="0" fontId="3" fillId="0" borderId="44" xfId="0" applyFont="1" applyBorder="1" applyAlignment="1" applyProtection="1">
      <alignment horizontal="right" vertical="center" shrinkToFit="1"/>
      <protection hidden="1"/>
    </xf>
    <xf numFmtId="0" fontId="3" fillId="0" borderId="42" xfId="0" applyFont="1" applyBorder="1" applyAlignment="1" applyProtection="1">
      <alignment horizontal="right" vertical="center" shrinkToFit="1"/>
      <protection hidden="1"/>
    </xf>
    <xf numFmtId="0" fontId="3" fillId="2" borderId="44" xfId="0" applyFont="1" applyFill="1" applyBorder="1" applyAlignment="1" applyProtection="1">
      <alignment horizontal="left" vertical="center"/>
      <protection hidden="1"/>
    </xf>
    <xf numFmtId="0" fontId="3" fillId="2" borderId="46" xfId="0" applyFont="1" applyFill="1" applyBorder="1" applyAlignment="1" applyProtection="1">
      <alignment horizontal="left" vertical="center"/>
      <protection hidden="1"/>
    </xf>
    <xf numFmtId="0" fontId="3" fillId="2" borderId="55" xfId="0" applyFont="1" applyFill="1" applyBorder="1" applyAlignment="1" applyProtection="1">
      <alignment horizontal="left" vertical="top"/>
      <protection hidden="1"/>
    </xf>
    <xf numFmtId="0" fontId="3" fillId="2" borderId="56" xfId="0" applyFont="1" applyFill="1" applyBorder="1" applyAlignment="1" applyProtection="1">
      <alignment horizontal="left" vertical="top"/>
      <protection hidden="1"/>
    </xf>
    <xf numFmtId="0" fontId="3" fillId="2" borderId="57" xfId="0" applyFont="1" applyFill="1" applyBorder="1" applyAlignment="1" applyProtection="1">
      <alignment horizontal="left" vertical="top"/>
      <protection hidden="1"/>
    </xf>
    <xf numFmtId="0" fontId="3" fillId="2" borderId="0" xfId="0" applyFont="1" applyFill="1" applyAlignment="1" applyProtection="1">
      <alignment vertical="top"/>
      <protection hidden="1"/>
    </xf>
    <xf numFmtId="0" fontId="15" fillId="0" borderId="0" xfId="0" applyFont="1" applyProtection="1">
      <alignment vertical="center"/>
      <protection hidden="1"/>
    </xf>
    <xf numFmtId="6" fontId="53" fillId="9" borderId="0" xfId="7" applyFont="1" applyFill="1" applyAlignment="1" applyProtection="1">
      <alignment horizontal="left" vertical="center" wrapText="1"/>
      <protection hidden="1"/>
    </xf>
    <xf numFmtId="0" fontId="74" fillId="9" borderId="0" xfId="0" applyFont="1" applyFill="1" applyBorder="1" applyAlignment="1" applyProtection="1">
      <alignment horizontal="center" vertical="center"/>
      <protection hidden="1"/>
    </xf>
    <xf numFmtId="0" fontId="75" fillId="9" borderId="0" xfId="0" applyFont="1" applyFill="1" applyBorder="1" applyAlignment="1" applyProtection="1">
      <alignment horizontal="center" vertical="center"/>
      <protection hidden="1"/>
    </xf>
    <xf numFmtId="0" fontId="74" fillId="9" borderId="0" xfId="0" applyFont="1" applyFill="1" applyBorder="1" applyAlignment="1" applyProtection="1">
      <alignment horizontal="center" vertical="center" wrapText="1"/>
      <protection hidden="1"/>
    </xf>
    <xf numFmtId="0" fontId="62" fillId="9" borderId="0" xfId="0" applyFont="1" applyFill="1" applyAlignment="1" applyProtection="1">
      <alignment horizontal="left" vertical="center" wrapText="1"/>
      <protection hidden="1"/>
    </xf>
    <xf numFmtId="0" fontId="34" fillId="0" borderId="20" xfId="0" applyFont="1" applyBorder="1" applyAlignment="1" applyProtection="1">
      <alignment horizontal="center" vertical="center" shrinkToFit="1"/>
      <protection hidden="1"/>
    </xf>
    <xf numFmtId="0" fontId="34" fillId="0" borderId="21" xfId="0" applyFont="1" applyBorder="1" applyAlignment="1" applyProtection="1">
      <alignment horizontal="center" vertical="center" shrinkToFit="1"/>
      <protection hidden="1"/>
    </xf>
    <xf numFmtId="0" fontId="34" fillId="0" borderId="22" xfId="0" applyFont="1" applyBorder="1" applyAlignment="1" applyProtection="1">
      <alignment horizontal="center" vertical="center" shrinkToFit="1"/>
      <protection hidden="1"/>
    </xf>
    <xf numFmtId="0" fontId="3" fillId="2" borderId="20" xfId="0" applyFont="1" applyFill="1" applyBorder="1" applyAlignment="1" applyProtection="1">
      <alignment horizontal="center" vertical="center" wrapText="1"/>
      <protection hidden="1"/>
    </xf>
    <xf numFmtId="0" fontId="3" fillId="2" borderId="21" xfId="0" applyFont="1" applyFill="1" applyBorder="1" applyAlignment="1" applyProtection="1">
      <alignment horizontal="center" vertical="center" wrapText="1"/>
      <protection hidden="1"/>
    </xf>
    <xf numFmtId="0" fontId="3" fillId="2" borderId="22" xfId="0" applyFont="1" applyFill="1" applyBorder="1" applyAlignment="1" applyProtection="1">
      <alignment horizontal="center" vertical="center" wrapText="1"/>
      <protection hidden="1"/>
    </xf>
    <xf numFmtId="0" fontId="3" fillId="2" borderId="11" xfId="0" applyFont="1" applyFill="1" applyBorder="1" applyAlignment="1" applyProtection="1">
      <alignment horizontal="left" vertical="center" wrapText="1"/>
      <protection hidden="1"/>
    </xf>
    <xf numFmtId="0" fontId="3" fillId="2" borderId="8" xfId="0" applyFont="1" applyFill="1" applyBorder="1" applyAlignment="1" applyProtection="1">
      <alignment horizontal="left" vertical="center" wrapText="1"/>
      <protection hidden="1"/>
    </xf>
    <xf numFmtId="0" fontId="3" fillId="2" borderId="9" xfId="0" applyFont="1" applyFill="1" applyBorder="1" applyAlignment="1" applyProtection="1">
      <alignment horizontal="left" vertical="center" wrapText="1"/>
      <protection hidden="1"/>
    </xf>
    <xf numFmtId="0" fontId="3" fillId="2" borderId="17" xfId="0" applyFont="1" applyFill="1" applyBorder="1" applyAlignment="1" applyProtection="1">
      <alignment horizontal="left" vertical="center" wrapText="1"/>
      <protection hidden="1"/>
    </xf>
    <xf numFmtId="0" fontId="3" fillId="2" borderId="14" xfId="0" applyFont="1" applyFill="1" applyBorder="1" applyAlignment="1" applyProtection="1">
      <alignment horizontal="left" vertical="center" wrapText="1"/>
      <protection hidden="1"/>
    </xf>
    <xf numFmtId="0" fontId="3" fillId="2" borderId="15" xfId="0" applyFont="1" applyFill="1" applyBorder="1" applyAlignment="1" applyProtection="1">
      <alignment horizontal="left" vertical="center" wrapText="1"/>
      <protection hidden="1"/>
    </xf>
    <xf numFmtId="0" fontId="72" fillId="3" borderId="20" xfId="0" applyFont="1" applyFill="1" applyBorder="1" applyAlignment="1" applyProtection="1">
      <alignment horizontal="center" vertical="center" shrinkToFit="1"/>
      <protection locked="0"/>
    </xf>
    <xf numFmtId="0" fontId="72" fillId="3" borderId="21" xfId="0" applyFont="1" applyFill="1" applyBorder="1" applyAlignment="1" applyProtection="1">
      <alignment horizontal="center" vertical="center" shrinkToFit="1"/>
      <protection locked="0"/>
    </xf>
    <xf numFmtId="0" fontId="72" fillId="3" borderId="22"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distributed" vertical="distributed" indent="1"/>
      <protection hidden="1"/>
    </xf>
    <xf numFmtId="0" fontId="3" fillId="2" borderId="21" xfId="0" applyFont="1" applyFill="1" applyBorder="1" applyAlignment="1" applyProtection="1">
      <alignment horizontal="distributed" vertical="distributed" indent="1"/>
      <protection hidden="1"/>
    </xf>
    <xf numFmtId="0" fontId="3" fillId="2" borderId="22" xfId="0" applyFont="1" applyFill="1" applyBorder="1" applyAlignment="1" applyProtection="1">
      <alignment horizontal="distributed" vertical="distributed" indent="1"/>
      <protection hidden="1"/>
    </xf>
    <xf numFmtId="49" fontId="3" fillId="6" borderId="20" xfId="0" applyNumberFormat="1" applyFont="1" applyFill="1" applyBorder="1" applyAlignment="1" applyProtection="1">
      <alignment horizontal="left" vertical="center" shrinkToFit="1"/>
      <protection locked="0"/>
    </xf>
    <xf numFmtId="49" fontId="3" fillId="6" borderId="21" xfId="0" applyNumberFormat="1" applyFont="1" applyFill="1" applyBorder="1" applyAlignment="1" applyProtection="1">
      <alignment horizontal="left" vertical="center" shrinkToFit="1"/>
      <protection locked="0"/>
    </xf>
    <xf numFmtId="49" fontId="3" fillId="6" borderId="22" xfId="0" applyNumberFormat="1" applyFont="1" applyFill="1" applyBorder="1" applyAlignment="1" applyProtection="1">
      <alignment horizontal="left" vertical="center" shrinkToFit="1"/>
      <protection locked="0"/>
    </xf>
    <xf numFmtId="0" fontId="3" fillId="2" borderId="22" xfId="0" applyFont="1" applyFill="1" applyBorder="1" applyAlignment="1" applyProtection="1">
      <alignment horizontal="distributed" vertical="center" wrapText="1" indent="1"/>
      <protection hidden="1"/>
    </xf>
    <xf numFmtId="187" fontId="34" fillId="6" borderId="20" xfId="1" applyNumberFormat="1" applyFont="1" applyFill="1" applyBorder="1" applyAlignment="1" applyProtection="1">
      <alignment horizontal="center" vertical="center" shrinkToFit="1"/>
      <protection locked="0"/>
    </xf>
    <xf numFmtId="187" fontId="34" fillId="6" borderId="21" xfId="1" applyNumberFormat="1" applyFont="1" applyFill="1" applyBorder="1" applyAlignment="1" applyProtection="1">
      <alignment horizontal="center" vertical="center" shrinkToFit="1"/>
      <protection locked="0"/>
    </xf>
    <xf numFmtId="187" fontId="34" fillId="6" borderId="22" xfId="1" applyNumberFormat="1" applyFont="1" applyFill="1" applyBorder="1" applyAlignment="1" applyProtection="1">
      <alignment horizontal="center" vertical="center" shrinkToFit="1"/>
      <protection locked="0"/>
    </xf>
    <xf numFmtId="0" fontId="5" fillId="2" borderId="20" xfId="0" applyFont="1" applyFill="1" applyBorder="1" applyAlignment="1" applyProtection="1">
      <alignment horizontal="center" vertical="center"/>
      <protection hidden="1"/>
    </xf>
    <xf numFmtId="0" fontId="5" fillId="2" borderId="21" xfId="0" applyFont="1" applyFill="1" applyBorder="1" applyAlignment="1" applyProtection="1">
      <alignment horizontal="center" vertical="center"/>
      <protection hidden="1"/>
    </xf>
    <xf numFmtId="0" fontId="5" fillId="2" borderId="22" xfId="0" applyFont="1" applyFill="1" applyBorder="1" applyAlignment="1" applyProtection="1">
      <alignment horizontal="center" vertical="center"/>
      <protection hidden="1"/>
    </xf>
    <xf numFmtId="0" fontId="3" fillId="5" borderId="20" xfId="0" applyFont="1" applyFill="1" applyBorder="1" applyAlignment="1" applyProtection="1">
      <alignment horizontal="center" vertical="center" shrinkToFit="1"/>
      <protection hidden="1"/>
    </xf>
    <xf numFmtId="0" fontId="3" fillId="5" borderId="21" xfId="0" applyFont="1" applyFill="1" applyBorder="1" applyAlignment="1" applyProtection="1">
      <alignment horizontal="center" vertical="center" shrinkToFit="1"/>
      <protection hidden="1"/>
    </xf>
    <xf numFmtId="0" fontId="3" fillId="5" borderId="22" xfId="0" applyFont="1" applyFill="1" applyBorder="1" applyAlignment="1" applyProtection="1">
      <alignment horizontal="center" vertical="center" shrinkToFit="1"/>
      <protection hidden="1"/>
    </xf>
    <xf numFmtId="177" fontId="17" fillId="5" borderId="20" xfId="0" applyNumberFormat="1" applyFont="1" applyFill="1" applyBorder="1" applyAlignment="1" applyProtection="1">
      <alignment horizontal="center" vertical="center" shrinkToFit="1"/>
      <protection hidden="1"/>
    </xf>
    <xf numFmtId="177" fontId="17" fillId="5" borderId="21" xfId="0" applyNumberFormat="1" applyFont="1" applyFill="1" applyBorder="1" applyAlignment="1" applyProtection="1">
      <alignment horizontal="center" vertical="center" shrinkToFit="1"/>
      <protection hidden="1"/>
    </xf>
    <xf numFmtId="177" fontId="17" fillId="5" borderId="22" xfId="0" applyNumberFormat="1" applyFont="1" applyFill="1" applyBorder="1" applyAlignment="1" applyProtection="1">
      <alignment horizontal="center" vertical="center" shrinkToFit="1"/>
      <protection hidden="1"/>
    </xf>
    <xf numFmtId="0" fontId="3" fillId="2" borderId="20" xfId="0" applyFont="1" applyFill="1" applyBorder="1" applyAlignment="1" applyProtection="1">
      <alignment horizontal="distributed" vertical="center" indent="1"/>
      <protection hidden="1"/>
    </xf>
    <xf numFmtId="0" fontId="3" fillId="2" borderId="21" xfId="0" applyFont="1" applyFill="1" applyBorder="1" applyAlignment="1" applyProtection="1">
      <alignment horizontal="distributed" vertical="center" indent="1"/>
      <protection hidden="1"/>
    </xf>
    <xf numFmtId="0" fontId="3" fillId="2" borderId="22" xfId="0" applyFont="1" applyFill="1" applyBorder="1" applyAlignment="1" applyProtection="1">
      <alignment horizontal="distributed" vertical="center" indent="1"/>
      <protection hidden="1"/>
    </xf>
    <xf numFmtId="181" fontId="34" fillId="6" borderId="20" xfId="0" applyNumberFormat="1" applyFont="1" applyFill="1" applyBorder="1" applyAlignment="1" applyProtection="1">
      <alignment horizontal="center" vertical="center" shrinkToFit="1"/>
      <protection locked="0"/>
    </xf>
    <xf numFmtId="181" fontId="34" fillId="6" borderId="21" xfId="0" applyNumberFormat="1" applyFont="1" applyFill="1" applyBorder="1" applyAlignment="1" applyProtection="1">
      <alignment horizontal="center" vertical="center" shrinkToFit="1"/>
      <protection locked="0"/>
    </xf>
    <xf numFmtId="181" fontId="34" fillId="6" borderId="22" xfId="0" applyNumberFormat="1" applyFont="1" applyFill="1" applyBorder="1" applyAlignment="1" applyProtection="1">
      <alignment horizontal="center" vertical="center" shrinkToFit="1"/>
      <protection locked="0"/>
    </xf>
    <xf numFmtId="182" fontId="34" fillId="5" borderId="20" xfId="0" applyNumberFormat="1" applyFont="1" applyFill="1" applyBorder="1" applyAlignment="1" applyProtection="1">
      <alignment horizontal="center" vertical="center" shrinkToFit="1"/>
      <protection hidden="1"/>
    </xf>
    <xf numFmtId="182" fontId="34" fillId="5" borderId="21" xfId="0" applyNumberFormat="1" applyFont="1" applyFill="1" applyBorder="1" applyAlignment="1" applyProtection="1">
      <alignment horizontal="center" vertical="center" shrinkToFit="1"/>
      <protection hidden="1"/>
    </xf>
    <xf numFmtId="182" fontId="34" fillId="5" borderId="22" xfId="0" applyNumberFormat="1" applyFont="1" applyFill="1" applyBorder="1" applyAlignment="1" applyProtection="1">
      <alignment horizontal="center" vertical="center" shrinkToFit="1"/>
      <protection hidden="1"/>
    </xf>
    <xf numFmtId="0" fontId="3" fillId="2" borderId="20"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hidden="1"/>
    </xf>
    <xf numFmtId="0" fontId="3" fillId="2" borderId="22" xfId="0" applyFont="1" applyFill="1" applyBorder="1" applyAlignment="1" applyProtection="1">
      <alignment horizontal="center" vertical="center"/>
      <protection hidden="1"/>
    </xf>
    <xf numFmtId="0" fontId="8" fillId="2" borderId="11" xfId="0" applyFont="1" applyFill="1" applyBorder="1" applyAlignment="1" applyProtection="1">
      <alignment horizontal="center" vertical="center" textRotation="255" wrapText="1"/>
      <protection hidden="1"/>
    </xf>
    <xf numFmtId="0" fontId="8" fillId="2" borderId="9" xfId="0" applyFont="1" applyFill="1" applyBorder="1" applyAlignment="1" applyProtection="1">
      <alignment horizontal="center" vertical="center" textRotation="255" wrapText="1"/>
      <protection hidden="1"/>
    </xf>
    <xf numFmtId="0" fontId="8" fillId="2" borderId="17" xfId="0" applyFont="1" applyFill="1" applyBorder="1" applyAlignment="1" applyProtection="1">
      <alignment horizontal="center" vertical="center" textRotation="255" wrapText="1"/>
      <protection hidden="1"/>
    </xf>
    <xf numFmtId="0" fontId="8" fillId="2" borderId="15" xfId="0" applyFont="1" applyFill="1" applyBorder="1" applyAlignment="1" applyProtection="1">
      <alignment horizontal="center" vertical="center" textRotation="255" wrapText="1"/>
      <protection hidden="1"/>
    </xf>
    <xf numFmtId="0" fontId="3" fillId="2" borderId="21" xfId="0" applyFont="1" applyFill="1" applyBorder="1" applyAlignment="1" applyProtection="1">
      <alignment horizontal="distributed" vertical="center"/>
      <protection hidden="1"/>
    </xf>
    <xf numFmtId="0" fontId="3" fillId="2" borderId="22" xfId="0" applyFont="1" applyFill="1" applyBorder="1" applyAlignment="1" applyProtection="1">
      <alignment horizontal="distributed" vertical="center"/>
      <protection hidden="1"/>
    </xf>
    <xf numFmtId="0" fontId="3" fillId="0" borderId="20" xfId="0" applyFont="1" applyBorder="1" applyAlignment="1" applyProtection="1">
      <alignment horizontal="center" vertical="center" wrapText="1" shrinkToFit="1"/>
      <protection hidden="1"/>
    </xf>
    <xf numFmtId="0" fontId="3" fillId="0" borderId="21" xfId="0" applyFont="1" applyBorder="1" applyAlignment="1" applyProtection="1">
      <alignment horizontal="center" vertical="center" wrapText="1" shrinkToFit="1"/>
      <protection hidden="1"/>
    </xf>
    <xf numFmtId="0" fontId="3" fillId="0" borderId="22" xfId="0" applyFont="1" applyBorder="1" applyAlignment="1" applyProtection="1">
      <alignment horizontal="center" vertical="center" wrapText="1" shrinkToFit="1"/>
      <protection hidden="1"/>
    </xf>
    <xf numFmtId="49" fontId="3" fillId="6" borderId="20" xfId="0" applyNumberFormat="1" applyFont="1" applyFill="1" applyBorder="1" applyAlignment="1" applyProtection="1">
      <alignment horizontal="left" vertical="center" wrapText="1" shrinkToFit="1"/>
      <protection locked="0"/>
    </xf>
    <xf numFmtId="49" fontId="3" fillId="6" borderId="21" xfId="0" applyNumberFormat="1" applyFont="1" applyFill="1" applyBorder="1" applyAlignment="1" applyProtection="1">
      <alignment horizontal="left" vertical="center" wrapText="1" shrinkToFit="1"/>
      <protection locked="0"/>
    </xf>
    <xf numFmtId="49" fontId="3" fillId="6" borderId="22" xfId="0" applyNumberFormat="1" applyFont="1" applyFill="1" applyBorder="1" applyAlignment="1" applyProtection="1">
      <alignment horizontal="left" vertical="center" wrapText="1" shrinkToFit="1"/>
      <protection locked="0"/>
    </xf>
    <xf numFmtId="0" fontId="7" fillId="0" borderId="20" xfId="0" applyFont="1" applyBorder="1" applyAlignment="1" applyProtection="1">
      <alignment horizontal="center" vertical="center" wrapText="1"/>
      <protection hidden="1"/>
    </xf>
    <xf numFmtId="0" fontId="7" fillId="0" borderId="21" xfId="0" applyFont="1" applyBorder="1" applyAlignment="1" applyProtection="1">
      <alignment horizontal="center" vertical="center" wrapText="1"/>
      <protection hidden="1"/>
    </xf>
    <xf numFmtId="0" fontId="7" fillId="0" borderId="22" xfId="0" applyFont="1" applyBorder="1" applyAlignment="1" applyProtection="1">
      <alignment horizontal="center" vertical="center" wrapText="1"/>
      <protection hidden="1"/>
    </xf>
    <xf numFmtId="0" fontId="22" fillId="2" borderId="20" xfId="0" applyFont="1" applyFill="1" applyBorder="1" applyAlignment="1" applyProtection="1">
      <alignment horizontal="center" vertical="center" wrapText="1"/>
      <protection hidden="1"/>
    </xf>
    <xf numFmtId="0" fontId="22" fillId="2" borderId="21" xfId="0" applyFont="1" applyFill="1" applyBorder="1" applyAlignment="1" applyProtection="1">
      <alignment horizontal="center" vertical="center" wrapText="1"/>
      <protection hidden="1"/>
    </xf>
    <xf numFmtId="0" fontId="22" fillId="2" borderId="22" xfId="0" applyFont="1" applyFill="1" applyBorder="1" applyAlignment="1" applyProtection="1">
      <alignment horizontal="center" vertical="center" wrapText="1"/>
      <protection hidden="1"/>
    </xf>
    <xf numFmtId="0" fontId="3" fillId="2" borderId="24" xfId="0" applyFont="1" applyFill="1" applyBorder="1" applyAlignment="1" applyProtection="1">
      <alignment horizontal="distributed" vertical="center" wrapText="1"/>
      <protection hidden="1"/>
    </xf>
    <xf numFmtId="0" fontId="3" fillId="2" borderId="9" xfId="0" applyFont="1" applyFill="1" applyBorder="1" applyAlignment="1" applyProtection="1">
      <alignment horizontal="distributed" vertical="center" wrapText="1" indent="1"/>
      <protection hidden="1"/>
    </xf>
    <xf numFmtId="49" fontId="3" fillId="6" borderId="24" xfId="0" applyNumberFormat="1" applyFont="1" applyFill="1" applyBorder="1" applyAlignment="1" applyProtection="1">
      <alignment horizontal="left" vertical="center" wrapText="1" shrinkToFit="1"/>
      <protection locked="0"/>
    </xf>
    <xf numFmtId="0" fontId="17" fillId="3" borderId="20" xfId="0" applyFont="1" applyFill="1" applyBorder="1" applyAlignment="1" applyProtection="1">
      <alignment horizontal="center" vertical="center" wrapText="1" shrinkToFit="1"/>
      <protection locked="0"/>
    </xf>
    <xf numFmtId="0" fontId="17" fillId="3" borderId="21" xfId="0" applyFont="1" applyFill="1" applyBorder="1" applyAlignment="1" applyProtection="1">
      <alignment horizontal="center" vertical="center" wrapText="1" shrinkToFit="1"/>
      <protection locked="0"/>
    </xf>
    <xf numFmtId="0" fontId="17" fillId="3" borderId="22" xfId="0" applyFont="1" applyFill="1" applyBorder="1" applyAlignment="1" applyProtection="1">
      <alignment horizontal="center" vertical="center" wrapText="1" shrinkToFit="1"/>
      <protection locked="0"/>
    </xf>
    <xf numFmtId="182" fontId="34" fillId="6" borderId="20" xfId="0" applyNumberFormat="1" applyFont="1" applyFill="1" applyBorder="1" applyAlignment="1" applyProtection="1">
      <alignment horizontal="center" vertical="center" wrapText="1" shrinkToFit="1"/>
      <protection locked="0"/>
    </xf>
    <xf numFmtId="182" fontId="34" fillId="6" borderId="21" xfId="0" applyNumberFormat="1" applyFont="1" applyFill="1" applyBorder="1" applyAlignment="1" applyProtection="1">
      <alignment horizontal="center" vertical="center" wrapText="1" shrinkToFit="1"/>
      <protection locked="0"/>
    </xf>
    <xf numFmtId="182" fontId="34" fillId="6" borderId="22" xfId="0" applyNumberFormat="1" applyFont="1" applyFill="1" applyBorder="1" applyAlignment="1" applyProtection="1">
      <alignment horizontal="center" vertical="center" wrapText="1" shrinkToFit="1"/>
      <protection locked="0"/>
    </xf>
    <xf numFmtId="0" fontId="17" fillId="0" borderId="20" xfId="0" applyFont="1" applyFill="1" applyBorder="1" applyAlignment="1" applyProtection="1">
      <alignment horizontal="center" vertical="center" shrinkToFit="1"/>
      <protection hidden="1"/>
    </xf>
    <xf numFmtId="0" fontId="17" fillId="0" borderId="21" xfId="0" applyFont="1" applyFill="1" applyBorder="1" applyAlignment="1" applyProtection="1">
      <alignment horizontal="center" vertical="center" shrinkToFit="1"/>
      <protection hidden="1"/>
    </xf>
    <xf numFmtId="0" fontId="17" fillId="0" borderId="22" xfId="0" applyFont="1" applyFill="1" applyBorder="1" applyAlignment="1" applyProtection="1">
      <alignment horizontal="center" vertical="center" shrinkToFit="1"/>
      <protection hidden="1"/>
    </xf>
    <xf numFmtId="183" fontId="34" fillId="0" borderId="20" xfId="0" applyNumberFormat="1" applyFont="1" applyFill="1" applyBorder="1" applyAlignment="1" applyProtection="1">
      <alignment horizontal="center" vertical="center" shrinkToFit="1"/>
      <protection hidden="1"/>
    </xf>
    <xf numFmtId="183" fontId="34" fillId="0" borderId="21" xfId="0" applyNumberFormat="1" applyFont="1" applyFill="1" applyBorder="1" applyAlignment="1" applyProtection="1">
      <alignment horizontal="center" vertical="center" shrinkToFit="1"/>
      <protection hidden="1"/>
    </xf>
    <xf numFmtId="183" fontId="34" fillId="0" borderId="22" xfId="0" applyNumberFormat="1" applyFont="1" applyFill="1" applyBorder="1" applyAlignment="1" applyProtection="1">
      <alignment horizontal="center" vertical="center" shrinkToFit="1"/>
      <protection hidden="1"/>
    </xf>
    <xf numFmtId="0" fontId="3" fillId="0" borderId="20" xfId="0" applyFont="1" applyFill="1" applyBorder="1" applyAlignment="1" applyProtection="1">
      <alignment horizontal="left" vertical="center" shrinkToFit="1"/>
      <protection hidden="1"/>
    </xf>
    <xf numFmtId="0" fontId="3" fillId="0" borderId="21" xfId="0" applyFont="1" applyFill="1" applyBorder="1" applyAlignment="1" applyProtection="1">
      <alignment horizontal="left" vertical="center" shrinkToFit="1"/>
      <protection hidden="1"/>
    </xf>
    <xf numFmtId="0" fontId="3" fillId="0" borderId="22" xfId="0" applyFont="1" applyFill="1" applyBorder="1" applyAlignment="1" applyProtection="1">
      <alignment horizontal="left" vertical="center" shrinkToFit="1"/>
      <protection hidden="1"/>
    </xf>
    <xf numFmtId="182" fontId="34" fillId="0" borderId="20" xfId="1" applyNumberFormat="1" applyFont="1" applyFill="1" applyBorder="1" applyAlignment="1" applyProtection="1">
      <alignment vertical="center" shrinkToFit="1"/>
      <protection hidden="1"/>
    </xf>
    <xf numFmtId="182" fontId="34" fillId="0" borderId="21" xfId="1" applyNumberFormat="1" applyFont="1" applyFill="1" applyBorder="1" applyAlignment="1" applyProtection="1">
      <alignment vertical="center" shrinkToFit="1"/>
      <protection hidden="1"/>
    </xf>
    <xf numFmtId="182" fontId="34" fillId="0" borderId="22" xfId="1" applyNumberFormat="1" applyFont="1" applyFill="1" applyBorder="1" applyAlignment="1" applyProtection="1">
      <alignment vertical="center" shrinkToFit="1"/>
      <protection hidden="1"/>
    </xf>
    <xf numFmtId="0" fontId="3" fillId="2" borderId="20" xfId="0" applyFont="1" applyFill="1" applyBorder="1" applyAlignment="1" applyProtection="1">
      <alignment horizontal="left" vertical="center" shrinkToFit="1"/>
      <protection hidden="1"/>
    </xf>
    <xf numFmtId="0" fontId="3" fillId="2" borderId="21" xfId="0" applyFont="1" applyFill="1" applyBorder="1" applyAlignment="1" applyProtection="1">
      <alignment horizontal="left" vertical="center" shrinkToFit="1"/>
      <protection hidden="1"/>
    </xf>
    <xf numFmtId="0" fontId="3" fillId="2" borderId="22" xfId="0" applyFont="1" applyFill="1" applyBorder="1" applyAlignment="1" applyProtection="1">
      <alignment horizontal="left" vertical="center" shrinkToFit="1"/>
      <protection hidden="1"/>
    </xf>
    <xf numFmtId="0" fontId="3" fillId="0" borderId="20" xfId="0" applyFont="1" applyFill="1" applyBorder="1" applyAlignment="1" applyProtection="1">
      <alignment vertical="center" shrinkToFit="1"/>
      <protection hidden="1"/>
    </xf>
    <xf numFmtId="0" fontId="3" fillId="0" borderId="21" xfId="0" applyFont="1" applyFill="1" applyBorder="1" applyAlignment="1" applyProtection="1">
      <alignment vertical="center" shrinkToFit="1"/>
      <protection hidden="1"/>
    </xf>
    <xf numFmtId="0" fontId="3" fillId="0" borderId="22" xfId="0" applyFont="1" applyFill="1" applyBorder="1" applyAlignment="1" applyProtection="1">
      <alignment vertical="center" shrinkToFit="1"/>
      <protection hidden="1"/>
    </xf>
    <xf numFmtId="0" fontId="3" fillId="2" borderId="20" xfId="0" applyFont="1" applyFill="1" applyBorder="1" applyAlignment="1" applyProtection="1">
      <alignment horizontal="left" vertical="center" wrapText="1"/>
      <protection hidden="1"/>
    </xf>
    <xf numFmtId="0" fontId="3" fillId="2" borderId="21" xfId="0" applyFont="1" applyFill="1" applyBorder="1" applyAlignment="1" applyProtection="1">
      <alignment horizontal="left" vertical="center" wrapText="1"/>
      <protection hidden="1"/>
    </xf>
    <xf numFmtId="0" fontId="3" fillId="2" borderId="22" xfId="0" applyFont="1" applyFill="1" applyBorder="1" applyAlignment="1" applyProtection="1">
      <alignment horizontal="left" vertical="center" wrapText="1"/>
      <protection hidden="1"/>
    </xf>
    <xf numFmtId="0" fontId="3" fillId="2" borderId="20" xfId="0" applyFont="1" applyFill="1" applyBorder="1" applyAlignment="1" applyProtection="1">
      <alignment horizontal="center" vertical="center" shrinkToFit="1"/>
      <protection hidden="1"/>
    </xf>
    <xf numFmtId="0" fontId="3" fillId="2" borderId="21" xfId="0" applyFont="1" applyFill="1" applyBorder="1" applyAlignment="1" applyProtection="1">
      <alignment horizontal="center" vertical="center" shrinkToFit="1"/>
      <protection hidden="1"/>
    </xf>
    <xf numFmtId="0" fontId="3" fillId="2" borderId="22" xfId="0" applyFont="1" applyFill="1" applyBorder="1" applyAlignment="1" applyProtection="1">
      <alignment horizontal="center" vertical="center" shrinkToFit="1"/>
      <protection hidden="1"/>
    </xf>
    <xf numFmtId="178" fontId="3" fillId="5" borderId="58" xfId="0" applyNumberFormat="1" applyFont="1" applyFill="1" applyBorder="1" applyAlignment="1" applyProtection="1">
      <alignment horizontal="center" vertical="center" shrinkToFit="1"/>
      <protection hidden="1"/>
    </xf>
    <xf numFmtId="178" fontId="3" fillId="5" borderId="59" xfId="0" applyNumberFormat="1" applyFont="1" applyFill="1" applyBorder="1" applyAlignment="1" applyProtection="1">
      <alignment horizontal="center" vertical="center" shrinkToFit="1"/>
      <protection hidden="1"/>
    </xf>
    <xf numFmtId="178" fontId="3" fillId="5" borderId="60" xfId="0" applyNumberFormat="1" applyFont="1" applyFill="1" applyBorder="1" applyAlignment="1" applyProtection="1">
      <alignment horizontal="center" vertical="center" shrinkToFit="1"/>
      <protection hidden="1"/>
    </xf>
    <xf numFmtId="182" fontId="34" fillId="0" borderId="20" xfId="0" applyNumberFormat="1" applyFont="1" applyBorder="1" applyAlignment="1" applyProtection="1">
      <alignment vertical="center" shrinkToFit="1"/>
      <protection hidden="1"/>
    </xf>
    <xf numFmtId="182" fontId="34" fillId="0" borderId="21" xfId="0" applyNumberFormat="1" applyFont="1" applyBorder="1" applyAlignment="1" applyProtection="1">
      <alignment vertical="center" shrinkToFit="1"/>
      <protection hidden="1"/>
    </xf>
    <xf numFmtId="182" fontId="34" fillId="0" borderId="22" xfId="0" applyNumberFormat="1" applyFont="1" applyBorder="1" applyAlignment="1" applyProtection="1">
      <alignment vertical="center" shrinkToFit="1"/>
      <protection hidden="1"/>
    </xf>
    <xf numFmtId="0" fontId="63" fillId="0" borderId="20" xfId="0" applyFont="1" applyFill="1" applyBorder="1" applyAlignment="1" applyProtection="1">
      <alignment horizontal="center" vertical="center"/>
      <protection hidden="1"/>
    </xf>
    <xf numFmtId="0" fontId="63" fillId="0" borderId="22" xfId="0" applyFont="1" applyFill="1" applyBorder="1" applyAlignment="1" applyProtection="1">
      <alignment horizontal="center" vertical="center"/>
      <protection hidden="1"/>
    </xf>
    <xf numFmtId="0" fontId="8" fillId="2" borderId="20" xfId="0" applyFont="1" applyFill="1" applyBorder="1" applyAlignment="1" applyProtection="1">
      <alignment horizontal="left" vertical="center" wrapText="1"/>
      <protection hidden="1"/>
    </xf>
    <xf numFmtId="0" fontId="8" fillId="2" borderId="21" xfId="0" applyFont="1" applyFill="1" applyBorder="1" applyAlignment="1" applyProtection="1">
      <alignment horizontal="left" vertical="center" wrapText="1"/>
      <protection hidden="1"/>
    </xf>
    <xf numFmtId="0" fontId="8" fillId="2" borderId="22" xfId="0" applyFont="1" applyFill="1" applyBorder="1" applyAlignment="1" applyProtection="1">
      <alignment horizontal="left" vertical="center" wrapText="1"/>
      <protection hidden="1"/>
    </xf>
    <xf numFmtId="0" fontId="22" fillId="2" borderId="20" xfId="0" applyFont="1" applyFill="1" applyBorder="1" applyAlignment="1" applyProtection="1">
      <alignment horizontal="distributed" vertical="center"/>
      <protection hidden="1"/>
    </xf>
    <xf numFmtId="0" fontId="22" fillId="2" borderId="21" xfId="0" applyFont="1" applyFill="1" applyBorder="1" applyAlignment="1" applyProtection="1">
      <alignment horizontal="distributed" vertical="center"/>
      <protection hidden="1"/>
    </xf>
    <xf numFmtId="0" fontId="22" fillId="2" borderId="22" xfId="0" applyFont="1" applyFill="1" applyBorder="1" applyAlignment="1" applyProtection="1">
      <alignment horizontal="distributed" vertical="center"/>
      <protection hidden="1"/>
    </xf>
    <xf numFmtId="49" fontId="18" fillId="6" borderId="20" xfId="3" applyNumberFormat="1" applyFont="1" applyFill="1" applyBorder="1" applyAlignment="1" applyProtection="1">
      <alignment horizontal="left" vertical="center" shrinkToFit="1"/>
      <protection locked="0"/>
    </xf>
    <xf numFmtId="49" fontId="18" fillId="6" borderId="21" xfId="3" applyNumberFormat="1" applyFont="1" applyFill="1" applyBorder="1" applyAlignment="1" applyProtection="1">
      <alignment horizontal="left" vertical="center" shrinkToFit="1"/>
      <protection locked="0"/>
    </xf>
    <xf numFmtId="49" fontId="18" fillId="6" borderId="22" xfId="3" applyNumberFormat="1" applyFont="1" applyFill="1" applyBorder="1" applyAlignment="1" applyProtection="1">
      <alignment horizontal="left" vertical="center" shrinkToFit="1"/>
      <protection locked="0"/>
    </xf>
    <xf numFmtId="0" fontId="22" fillId="2" borderId="20" xfId="0" applyFont="1" applyFill="1" applyBorder="1" applyAlignment="1" applyProtection="1">
      <alignment horizontal="distributed" vertical="center" wrapText="1"/>
      <protection hidden="1"/>
    </xf>
    <xf numFmtId="0" fontId="22" fillId="2" borderId="21" xfId="0" applyFont="1" applyFill="1" applyBorder="1" applyAlignment="1" applyProtection="1">
      <alignment horizontal="distributed" vertical="center" wrapText="1"/>
      <protection hidden="1"/>
    </xf>
    <xf numFmtId="0" fontId="22" fillId="2" borderId="22" xfId="0" applyFont="1" applyFill="1" applyBorder="1" applyAlignment="1" applyProtection="1">
      <alignment horizontal="distributed" vertical="center" wrapText="1"/>
      <protection hidden="1"/>
    </xf>
    <xf numFmtId="49" fontId="3" fillId="6" borderId="64" xfId="0" applyNumberFormat="1" applyFont="1" applyFill="1" applyBorder="1" applyAlignment="1" applyProtection="1">
      <alignment horizontal="left" vertical="center" shrinkToFit="1"/>
      <protection locked="0"/>
    </xf>
    <xf numFmtId="49" fontId="3" fillId="6" borderId="63" xfId="0" applyNumberFormat="1" applyFont="1" applyFill="1" applyBorder="1" applyAlignment="1" applyProtection="1">
      <alignment horizontal="left" vertical="center" shrinkToFit="1"/>
      <protection locked="0"/>
    </xf>
    <xf numFmtId="0" fontId="3" fillId="2" borderId="20" xfId="0" applyFont="1" applyFill="1" applyBorder="1" applyAlignment="1" applyProtection="1">
      <alignment horizontal="left" vertical="center"/>
      <protection hidden="1"/>
    </xf>
    <xf numFmtId="0" fontId="3" fillId="2" borderId="21" xfId="0" applyFont="1" applyFill="1" applyBorder="1" applyAlignment="1" applyProtection="1">
      <alignment horizontal="left" vertical="center"/>
      <protection hidden="1"/>
    </xf>
    <xf numFmtId="0" fontId="3" fillId="2" borderId="22" xfId="0" applyFont="1" applyFill="1" applyBorder="1" applyAlignment="1" applyProtection="1">
      <alignment horizontal="left" vertical="center"/>
      <protection hidden="1"/>
    </xf>
    <xf numFmtId="0" fontId="63" fillId="0" borderId="11" xfId="0" applyFont="1" applyFill="1" applyBorder="1" applyAlignment="1" applyProtection="1">
      <alignment horizontal="center" vertical="center"/>
      <protection hidden="1"/>
    </xf>
    <xf numFmtId="0" fontId="63" fillId="0" borderId="9" xfId="0" applyFont="1" applyFill="1" applyBorder="1" applyAlignment="1" applyProtection="1">
      <alignment horizontal="center" vertical="center"/>
      <protection hidden="1"/>
    </xf>
    <xf numFmtId="0" fontId="63" fillId="0" borderId="29" xfId="0" applyFont="1" applyFill="1" applyBorder="1" applyAlignment="1" applyProtection="1">
      <alignment horizontal="center" vertical="center"/>
      <protection hidden="1"/>
    </xf>
    <xf numFmtId="0" fontId="63" fillId="0" borderId="28" xfId="0" applyFont="1" applyFill="1" applyBorder="1" applyAlignment="1" applyProtection="1">
      <alignment horizontal="center" vertical="center"/>
      <protection hidden="1"/>
    </xf>
    <xf numFmtId="0" fontId="63" fillId="0" borderId="17" xfId="0" applyFont="1" applyFill="1" applyBorder="1" applyAlignment="1" applyProtection="1">
      <alignment horizontal="center" vertical="center"/>
      <protection hidden="1"/>
    </xf>
    <xf numFmtId="0" fontId="63" fillId="0" borderId="15" xfId="0" applyFont="1" applyFill="1" applyBorder="1" applyAlignment="1" applyProtection="1">
      <alignment horizontal="center" vertical="center"/>
      <protection hidden="1"/>
    </xf>
    <xf numFmtId="49" fontId="3" fillId="6" borderId="61" xfId="0" applyNumberFormat="1" applyFont="1" applyFill="1" applyBorder="1" applyAlignment="1" applyProtection="1">
      <alignment horizontal="left" vertical="center" shrinkToFit="1"/>
      <protection locked="0"/>
    </xf>
    <xf numFmtId="49" fontId="3" fillId="6" borderId="62" xfId="0" applyNumberFormat="1" applyFont="1" applyFill="1" applyBorder="1" applyAlignment="1" applyProtection="1">
      <alignment horizontal="left" vertical="center" shrinkToFit="1"/>
      <protection locked="0"/>
    </xf>
    <xf numFmtId="49" fontId="3" fillId="6" borderId="10" xfId="0" applyNumberFormat="1" applyFont="1" applyFill="1" applyBorder="1" applyAlignment="1" applyProtection="1">
      <alignment horizontal="left" vertical="center" shrinkToFit="1"/>
      <protection locked="0"/>
    </xf>
    <xf numFmtId="0" fontId="8" fillId="2" borderId="11" xfId="0" applyFont="1" applyFill="1" applyBorder="1" applyAlignment="1" applyProtection="1">
      <alignment horizontal="left" vertical="center" wrapText="1"/>
      <protection hidden="1"/>
    </xf>
    <xf numFmtId="0" fontId="8" fillId="2" borderId="8" xfId="0" applyFont="1" applyFill="1" applyBorder="1" applyAlignment="1" applyProtection="1">
      <alignment horizontal="left" vertical="center" wrapText="1"/>
      <protection hidden="1"/>
    </xf>
    <xf numFmtId="0" fontId="8" fillId="2" borderId="9" xfId="0" applyFont="1" applyFill="1" applyBorder="1" applyAlignment="1" applyProtection="1">
      <alignment horizontal="left" vertical="center" wrapText="1"/>
      <protection hidden="1"/>
    </xf>
    <xf numFmtId="0" fontId="8" fillId="2" borderId="80" xfId="0" applyFont="1" applyFill="1" applyBorder="1" applyAlignment="1" applyProtection="1">
      <alignment horizontal="left" vertical="center" wrapText="1"/>
      <protection hidden="1"/>
    </xf>
    <xf numFmtId="0" fontId="8" fillId="2" borderId="0" xfId="0" applyFont="1" applyFill="1" applyBorder="1" applyAlignment="1" applyProtection="1">
      <alignment horizontal="left" vertical="center" wrapText="1"/>
      <protection hidden="1"/>
    </xf>
    <xf numFmtId="0" fontId="8" fillId="2" borderId="28" xfId="0" applyFont="1" applyFill="1" applyBorder="1" applyAlignment="1" applyProtection="1">
      <alignment horizontal="left" vertical="center" wrapText="1"/>
      <protection hidden="1"/>
    </xf>
    <xf numFmtId="0" fontId="8" fillId="2" borderId="17" xfId="0" applyFont="1" applyFill="1" applyBorder="1" applyAlignment="1" applyProtection="1">
      <alignment horizontal="left" vertical="center" wrapText="1"/>
      <protection hidden="1"/>
    </xf>
    <xf numFmtId="0" fontId="8" fillId="2" borderId="14" xfId="0" applyFont="1" applyFill="1" applyBorder="1" applyAlignment="1" applyProtection="1">
      <alignment horizontal="left" vertical="center" wrapText="1"/>
      <protection hidden="1"/>
    </xf>
    <xf numFmtId="0" fontId="8" fillId="2" borderId="15" xfId="0" applyFont="1" applyFill="1" applyBorder="1" applyAlignment="1" applyProtection="1">
      <alignment horizontal="left" vertical="center" wrapText="1"/>
      <protection hidden="1"/>
    </xf>
    <xf numFmtId="49" fontId="17" fillId="6" borderId="20" xfId="0" applyNumberFormat="1" applyFont="1" applyFill="1" applyBorder="1" applyAlignment="1" applyProtection="1">
      <alignment horizontal="center" vertical="center" shrinkToFit="1"/>
      <protection locked="0"/>
    </xf>
    <xf numFmtId="49" fontId="17" fillId="6" borderId="21" xfId="0" applyNumberFormat="1" applyFont="1" applyFill="1" applyBorder="1" applyAlignment="1" applyProtection="1">
      <alignment horizontal="center" vertical="center" shrinkToFit="1"/>
      <protection locked="0"/>
    </xf>
    <xf numFmtId="49" fontId="17" fillId="6" borderId="22" xfId="0" applyNumberFormat="1" applyFont="1" applyFill="1" applyBorder="1" applyAlignment="1" applyProtection="1">
      <alignment horizontal="center" vertical="center" shrinkToFit="1"/>
      <protection locked="0"/>
    </xf>
    <xf numFmtId="49" fontId="17" fillId="6" borderId="20" xfId="0" applyNumberFormat="1" applyFont="1" applyFill="1" applyBorder="1" applyAlignment="1" applyProtection="1">
      <alignment horizontal="left" vertical="center" shrinkToFit="1"/>
      <protection locked="0"/>
    </xf>
    <xf numFmtId="49" fontId="17" fillId="6" borderId="21" xfId="0" applyNumberFormat="1" applyFont="1" applyFill="1" applyBorder="1" applyAlignment="1" applyProtection="1">
      <alignment horizontal="left" vertical="center" shrinkToFit="1"/>
      <protection locked="0"/>
    </xf>
    <xf numFmtId="49" fontId="17" fillId="6" borderId="22" xfId="0" applyNumberFormat="1" applyFont="1" applyFill="1" applyBorder="1" applyAlignment="1" applyProtection="1">
      <alignment horizontal="left" vertical="center" shrinkToFit="1"/>
      <protection locked="0"/>
    </xf>
    <xf numFmtId="0" fontId="3" fillId="2" borderId="11" xfId="0" applyFont="1" applyFill="1" applyBorder="1" applyAlignment="1" applyProtection="1">
      <alignment horizontal="center" vertical="center" wrapText="1"/>
      <protection hidden="1"/>
    </xf>
    <xf numFmtId="0" fontId="3" fillId="2" borderId="8" xfId="0" applyFont="1" applyFill="1" applyBorder="1" applyAlignment="1" applyProtection="1">
      <alignment horizontal="center" vertical="center" wrapText="1"/>
      <protection hidden="1"/>
    </xf>
    <xf numFmtId="0" fontId="3" fillId="2" borderId="9" xfId="0" applyFont="1" applyFill="1" applyBorder="1" applyAlignment="1" applyProtection="1">
      <alignment horizontal="center" vertical="center" wrapText="1"/>
      <protection hidden="1"/>
    </xf>
    <xf numFmtId="0" fontId="3" fillId="2" borderId="17" xfId="0" applyFont="1" applyFill="1" applyBorder="1" applyAlignment="1" applyProtection="1">
      <alignment horizontal="center" vertical="center" wrapText="1"/>
      <protection hidden="1"/>
    </xf>
    <xf numFmtId="0" fontId="3" fillId="2" borderId="14" xfId="0" applyFont="1" applyFill="1" applyBorder="1" applyAlignment="1" applyProtection="1">
      <alignment horizontal="center" vertical="center" wrapText="1"/>
      <protection hidden="1"/>
    </xf>
    <xf numFmtId="0" fontId="3" fillId="2" borderId="11"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2" borderId="17" xfId="0" applyFont="1" applyFill="1" applyBorder="1" applyAlignment="1" applyProtection="1">
      <alignment horizontal="center" vertical="center"/>
      <protection hidden="1"/>
    </xf>
    <xf numFmtId="0" fontId="3" fillId="2" borderId="15" xfId="0" applyFont="1" applyFill="1" applyBorder="1" applyAlignment="1" applyProtection="1">
      <alignment horizontal="center" vertical="center"/>
      <protection hidden="1"/>
    </xf>
    <xf numFmtId="0" fontId="22" fillId="2" borderId="20" xfId="0" applyFont="1" applyFill="1" applyBorder="1" applyAlignment="1" applyProtection="1">
      <alignment horizontal="distributed" vertical="center" wrapText="1" shrinkToFit="1"/>
      <protection hidden="1"/>
    </xf>
    <xf numFmtId="0" fontId="22" fillId="2" borderId="21" xfId="0" applyFont="1" applyFill="1" applyBorder="1" applyAlignment="1" applyProtection="1">
      <alignment horizontal="distributed" vertical="center" wrapText="1" shrinkToFit="1"/>
      <protection hidden="1"/>
    </xf>
    <xf numFmtId="0" fontId="22" fillId="2" borderId="22" xfId="0" applyFont="1" applyFill="1" applyBorder="1" applyAlignment="1" applyProtection="1">
      <alignment horizontal="distributed" vertical="center" wrapText="1" shrinkToFit="1"/>
      <protection hidden="1"/>
    </xf>
    <xf numFmtId="0" fontId="3" fillId="2" borderId="0" xfId="0" applyFont="1" applyFill="1" applyAlignment="1" applyProtection="1">
      <alignment horizontal="center" vertical="center" wrapText="1"/>
      <protection hidden="1"/>
    </xf>
    <xf numFmtId="0" fontId="3" fillId="7" borderId="0" xfId="0" applyFont="1" applyFill="1" applyAlignment="1" applyProtection="1">
      <alignment horizontal="center" vertical="center"/>
      <protection locked="0"/>
    </xf>
    <xf numFmtId="0" fontId="3" fillId="6" borderId="20" xfId="0" applyFont="1" applyFill="1" applyBorder="1" applyAlignment="1" applyProtection="1">
      <alignment horizontal="left" vertical="top" wrapText="1"/>
      <protection locked="0"/>
    </xf>
    <xf numFmtId="0" fontId="3" fillId="6" borderId="21" xfId="0" applyFont="1" applyFill="1" applyBorder="1" applyAlignment="1" applyProtection="1">
      <alignment horizontal="left" vertical="top" wrapText="1"/>
      <protection locked="0"/>
    </xf>
    <xf numFmtId="0" fontId="3" fillId="6" borderId="22" xfId="0" applyFont="1" applyFill="1" applyBorder="1" applyAlignment="1" applyProtection="1">
      <alignment horizontal="left" vertical="top" wrapText="1"/>
      <protection locked="0"/>
    </xf>
    <xf numFmtId="0" fontId="8" fillId="5" borderId="20" xfId="0" applyFont="1" applyFill="1" applyBorder="1" applyAlignment="1" applyProtection="1">
      <alignment horizontal="center" vertical="center" wrapText="1"/>
      <protection hidden="1"/>
    </xf>
    <xf numFmtId="0" fontId="8" fillId="5" borderId="21" xfId="0" applyFont="1" applyFill="1" applyBorder="1" applyAlignment="1" applyProtection="1">
      <alignment horizontal="center" vertical="center" wrapText="1"/>
      <protection hidden="1"/>
    </xf>
    <xf numFmtId="0" fontId="8" fillId="5" borderId="22" xfId="0" applyFont="1" applyFill="1" applyBorder="1" applyAlignment="1" applyProtection="1">
      <alignment horizontal="center" vertical="center" wrapText="1"/>
      <protection hidden="1"/>
    </xf>
    <xf numFmtId="0" fontId="3" fillId="5" borderId="24" xfId="0" applyFont="1" applyFill="1" applyBorder="1" applyAlignment="1" applyProtection="1">
      <alignment horizontal="distributed" vertical="center" wrapText="1"/>
      <protection hidden="1"/>
    </xf>
    <xf numFmtId="0" fontId="3" fillId="2" borderId="24" xfId="0" applyFont="1" applyFill="1" applyBorder="1" applyAlignment="1" applyProtection="1">
      <alignment horizontal="distributed" vertical="center" wrapText="1" indent="2"/>
      <protection hidden="1"/>
    </xf>
    <xf numFmtId="0" fontId="3" fillId="6" borderId="24" xfId="0" applyFont="1" applyFill="1" applyBorder="1" applyAlignment="1" applyProtection="1">
      <alignment horizontal="left" vertical="center" shrinkToFit="1"/>
      <protection locked="0"/>
    </xf>
    <xf numFmtId="0" fontId="5" fillId="2" borderId="24" xfId="0" applyFont="1" applyFill="1" applyBorder="1" applyAlignment="1" applyProtection="1">
      <alignment horizontal="distributed" vertical="center" indent="2"/>
      <protection hidden="1"/>
    </xf>
    <xf numFmtId="0" fontId="76" fillId="0" borderId="0" xfId="0" applyFont="1" applyAlignment="1" applyProtection="1">
      <alignment horizontal="center" vertical="center"/>
      <protection hidden="1"/>
    </xf>
    <xf numFmtId="0" fontId="7" fillId="0" borderId="21" xfId="0" applyFont="1" applyBorder="1" applyAlignment="1" applyProtection="1">
      <alignment horizontal="left" vertical="center" wrapText="1"/>
      <protection hidden="1"/>
    </xf>
    <xf numFmtId="0" fontId="3" fillId="5" borderId="11" xfId="0" applyFont="1" applyFill="1" applyBorder="1" applyAlignment="1" applyProtection="1">
      <alignment horizontal="distributed" vertical="center" wrapText="1"/>
      <protection hidden="1"/>
    </xf>
    <xf numFmtId="0" fontId="3" fillId="5" borderId="8" xfId="0" applyFont="1" applyFill="1" applyBorder="1" applyAlignment="1" applyProtection="1">
      <alignment horizontal="distributed" vertical="center" wrapText="1"/>
      <protection hidden="1"/>
    </xf>
    <xf numFmtId="0" fontId="3" fillId="5" borderId="9" xfId="0" applyFont="1" applyFill="1" applyBorder="1" applyAlignment="1" applyProtection="1">
      <alignment horizontal="distributed" vertical="center" wrapText="1"/>
      <protection hidden="1"/>
    </xf>
    <xf numFmtId="0" fontId="3" fillId="5" borderId="29" xfId="0" applyFont="1" applyFill="1" applyBorder="1" applyAlignment="1" applyProtection="1">
      <alignment horizontal="distributed" vertical="center" wrapText="1"/>
      <protection hidden="1"/>
    </xf>
    <xf numFmtId="0" fontId="3" fillId="5" borderId="0" xfId="0" applyFont="1" applyFill="1" applyAlignment="1" applyProtection="1">
      <alignment horizontal="distributed" vertical="center" wrapText="1"/>
      <protection hidden="1"/>
    </xf>
    <xf numFmtId="0" fontId="3" fillId="5" borderId="28" xfId="0" applyFont="1" applyFill="1" applyBorder="1" applyAlignment="1" applyProtection="1">
      <alignment horizontal="distributed" vertical="center" wrapText="1"/>
      <protection hidden="1"/>
    </xf>
    <xf numFmtId="0" fontId="3" fillId="2" borderId="20" xfId="0" applyFont="1" applyFill="1" applyBorder="1" applyAlignment="1" applyProtection="1">
      <alignment horizontal="distributed" vertical="center" wrapText="1" indent="2"/>
      <protection hidden="1"/>
    </xf>
    <xf numFmtId="0" fontId="3" fillId="2" borderId="21" xfId="0" applyFont="1" applyFill="1" applyBorder="1" applyAlignment="1" applyProtection="1">
      <alignment horizontal="distributed" vertical="center" wrapText="1" indent="2"/>
      <protection hidden="1"/>
    </xf>
    <xf numFmtId="0" fontId="3" fillId="2" borderId="22" xfId="0" applyFont="1" applyFill="1" applyBorder="1" applyAlignment="1" applyProtection="1">
      <alignment horizontal="distributed" vertical="center" wrapText="1" indent="2"/>
      <protection hidden="1"/>
    </xf>
    <xf numFmtId="0" fontId="3" fillId="6" borderId="20" xfId="0" applyFont="1" applyFill="1" applyBorder="1" applyAlignment="1" applyProtection="1">
      <alignment horizontal="left" vertical="center" shrinkToFit="1"/>
      <protection locked="0"/>
    </xf>
    <xf numFmtId="0" fontId="3" fillId="6" borderId="21" xfId="0" applyFont="1" applyFill="1" applyBorder="1" applyAlignment="1" applyProtection="1">
      <alignment horizontal="left" vertical="center" shrinkToFit="1"/>
      <protection locked="0"/>
    </xf>
    <xf numFmtId="0" fontId="3" fillId="6" borderId="22" xfId="0" applyFont="1" applyFill="1" applyBorder="1" applyAlignment="1" applyProtection="1">
      <alignment horizontal="left" vertical="center" shrinkToFit="1"/>
      <protection locked="0"/>
    </xf>
    <xf numFmtId="0" fontId="5" fillId="2" borderId="20" xfId="0" applyFont="1" applyFill="1" applyBorder="1" applyAlignment="1" applyProtection="1">
      <alignment horizontal="distributed" vertical="center" indent="2"/>
      <protection hidden="1"/>
    </xf>
    <xf numFmtId="0" fontId="5" fillId="2" borderId="21" xfId="0" applyFont="1" applyFill="1" applyBorder="1" applyAlignment="1" applyProtection="1">
      <alignment horizontal="distributed" vertical="center" indent="2"/>
      <protection hidden="1"/>
    </xf>
    <xf numFmtId="0" fontId="5" fillId="2" borderId="22" xfId="0" applyFont="1" applyFill="1" applyBorder="1" applyAlignment="1" applyProtection="1">
      <alignment horizontal="distributed" vertical="center" indent="2"/>
      <protection hidden="1"/>
    </xf>
    <xf numFmtId="0" fontId="22" fillId="0" borderId="0" xfId="0" applyFont="1" applyAlignment="1" applyProtection="1">
      <alignment horizontal="left" vertical="center" wrapText="1"/>
      <protection hidden="1"/>
    </xf>
    <xf numFmtId="0" fontId="7" fillId="0" borderId="8" xfId="0" applyFont="1" applyBorder="1" applyAlignment="1" applyProtection="1">
      <alignment horizontal="left" vertical="center" wrapText="1"/>
      <protection hidden="1"/>
    </xf>
    <xf numFmtId="0" fontId="3" fillId="5" borderId="17" xfId="0" applyFont="1" applyFill="1" applyBorder="1" applyAlignment="1" applyProtection="1">
      <alignment horizontal="distributed" vertical="center" wrapText="1"/>
      <protection hidden="1"/>
    </xf>
    <xf numFmtId="0" fontId="3" fillId="5" borderId="14" xfId="0" applyFont="1" applyFill="1" applyBorder="1" applyAlignment="1" applyProtection="1">
      <alignment horizontal="distributed" vertical="center" wrapText="1"/>
      <protection hidden="1"/>
    </xf>
    <xf numFmtId="0" fontId="3" fillId="5" borderId="15" xfId="0" applyFont="1" applyFill="1" applyBorder="1" applyAlignment="1" applyProtection="1">
      <alignment horizontal="distributed" vertical="center" wrapText="1"/>
      <protection hidden="1"/>
    </xf>
    <xf numFmtId="0" fontId="7" fillId="0" borderId="20" xfId="0" applyFont="1" applyBorder="1" applyAlignment="1" applyProtection="1">
      <alignment horizontal="distributed" vertical="center" indent="2"/>
      <protection hidden="1"/>
    </xf>
    <xf numFmtId="0" fontId="7" fillId="0" borderId="21" xfId="0" applyFont="1" applyBorder="1" applyAlignment="1" applyProtection="1">
      <alignment horizontal="distributed" vertical="center" indent="2"/>
      <protection hidden="1"/>
    </xf>
    <xf numFmtId="0" fontId="7" fillId="0" borderId="22" xfId="0" applyFont="1" applyBorder="1" applyAlignment="1" applyProtection="1">
      <alignment horizontal="distributed" vertical="center" indent="2"/>
      <protection hidden="1"/>
    </xf>
    <xf numFmtId="0" fontId="3" fillId="2" borderId="20" xfId="0" applyFont="1" applyFill="1" applyBorder="1" applyAlignment="1" applyProtection="1">
      <alignment horizontal="distributed" vertical="center" indent="2"/>
      <protection hidden="1"/>
    </xf>
    <xf numFmtId="0" fontId="3" fillId="2" borderId="21" xfId="0" applyFont="1" applyFill="1" applyBorder="1" applyAlignment="1" applyProtection="1">
      <alignment horizontal="distributed" vertical="center" indent="2"/>
      <protection hidden="1"/>
    </xf>
    <xf numFmtId="0" fontId="3" fillId="2" borderId="22" xfId="0" applyFont="1" applyFill="1" applyBorder="1" applyAlignment="1" applyProtection="1">
      <alignment horizontal="distributed" vertical="center" indent="2"/>
      <protection hidden="1"/>
    </xf>
    <xf numFmtId="0" fontId="17" fillId="6" borderId="20" xfId="0" quotePrefix="1" applyNumberFormat="1" applyFont="1" applyFill="1" applyBorder="1" applyAlignment="1" applyProtection="1">
      <alignment horizontal="left" vertical="center" shrinkToFit="1"/>
      <protection locked="0"/>
    </xf>
    <xf numFmtId="0" fontId="17" fillId="6" borderId="21" xfId="0" applyNumberFormat="1" applyFont="1" applyFill="1" applyBorder="1" applyAlignment="1" applyProtection="1">
      <alignment horizontal="left" vertical="center" shrinkToFit="1"/>
      <protection locked="0"/>
    </xf>
    <xf numFmtId="0" fontId="17" fillId="6" borderId="22" xfId="0" applyNumberFormat="1" applyFont="1" applyFill="1" applyBorder="1" applyAlignment="1" applyProtection="1">
      <alignment horizontal="left" vertical="center" shrinkToFit="1"/>
      <protection locked="0"/>
    </xf>
    <xf numFmtId="0" fontId="17" fillId="6" borderId="20" xfId="0" applyNumberFormat="1" applyFont="1" applyFill="1" applyBorder="1" applyAlignment="1" applyProtection="1">
      <alignment horizontal="left" vertical="center" shrinkToFit="1"/>
      <protection locked="0"/>
    </xf>
    <xf numFmtId="0" fontId="17" fillId="6" borderId="20" xfId="0" applyFont="1" applyFill="1" applyBorder="1" applyAlignment="1" applyProtection="1">
      <alignment horizontal="left" vertical="center" shrinkToFit="1"/>
      <protection locked="0"/>
    </xf>
    <xf numFmtId="0" fontId="17" fillId="6" borderId="21" xfId="0" applyFont="1" applyFill="1" applyBorder="1" applyAlignment="1" applyProtection="1">
      <alignment horizontal="left" vertical="center" shrinkToFit="1"/>
      <protection locked="0"/>
    </xf>
    <xf numFmtId="0" fontId="17" fillId="6" borderId="22" xfId="0" applyFont="1" applyFill="1" applyBorder="1" applyAlignment="1" applyProtection="1">
      <alignment horizontal="left" vertical="center" shrinkToFit="1"/>
      <protection locked="0"/>
    </xf>
    <xf numFmtId="0" fontId="61" fillId="9" borderId="0" xfId="0" applyFont="1" applyFill="1" applyAlignment="1" applyProtection="1">
      <alignment horizontal="left" vertical="center" wrapText="1"/>
      <protection hidden="1"/>
    </xf>
    <xf numFmtId="0" fontId="22" fillId="0" borderId="8" xfId="0" applyFont="1" applyBorder="1" applyAlignment="1" applyProtection="1">
      <alignment horizontal="left" vertical="center" wrapText="1"/>
      <protection hidden="1"/>
    </xf>
    <xf numFmtId="0" fontId="18" fillId="6" borderId="20" xfId="3" applyFont="1" applyFill="1" applyBorder="1" applyAlignment="1" applyProtection="1">
      <alignment horizontal="left" vertical="center" shrinkToFit="1"/>
      <protection locked="0"/>
    </xf>
    <xf numFmtId="0" fontId="18" fillId="6" borderId="21" xfId="3" applyFont="1" applyFill="1" applyBorder="1" applyAlignment="1" applyProtection="1">
      <alignment horizontal="left" vertical="center" shrinkToFit="1"/>
      <protection locked="0"/>
    </xf>
    <xf numFmtId="0" fontId="18" fillId="6" borderId="22" xfId="3" applyFont="1" applyFill="1" applyBorder="1" applyAlignment="1" applyProtection="1">
      <alignment horizontal="left" vertical="center" shrinkToFit="1"/>
      <protection locked="0"/>
    </xf>
    <xf numFmtId="0" fontId="8" fillId="0" borderId="8" xfId="0" applyFont="1" applyBorder="1" applyAlignment="1" applyProtection="1">
      <alignment vertical="center" wrapText="1"/>
      <protection hidden="1"/>
    </xf>
    <xf numFmtId="0" fontId="8" fillId="0" borderId="0" xfId="0" applyFont="1" applyAlignment="1" applyProtection="1">
      <alignment vertical="center" wrapText="1"/>
      <protection hidden="1"/>
    </xf>
    <xf numFmtId="0" fontId="6" fillId="9" borderId="0" xfId="0" applyFont="1" applyFill="1" applyAlignment="1" applyProtection="1">
      <alignment horizontal="left" vertical="top" wrapText="1"/>
      <protection hidden="1"/>
    </xf>
    <xf numFmtId="0" fontId="34" fillId="0" borderId="20" xfId="2" applyFont="1" applyBorder="1" applyAlignment="1" applyProtection="1">
      <alignment horizontal="center" vertical="center" shrinkToFit="1"/>
      <protection hidden="1"/>
    </xf>
    <xf numFmtId="0" fontId="34" fillId="0" borderId="21" xfId="2" applyFont="1" applyBorder="1" applyAlignment="1" applyProtection="1">
      <alignment horizontal="center" vertical="center" shrinkToFit="1"/>
      <protection hidden="1"/>
    </xf>
    <xf numFmtId="0" fontId="34" fillId="0" borderId="22" xfId="2" applyFont="1" applyBorder="1" applyAlignment="1" applyProtection="1">
      <alignment horizontal="center" vertical="center" shrinkToFit="1"/>
      <protection hidden="1"/>
    </xf>
    <xf numFmtId="0" fontId="3" fillId="0" borderId="20" xfId="2" applyFont="1" applyBorder="1" applyAlignment="1" applyProtection="1">
      <alignment horizontal="center" vertical="center" shrinkToFit="1"/>
      <protection hidden="1"/>
    </xf>
    <xf numFmtId="0" fontId="3" fillId="0" borderId="21" xfId="2" applyFont="1" applyBorder="1" applyAlignment="1" applyProtection="1">
      <alignment horizontal="center" vertical="center" shrinkToFit="1"/>
      <protection hidden="1"/>
    </xf>
    <xf numFmtId="0" fontId="3" fillId="0" borderId="22" xfId="2" applyFont="1" applyBorder="1" applyAlignment="1" applyProtection="1">
      <alignment horizontal="center" vertical="center" shrinkToFit="1"/>
      <protection hidden="1"/>
    </xf>
    <xf numFmtId="181" fontId="26" fillId="0" borderId="20" xfId="0" applyNumberFormat="1" applyFont="1" applyBorder="1" applyAlignment="1" applyProtection="1">
      <alignment horizontal="center" vertical="center"/>
      <protection hidden="1"/>
    </xf>
    <xf numFmtId="181" fontId="26" fillId="0" borderId="21" xfId="0" applyNumberFormat="1" applyFont="1" applyBorder="1" applyAlignment="1" applyProtection="1">
      <alignment horizontal="center" vertical="center"/>
      <protection hidden="1"/>
    </xf>
    <xf numFmtId="181" fontId="26" fillId="0" borderId="22" xfId="0" applyNumberFormat="1" applyFont="1" applyBorder="1" applyAlignment="1" applyProtection="1">
      <alignment horizontal="center" vertical="center"/>
      <protection hidden="1"/>
    </xf>
    <xf numFmtId="183" fontId="26" fillId="6" borderId="20" xfId="0" applyNumberFormat="1" applyFont="1" applyFill="1" applyBorder="1" applyAlignment="1" applyProtection="1">
      <alignment horizontal="center" vertical="center"/>
      <protection locked="0"/>
    </xf>
    <xf numFmtId="183" fontId="26" fillId="6" borderId="21" xfId="0" applyNumberFormat="1" applyFont="1" applyFill="1" applyBorder="1" applyAlignment="1" applyProtection="1">
      <alignment horizontal="center" vertical="center"/>
      <protection locked="0"/>
    </xf>
    <xf numFmtId="183" fontId="26" fillId="6" borderId="22" xfId="0" applyNumberFormat="1" applyFont="1" applyFill="1" applyBorder="1" applyAlignment="1" applyProtection="1">
      <alignment horizontal="center" vertical="center"/>
      <protection locked="0"/>
    </xf>
    <xf numFmtId="0" fontId="3" fillId="0" borderId="8" xfId="2" applyFont="1" applyBorder="1" applyAlignment="1" applyProtection="1">
      <alignment horizontal="center"/>
      <protection hidden="1"/>
    </xf>
    <xf numFmtId="0" fontId="3" fillId="0" borderId="24" xfId="2" applyFont="1" applyBorder="1" applyAlignment="1" applyProtection="1">
      <alignment horizontal="distributed" vertical="center"/>
      <protection hidden="1"/>
    </xf>
    <xf numFmtId="0" fontId="3" fillId="0" borderId="16" xfId="2" applyFont="1" applyBorder="1" applyAlignment="1" applyProtection="1">
      <alignment horizontal="distributed" vertical="center" shrinkToFit="1"/>
      <protection hidden="1"/>
    </xf>
    <xf numFmtId="0" fontId="7" fillId="6" borderId="20" xfId="0" applyFont="1" applyFill="1" applyBorder="1" applyAlignment="1" applyProtection="1">
      <alignment horizontal="left" vertical="center" shrinkToFit="1"/>
      <protection locked="0"/>
    </xf>
    <xf numFmtId="0" fontId="7" fillId="6" borderId="21" xfId="0" applyFont="1" applyFill="1" applyBorder="1" applyAlignment="1" applyProtection="1">
      <alignment horizontal="left" vertical="center" shrinkToFit="1"/>
      <protection locked="0"/>
    </xf>
    <xf numFmtId="0" fontId="7" fillId="6" borderId="22" xfId="0" applyFont="1" applyFill="1" applyBorder="1" applyAlignment="1" applyProtection="1">
      <alignment horizontal="left" vertical="center" shrinkToFit="1"/>
      <protection locked="0"/>
    </xf>
    <xf numFmtId="0" fontId="3" fillId="0" borderId="10" xfId="2" applyFont="1" applyBorder="1" applyAlignment="1" applyProtection="1">
      <alignment horizontal="distributed" vertical="center" shrinkToFit="1"/>
      <protection hidden="1"/>
    </xf>
    <xf numFmtId="49" fontId="7" fillId="6" borderId="20" xfId="0" applyNumberFormat="1" applyFont="1" applyFill="1" applyBorder="1" applyAlignment="1" applyProtection="1">
      <alignment horizontal="left" vertical="center" shrinkToFit="1"/>
      <protection locked="0"/>
    </xf>
    <xf numFmtId="49" fontId="7" fillId="6" borderId="21" xfId="0" applyNumberFormat="1" applyFont="1" applyFill="1" applyBorder="1" applyAlignment="1" applyProtection="1">
      <alignment horizontal="left" vertical="center" shrinkToFit="1"/>
      <protection locked="0"/>
    </xf>
    <xf numFmtId="49" fontId="7" fillId="6" borderId="22" xfId="0" applyNumberFormat="1" applyFont="1" applyFill="1" applyBorder="1" applyAlignment="1" applyProtection="1">
      <alignment horizontal="left" vertical="center" shrinkToFit="1"/>
      <protection locked="0"/>
    </xf>
    <xf numFmtId="0" fontId="22" fillId="0" borderId="20" xfId="2" applyFont="1" applyBorder="1" applyAlignment="1" applyProtection="1">
      <alignment horizontal="distributed" vertical="center" wrapText="1"/>
      <protection hidden="1"/>
    </xf>
    <xf numFmtId="0" fontId="22" fillId="0" borderId="21" xfId="2" applyFont="1" applyBorder="1" applyAlignment="1" applyProtection="1">
      <alignment horizontal="distributed" vertical="center" wrapText="1"/>
      <protection hidden="1"/>
    </xf>
    <xf numFmtId="0" fontId="22" fillId="0" borderId="22" xfId="2" applyFont="1" applyBorder="1" applyAlignment="1" applyProtection="1">
      <alignment horizontal="distributed" vertical="center" wrapText="1"/>
      <protection hidden="1"/>
    </xf>
    <xf numFmtId="0" fontId="3" fillId="0" borderId="24" xfId="2" applyFont="1" applyBorder="1" applyAlignment="1" applyProtection="1">
      <alignment horizontal="center" vertical="center"/>
      <protection hidden="1"/>
    </xf>
    <xf numFmtId="0" fontId="17" fillId="0" borderId="11" xfId="2" applyFont="1" applyBorder="1" applyAlignment="1" applyProtection="1">
      <alignment horizontal="left" vertical="center" wrapText="1"/>
      <protection hidden="1"/>
    </xf>
    <xf numFmtId="0" fontId="17" fillId="0" borderId="8" xfId="2" applyFont="1" applyBorder="1" applyAlignment="1" applyProtection="1">
      <alignment horizontal="left" vertical="center" wrapText="1"/>
      <protection hidden="1"/>
    </xf>
    <xf numFmtId="0" fontId="17" fillId="0" borderId="9" xfId="2" applyFont="1" applyBorder="1" applyAlignment="1" applyProtection="1">
      <alignment horizontal="left" vertical="center" wrapText="1"/>
      <protection hidden="1"/>
    </xf>
    <xf numFmtId="0" fontId="17" fillId="0" borderId="17" xfId="2" applyFont="1" applyBorder="1" applyAlignment="1" applyProtection="1">
      <alignment horizontal="left" vertical="center" wrapText="1"/>
      <protection hidden="1"/>
    </xf>
    <xf numFmtId="0" fontId="17" fillId="0" borderId="14" xfId="2" applyFont="1" applyBorder="1" applyAlignment="1" applyProtection="1">
      <alignment horizontal="left" vertical="center" wrapText="1"/>
      <protection hidden="1"/>
    </xf>
    <xf numFmtId="0" fontId="17" fillId="0" borderId="15" xfId="2" applyFont="1" applyBorder="1" applyAlignment="1" applyProtection="1">
      <alignment horizontal="left" vertical="center" wrapText="1"/>
      <protection hidden="1"/>
    </xf>
    <xf numFmtId="177" fontId="36" fillId="3" borderId="24" xfId="2" applyNumberFormat="1" applyFont="1" applyFill="1" applyBorder="1" applyAlignment="1" applyProtection="1">
      <alignment horizontal="center" vertical="center" shrinkToFit="1"/>
      <protection locked="0"/>
    </xf>
    <xf numFmtId="0" fontId="3" fillId="0" borderId="20" xfId="2" applyFont="1" applyBorder="1" applyAlignment="1" applyProtection="1">
      <alignment horizontal="distributed" vertical="center"/>
      <protection hidden="1"/>
    </xf>
    <xf numFmtId="0" fontId="3" fillId="0" borderId="21" xfId="2" applyFont="1" applyBorder="1" applyAlignment="1" applyProtection="1">
      <alignment horizontal="distributed" vertical="center"/>
      <protection hidden="1"/>
    </xf>
    <xf numFmtId="0" fontId="3" fillId="0" borderId="22" xfId="2" applyFont="1" applyBorder="1" applyAlignment="1" applyProtection="1">
      <alignment horizontal="distributed" vertical="center"/>
      <protection hidden="1"/>
    </xf>
    <xf numFmtId="0" fontId="47" fillId="0" borderId="20" xfId="0" applyFont="1" applyBorder="1" applyAlignment="1" applyProtection="1">
      <alignment horizontal="center" vertical="center" wrapText="1"/>
      <protection hidden="1"/>
    </xf>
    <xf numFmtId="0" fontId="47" fillId="0" borderId="21" xfId="0" applyFont="1" applyBorder="1" applyAlignment="1" applyProtection="1">
      <alignment horizontal="center" vertical="center" wrapText="1"/>
      <protection hidden="1"/>
    </xf>
    <xf numFmtId="0" fontId="47" fillId="0" borderId="22" xfId="0" applyFont="1" applyBorder="1" applyAlignment="1" applyProtection="1">
      <alignment horizontal="center" vertical="center" wrapText="1"/>
      <protection hidden="1"/>
    </xf>
    <xf numFmtId="38" fontId="66" fillId="6" borderId="20" xfId="1" applyFont="1" applyFill="1" applyBorder="1" applyAlignment="1" applyProtection="1">
      <alignment horizontal="center" vertical="center"/>
      <protection locked="0"/>
    </xf>
    <xf numFmtId="38" fontId="66" fillId="6" borderId="21" xfId="1" applyFont="1" applyFill="1" applyBorder="1" applyAlignment="1" applyProtection="1">
      <alignment horizontal="center" vertical="center"/>
      <protection locked="0"/>
    </xf>
    <xf numFmtId="38" fontId="66" fillId="6" borderId="22" xfId="1" applyFont="1" applyFill="1" applyBorder="1" applyAlignment="1" applyProtection="1">
      <alignment horizontal="center" vertical="center"/>
      <protection locked="0"/>
    </xf>
    <xf numFmtId="0" fontId="3" fillId="0" borderId="20" xfId="2" applyFont="1" applyBorder="1" applyAlignment="1" applyProtection="1">
      <alignment horizontal="distributed" vertical="center" indent="3"/>
      <protection hidden="1"/>
    </xf>
    <xf numFmtId="0" fontId="3" fillId="0" borderId="21" xfId="2" applyFont="1" applyBorder="1" applyAlignment="1" applyProtection="1">
      <alignment horizontal="distributed" vertical="center" indent="3"/>
      <protection hidden="1"/>
    </xf>
    <xf numFmtId="0" fontId="3" fillId="0" borderId="22" xfId="2" applyFont="1" applyBorder="1" applyAlignment="1" applyProtection="1">
      <alignment horizontal="distributed" vertical="center" indent="3"/>
      <protection hidden="1"/>
    </xf>
    <xf numFmtId="0" fontId="34" fillId="3" borderId="20" xfId="2" applyFont="1" applyFill="1" applyBorder="1" applyAlignment="1" applyProtection="1">
      <alignment horizontal="center" vertical="center" shrinkToFit="1"/>
      <protection locked="0"/>
    </xf>
    <xf numFmtId="0" fontId="34" fillId="3" borderId="21" xfId="2" applyFont="1" applyFill="1" applyBorder="1" applyAlignment="1" applyProtection="1">
      <alignment horizontal="center" vertical="center" shrinkToFit="1"/>
      <protection locked="0"/>
    </xf>
    <xf numFmtId="0" fontId="34" fillId="3" borderId="22" xfId="2" applyFont="1" applyFill="1" applyBorder="1" applyAlignment="1" applyProtection="1">
      <alignment horizontal="center" vertical="center" shrinkToFit="1"/>
      <protection locked="0"/>
    </xf>
    <xf numFmtId="0" fontId="3" fillId="0" borderId="20" xfId="2" applyFont="1" applyBorder="1" applyAlignment="1" applyProtection="1">
      <alignment horizontal="center" vertical="center"/>
      <protection hidden="1"/>
    </xf>
    <xf numFmtId="0" fontId="3" fillId="0" borderId="21" xfId="2" applyFont="1" applyBorder="1" applyAlignment="1" applyProtection="1">
      <alignment horizontal="center" vertical="center"/>
      <protection hidden="1"/>
    </xf>
    <xf numFmtId="0" fontId="3" fillId="0" borderId="22" xfId="2" applyFont="1" applyBorder="1" applyAlignment="1" applyProtection="1">
      <alignment horizontal="center" vertical="center"/>
      <protection hidden="1"/>
    </xf>
    <xf numFmtId="0" fontId="7" fillId="0" borderId="20" xfId="0" applyFont="1" applyBorder="1" applyAlignment="1" applyProtection="1">
      <alignment horizontal="center" vertical="center"/>
      <protection hidden="1"/>
    </xf>
    <xf numFmtId="0" fontId="7" fillId="0" borderId="21" xfId="0" applyFont="1" applyBorder="1" applyAlignment="1" applyProtection="1">
      <alignment horizontal="center" vertical="center"/>
      <protection hidden="1"/>
    </xf>
    <xf numFmtId="0" fontId="7" fillId="0" borderId="22" xfId="0" applyFont="1" applyBorder="1" applyAlignment="1" applyProtection="1">
      <alignment horizontal="center" vertical="center"/>
      <protection hidden="1"/>
    </xf>
    <xf numFmtId="0" fontId="3" fillId="3" borderId="20" xfId="2" applyFont="1" applyFill="1" applyBorder="1" applyAlignment="1" applyProtection="1">
      <alignment horizontal="center" vertical="center" shrinkToFit="1"/>
      <protection locked="0"/>
    </xf>
    <xf numFmtId="0" fontId="3" fillId="3" borderId="21" xfId="2" applyFont="1" applyFill="1" applyBorder="1" applyAlignment="1" applyProtection="1">
      <alignment horizontal="center" vertical="center" shrinkToFit="1"/>
      <protection locked="0"/>
    </xf>
    <xf numFmtId="0" fontId="3" fillId="3" borderId="22" xfId="2" applyFont="1" applyFill="1" applyBorder="1" applyAlignment="1" applyProtection="1">
      <alignment horizontal="center" vertical="center" shrinkToFit="1"/>
      <protection locked="0"/>
    </xf>
    <xf numFmtId="0" fontId="18" fillId="0" borderId="20" xfId="2" applyFont="1" applyBorder="1" applyAlignment="1" applyProtection="1">
      <alignment horizontal="center" vertical="center" shrinkToFit="1"/>
      <protection hidden="1"/>
    </xf>
    <xf numFmtId="0" fontId="18" fillId="0" borderId="21" xfId="2" applyFont="1" applyBorder="1" applyAlignment="1" applyProtection="1">
      <alignment horizontal="center" vertical="center" shrinkToFit="1"/>
      <protection hidden="1"/>
    </xf>
    <xf numFmtId="0" fontId="18" fillId="0" borderId="22" xfId="2" applyFont="1" applyBorder="1" applyAlignment="1" applyProtection="1">
      <alignment horizontal="center" vertical="center" shrinkToFit="1"/>
      <protection hidden="1"/>
    </xf>
    <xf numFmtId="0" fontId="3" fillId="0" borderId="24" xfId="2" applyFont="1" applyBorder="1" applyAlignment="1" applyProtection="1">
      <alignment horizontal="distributed" vertical="center" wrapText="1"/>
      <protection hidden="1"/>
    </xf>
    <xf numFmtId="0" fontId="3" fillId="6" borderId="20" xfId="2" applyFont="1" applyFill="1" applyBorder="1" applyAlignment="1" applyProtection="1">
      <alignment horizontal="left" vertical="top" wrapText="1" shrinkToFit="1"/>
      <protection locked="0"/>
    </xf>
    <xf numFmtId="0" fontId="3" fillId="6" borderId="21" xfId="2" applyFont="1" applyFill="1" applyBorder="1" applyAlignment="1" applyProtection="1">
      <alignment horizontal="left" vertical="top" wrapText="1" shrinkToFit="1"/>
      <protection locked="0"/>
    </xf>
    <xf numFmtId="0" fontId="3" fillId="6" borderId="22" xfId="2" applyFont="1" applyFill="1" applyBorder="1" applyAlignment="1" applyProtection="1">
      <alignment horizontal="left" vertical="top" wrapText="1" shrinkToFit="1"/>
      <protection locked="0"/>
    </xf>
    <xf numFmtId="0" fontId="34" fillId="3" borderId="24" xfId="2" applyFont="1" applyFill="1" applyBorder="1" applyAlignment="1" applyProtection="1">
      <alignment horizontal="center" vertical="center" shrinkToFit="1"/>
      <protection locked="0"/>
    </xf>
    <xf numFmtId="184" fontId="34" fillId="6" borderId="24" xfId="1" applyNumberFormat="1" applyFont="1" applyFill="1" applyBorder="1" applyAlignment="1" applyProtection="1">
      <alignment horizontal="center" vertical="center" shrinkToFit="1"/>
      <protection locked="0"/>
    </xf>
    <xf numFmtId="38" fontId="5" fillId="0" borderId="24" xfId="1" applyFont="1" applyFill="1" applyBorder="1" applyAlignment="1" applyProtection="1">
      <alignment horizontal="center" vertical="center" shrinkToFit="1"/>
      <protection hidden="1"/>
    </xf>
    <xf numFmtId="0" fontId="3" fillId="0" borderId="21" xfId="2" applyFont="1" applyBorder="1" applyAlignment="1" applyProtection="1">
      <alignment horizontal="center" vertical="center" wrapText="1"/>
      <protection hidden="1"/>
    </xf>
    <xf numFmtId="0" fontId="3" fillId="0" borderId="22" xfId="2" applyFont="1" applyBorder="1" applyAlignment="1" applyProtection="1">
      <alignment horizontal="center" vertical="center" wrapText="1"/>
      <protection hidden="1"/>
    </xf>
    <xf numFmtId="0" fontId="17" fillId="0" borderId="0" xfId="2" applyFont="1" applyBorder="1" applyAlignment="1" applyProtection="1">
      <alignment horizontal="left" vertical="center" wrapText="1"/>
      <protection hidden="1"/>
    </xf>
    <xf numFmtId="0" fontId="3" fillId="0" borderId="24" xfId="2" applyFont="1" applyBorder="1" applyAlignment="1" applyProtection="1">
      <alignment horizontal="center" vertical="center" textRotation="255" wrapText="1"/>
      <protection hidden="1"/>
    </xf>
    <xf numFmtId="0" fontId="3" fillId="0" borderId="8" xfId="2" applyFont="1" applyBorder="1" applyAlignment="1" applyProtection="1">
      <alignment horizontal="center" vertical="center" wrapText="1"/>
      <protection hidden="1"/>
    </xf>
    <xf numFmtId="0" fontId="3" fillId="0" borderId="9" xfId="2" applyFont="1" applyBorder="1" applyAlignment="1" applyProtection="1">
      <alignment horizontal="center" vertical="center" wrapText="1"/>
      <protection hidden="1"/>
    </xf>
    <xf numFmtId="0" fontId="3" fillId="0" borderId="14" xfId="2" applyFont="1" applyBorder="1" applyAlignment="1" applyProtection="1">
      <alignment horizontal="center" vertical="center" wrapText="1"/>
      <protection hidden="1"/>
    </xf>
    <xf numFmtId="0" fontId="3" fillId="0" borderId="15" xfId="2" applyFont="1" applyBorder="1" applyAlignment="1" applyProtection="1">
      <alignment horizontal="center" vertical="center" wrapText="1"/>
      <protection hidden="1"/>
    </xf>
    <xf numFmtId="38" fontId="8" fillId="0" borderId="24" xfId="1" applyFont="1" applyFill="1" applyBorder="1" applyAlignment="1" applyProtection="1">
      <alignment horizontal="distributed" vertical="center" wrapText="1" shrinkToFit="1"/>
      <protection hidden="1"/>
    </xf>
    <xf numFmtId="38" fontId="8" fillId="0" borderId="24" xfId="1" applyFont="1" applyFill="1" applyBorder="1" applyAlignment="1" applyProtection="1">
      <alignment horizontal="distributed" vertical="center" shrinkToFit="1"/>
      <protection hidden="1"/>
    </xf>
    <xf numFmtId="187" fontId="34" fillId="6" borderId="24" xfId="1" applyNumberFormat="1" applyFont="1" applyFill="1" applyBorder="1" applyAlignment="1" applyProtection="1">
      <alignment horizontal="center" vertical="center" shrinkToFit="1"/>
      <protection locked="0"/>
    </xf>
    <xf numFmtId="38" fontId="3" fillId="0" borderId="24" xfId="1" applyFont="1" applyFill="1" applyBorder="1" applyAlignment="1" applyProtection="1">
      <alignment horizontal="center" vertical="center" shrinkToFit="1"/>
      <protection hidden="1"/>
    </xf>
    <xf numFmtId="0" fontId="7" fillId="0" borderId="0" xfId="0" applyFont="1" applyBorder="1" applyAlignment="1" applyProtection="1">
      <alignment horizontal="center" vertical="center"/>
      <protection hidden="1"/>
    </xf>
    <xf numFmtId="0" fontId="26" fillId="0" borderId="20" xfId="0" applyFont="1" applyBorder="1" applyAlignment="1" applyProtection="1">
      <alignment horizontal="center" vertical="center"/>
      <protection hidden="1"/>
    </xf>
    <xf numFmtId="0" fontId="26" fillId="0" borderId="21" xfId="0" applyFont="1" applyBorder="1" applyAlignment="1" applyProtection="1">
      <alignment horizontal="center" vertical="center"/>
      <protection hidden="1"/>
    </xf>
    <xf numFmtId="0" fontId="26" fillId="0" borderId="22" xfId="0" applyFont="1" applyBorder="1" applyAlignment="1" applyProtection="1">
      <alignment horizontal="center" vertical="center"/>
      <protection hidden="1"/>
    </xf>
    <xf numFmtId="0" fontId="3" fillId="8" borderId="20" xfId="0" applyFont="1" applyFill="1" applyBorder="1" applyAlignment="1" applyProtection="1">
      <alignment horizontal="center" vertical="center"/>
      <protection hidden="1"/>
    </xf>
    <xf numFmtId="0" fontId="3" fillId="8" borderId="21" xfId="0" applyFont="1" applyFill="1" applyBorder="1" applyAlignment="1" applyProtection="1">
      <alignment horizontal="center" vertical="center"/>
      <protection hidden="1"/>
    </xf>
    <xf numFmtId="0" fontId="3" fillId="8" borderId="22" xfId="0" applyFont="1" applyFill="1" applyBorder="1" applyAlignment="1" applyProtection="1">
      <alignment horizontal="center" vertical="center"/>
      <protection hidden="1"/>
    </xf>
    <xf numFmtId="0" fontId="7" fillId="0" borderId="20" xfId="0" applyFont="1" applyBorder="1" applyAlignment="1" applyProtection="1">
      <alignment horizontal="left" vertical="center" shrinkToFit="1"/>
      <protection hidden="1"/>
    </xf>
    <xf numFmtId="0" fontId="7" fillId="0" borderId="21" xfId="0" applyFont="1" applyBorder="1" applyAlignment="1" applyProtection="1">
      <alignment horizontal="left" vertical="center" shrinkToFit="1"/>
      <protection hidden="1"/>
    </xf>
    <xf numFmtId="0" fontId="7" fillId="0" borderId="22" xfId="0" applyFont="1" applyBorder="1" applyAlignment="1" applyProtection="1">
      <alignment horizontal="left" vertical="center" shrinkToFit="1"/>
      <protection hidden="1"/>
    </xf>
    <xf numFmtId="0" fontId="3" fillId="0" borderId="22" xfId="0" applyFont="1" applyBorder="1" applyAlignment="1" applyProtection="1">
      <alignment horizontal="left" vertical="center" shrinkToFit="1"/>
      <protection hidden="1"/>
    </xf>
    <xf numFmtId="0" fontId="7" fillId="0" borderId="24" xfId="4" applyFont="1" applyBorder="1" applyAlignment="1" applyProtection="1">
      <alignment horizontal="center" vertical="center" shrinkToFit="1"/>
      <protection hidden="1"/>
    </xf>
    <xf numFmtId="183" fontId="26" fillId="0" borderId="24" xfId="4" applyNumberFormat="1" applyFont="1" applyBorder="1" applyAlignment="1" applyProtection="1">
      <alignment horizontal="center" vertical="center" shrinkToFit="1"/>
      <protection hidden="1"/>
    </xf>
    <xf numFmtId="0" fontId="3" fillId="0" borderId="11" xfId="0" applyFont="1" applyBorder="1" applyAlignment="1" applyProtection="1">
      <alignment horizontal="center" vertical="center" wrapText="1"/>
      <protection hidden="1"/>
    </xf>
    <xf numFmtId="0" fontId="3" fillId="0" borderId="8" xfId="0" applyFont="1" applyBorder="1" applyAlignment="1" applyProtection="1">
      <alignment horizontal="center" vertical="center" wrapText="1"/>
      <protection hidden="1"/>
    </xf>
    <xf numFmtId="0" fontId="3" fillId="0" borderId="9"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wrapText="1"/>
      <protection hidden="1"/>
    </xf>
    <xf numFmtId="0" fontId="3" fillId="0" borderId="28" xfId="0" applyFont="1" applyBorder="1" applyAlignment="1" applyProtection="1">
      <alignment horizontal="center" vertical="center" wrapText="1"/>
      <protection hidden="1"/>
    </xf>
    <xf numFmtId="0" fontId="3" fillId="0" borderId="17" xfId="0" applyFont="1" applyBorder="1" applyAlignment="1" applyProtection="1">
      <alignment horizontal="center" vertical="center" wrapText="1"/>
      <protection hidden="1"/>
    </xf>
    <xf numFmtId="0" fontId="3" fillId="0" borderId="14" xfId="0" applyFont="1" applyBorder="1" applyAlignment="1" applyProtection="1">
      <alignment horizontal="center" vertical="center" wrapText="1"/>
      <protection hidden="1"/>
    </xf>
    <xf numFmtId="0" fontId="3" fillId="0" borderId="15" xfId="0" applyFont="1" applyBorder="1" applyAlignment="1" applyProtection="1">
      <alignment horizontal="center" vertical="center" wrapText="1"/>
      <protection hidden="1"/>
    </xf>
    <xf numFmtId="0" fontId="7" fillId="0" borderId="20" xfId="4" applyFont="1" applyBorder="1" applyAlignment="1" applyProtection="1">
      <alignment horizontal="center" vertical="center"/>
      <protection hidden="1"/>
    </xf>
    <xf numFmtId="0" fontId="7" fillId="0" borderId="21" xfId="4" applyFont="1" applyBorder="1" applyAlignment="1" applyProtection="1">
      <alignment horizontal="center" vertical="center"/>
      <protection hidden="1"/>
    </xf>
    <xf numFmtId="0" fontId="7" fillId="0" borderId="22" xfId="4" applyFont="1" applyBorder="1" applyAlignment="1" applyProtection="1">
      <alignment horizontal="center" vertical="center"/>
      <protection hidden="1"/>
    </xf>
    <xf numFmtId="186" fontId="22" fillId="0" borderId="20" xfId="4" applyNumberFormat="1" applyFont="1" applyBorder="1" applyAlignment="1" applyProtection="1">
      <alignment horizontal="distributed" vertical="center" wrapText="1"/>
      <protection hidden="1"/>
    </xf>
    <xf numFmtId="186" fontId="22" fillId="0" borderId="21" xfId="4" applyNumberFormat="1" applyFont="1" applyBorder="1" applyAlignment="1" applyProtection="1">
      <alignment horizontal="distributed" vertical="center" wrapText="1"/>
      <protection hidden="1"/>
    </xf>
    <xf numFmtId="186" fontId="22" fillId="0" borderId="22" xfId="4" applyNumberFormat="1" applyFont="1" applyBorder="1" applyAlignment="1" applyProtection="1">
      <alignment horizontal="distributed" vertical="center" wrapText="1"/>
      <protection hidden="1"/>
    </xf>
    <xf numFmtId="0" fontId="35" fillId="0" borderId="11" xfId="4" applyFont="1" applyBorder="1" applyAlignment="1" applyProtection="1">
      <alignment horizontal="center" vertical="center"/>
      <protection hidden="1"/>
    </xf>
    <xf numFmtId="0" fontId="35" fillId="0" borderId="8" xfId="4" applyFont="1" applyBorder="1" applyAlignment="1" applyProtection="1">
      <alignment horizontal="center" vertical="center"/>
      <protection hidden="1"/>
    </xf>
    <xf numFmtId="0" fontId="35" fillId="0" borderId="29" xfId="4" applyFont="1" applyBorder="1" applyAlignment="1" applyProtection="1">
      <alignment horizontal="center" vertical="center"/>
      <protection hidden="1"/>
    </xf>
    <xf numFmtId="0" fontId="35" fillId="0" borderId="0" xfId="4" applyFont="1" applyBorder="1" applyAlignment="1" applyProtection="1">
      <alignment horizontal="center" vertical="center"/>
      <protection hidden="1"/>
    </xf>
    <xf numFmtId="0" fontId="35" fillId="0" borderId="28" xfId="4" applyFont="1" applyBorder="1" applyAlignment="1" applyProtection="1">
      <alignment horizontal="center" vertical="center"/>
      <protection hidden="1"/>
    </xf>
    <xf numFmtId="0" fontId="35" fillId="0" borderId="17" xfId="4" applyFont="1" applyBorder="1" applyAlignment="1" applyProtection="1">
      <alignment horizontal="center" vertical="center"/>
      <protection hidden="1"/>
    </xf>
    <xf numFmtId="0" fontId="35" fillId="0" borderId="14" xfId="4" applyFont="1" applyBorder="1" applyAlignment="1" applyProtection="1">
      <alignment horizontal="center" vertical="center"/>
      <protection hidden="1"/>
    </xf>
    <xf numFmtId="0" fontId="35" fillId="0" borderId="15" xfId="4" applyFont="1" applyBorder="1" applyAlignment="1" applyProtection="1">
      <alignment horizontal="center" vertical="center"/>
      <protection hidden="1"/>
    </xf>
    <xf numFmtId="186" fontId="3" fillId="0" borderId="24" xfId="4" applyNumberFormat="1" applyFont="1" applyBorder="1" applyAlignment="1" applyProtection="1">
      <alignment horizontal="center" vertical="center" wrapText="1" shrinkToFit="1"/>
      <protection hidden="1"/>
    </xf>
    <xf numFmtId="186" fontId="22" fillId="0" borderId="11" xfId="4" applyNumberFormat="1" applyFont="1" applyBorder="1" applyAlignment="1" applyProtection="1">
      <alignment horizontal="distributed" vertical="center" wrapText="1" shrinkToFit="1"/>
      <protection hidden="1"/>
    </xf>
    <xf numFmtId="186" fontId="22" fillId="0" borderId="8" xfId="4" applyNumberFormat="1" applyFont="1" applyBorder="1" applyAlignment="1" applyProtection="1">
      <alignment horizontal="distributed" vertical="center" wrapText="1" shrinkToFit="1"/>
      <protection hidden="1"/>
    </xf>
    <xf numFmtId="186" fontId="22" fillId="0" borderId="9" xfId="4" applyNumberFormat="1" applyFont="1" applyBorder="1" applyAlignment="1" applyProtection="1">
      <alignment horizontal="distributed" vertical="center" wrapText="1" shrinkToFit="1"/>
      <protection hidden="1"/>
    </xf>
    <xf numFmtId="186" fontId="22" fillId="0" borderId="17" xfId="4" applyNumberFormat="1" applyFont="1" applyBorder="1" applyAlignment="1" applyProtection="1">
      <alignment horizontal="distributed" vertical="center" wrapText="1" shrinkToFit="1"/>
      <protection hidden="1"/>
    </xf>
    <xf numFmtId="186" fontId="22" fillId="0" borderId="14" xfId="4" applyNumberFormat="1" applyFont="1" applyBorder="1" applyAlignment="1" applyProtection="1">
      <alignment horizontal="distributed" vertical="center" wrapText="1" shrinkToFit="1"/>
      <protection hidden="1"/>
    </xf>
    <xf numFmtId="186" fontId="22" fillId="0" borderId="15" xfId="4" applyNumberFormat="1" applyFont="1" applyBorder="1" applyAlignment="1" applyProtection="1">
      <alignment horizontal="distributed" vertical="center" wrapText="1" shrinkToFit="1"/>
      <protection hidden="1"/>
    </xf>
    <xf numFmtId="180" fontId="34" fillId="6" borderId="20" xfId="0" applyNumberFormat="1" applyFont="1" applyFill="1" applyBorder="1" applyAlignment="1" applyProtection="1">
      <alignment horizontal="right" vertical="center" shrinkToFit="1"/>
      <protection locked="0"/>
    </xf>
    <xf numFmtId="180" fontId="34" fillId="6" borderId="21" xfId="0" applyNumberFormat="1" applyFont="1" applyFill="1" applyBorder="1" applyAlignment="1" applyProtection="1">
      <alignment horizontal="right" vertical="center" shrinkToFit="1"/>
      <protection locked="0"/>
    </xf>
    <xf numFmtId="180" fontId="34" fillId="6" borderId="22" xfId="0" applyNumberFormat="1" applyFont="1" applyFill="1" applyBorder="1" applyAlignment="1" applyProtection="1">
      <alignment horizontal="right" vertical="center" shrinkToFit="1"/>
      <protection locked="0"/>
    </xf>
    <xf numFmtId="187" fontId="34" fillId="6" borderId="20" xfId="4" applyNumberFormat="1" applyFont="1" applyFill="1" applyBorder="1" applyAlignment="1" applyProtection="1">
      <alignment vertical="center" shrinkToFit="1"/>
      <protection locked="0"/>
    </xf>
    <xf numFmtId="187" fontId="34" fillId="6" borderId="21" xfId="4" applyNumberFormat="1" applyFont="1" applyFill="1" applyBorder="1" applyAlignment="1" applyProtection="1">
      <alignment vertical="center" shrinkToFit="1"/>
      <protection locked="0"/>
    </xf>
    <xf numFmtId="187" fontId="34" fillId="6" borderId="22" xfId="4" applyNumberFormat="1" applyFont="1" applyFill="1" applyBorder="1" applyAlignment="1" applyProtection="1">
      <alignment vertical="center" shrinkToFit="1"/>
      <protection locked="0"/>
    </xf>
    <xf numFmtId="0" fontId="3" fillId="0" borderId="24" xfId="4" applyFont="1" applyBorder="1" applyAlignment="1" applyProtection="1">
      <alignment horizontal="distributed" vertical="center" wrapText="1" indent="1"/>
      <protection hidden="1"/>
    </xf>
    <xf numFmtId="191" fontId="34" fillId="0" borderId="20" xfId="1" quotePrefix="1" applyNumberFormat="1" applyFont="1" applyFill="1" applyBorder="1" applyAlignment="1" applyProtection="1">
      <alignment horizontal="center" vertical="center" shrinkToFit="1"/>
      <protection hidden="1"/>
    </xf>
    <xf numFmtId="191" fontId="34" fillId="0" borderId="21" xfId="1" applyNumberFormat="1" applyFont="1" applyFill="1" applyBorder="1" applyAlignment="1" applyProtection="1">
      <alignment horizontal="center" vertical="center" shrinkToFit="1"/>
      <protection hidden="1"/>
    </xf>
    <xf numFmtId="191" fontId="34" fillId="0" borderId="22" xfId="1" applyNumberFormat="1" applyFont="1" applyFill="1" applyBorder="1" applyAlignment="1" applyProtection="1">
      <alignment horizontal="center" vertical="center" shrinkToFit="1"/>
      <protection hidden="1"/>
    </xf>
    <xf numFmtId="191" fontId="34" fillId="0" borderId="24" xfId="1" applyNumberFormat="1" applyFont="1" applyFill="1" applyBorder="1" applyAlignment="1" applyProtection="1">
      <alignment vertical="center" shrinkToFit="1"/>
      <protection hidden="1"/>
    </xf>
    <xf numFmtId="0" fontId="3" fillId="0" borderId="11" xfId="4" applyFont="1" applyBorder="1" applyAlignment="1" applyProtection="1">
      <alignment horizontal="distributed" vertical="center" wrapText="1"/>
      <protection hidden="1"/>
    </xf>
    <xf numFmtId="0" fontId="3" fillId="0" borderId="8" xfId="4" applyFont="1" applyBorder="1" applyAlignment="1" applyProtection="1">
      <alignment horizontal="distributed" vertical="center" wrapText="1"/>
      <protection hidden="1"/>
    </xf>
    <xf numFmtId="182" fontId="34" fillId="0" borderId="24" xfId="4" applyNumberFormat="1" applyFont="1" applyBorder="1" applyAlignment="1" applyProtection="1">
      <alignment horizontal="right" vertical="center" wrapText="1"/>
      <protection hidden="1"/>
    </xf>
    <xf numFmtId="191" fontId="34" fillId="0" borderId="11" xfId="1" applyNumberFormat="1" applyFont="1" applyFill="1" applyBorder="1" applyAlignment="1" applyProtection="1">
      <alignment vertical="center" shrinkToFit="1"/>
      <protection hidden="1"/>
    </xf>
    <xf numFmtId="191" fontId="34" fillId="0" borderId="8" xfId="1" applyNumberFormat="1" applyFont="1" applyFill="1" applyBorder="1" applyAlignment="1" applyProtection="1">
      <alignment vertical="center" shrinkToFit="1"/>
      <protection hidden="1"/>
    </xf>
    <xf numFmtId="191" fontId="34" fillId="0" borderId="9" xfId="1" applyNumberFormat="1" applyFont="1" applyFill="1" applyBorder="1" applyAlignment="1" applyProtection="1">
      <alignment vertical="center" shrinkToFit="1"/>
      <protection hidden="1"/>
    </xf>
    <xf numFmtId="191" fontId="34" fillId="0" borderId="17" xfId="1" applyNumberFormat="1" applyFont="1" applyFill="1" applyBorder="1" applyAlignment="1" applyProtection="1">
      <alignment vertical="center" shrinkToFit="1"/>
      <protection hidden="1"/>
    </xf>
    <xf numFmtId="191" fontId="34" fillId="0" borderId="14" xfId="1" applyNumberFormat="1" applyFont="1" applyFill="1" applyBorder="1" applyAlignment="1" applyProtection="1">
      <alignment vertical="center" shrinkToFit="1"/>
      <protection hidden="1"/>
    </xf>
    <xf numFmtId="191" fontId="34" fillId="0" borderId="15" xfId="1" applyNumberFormat="1" applyFont="1" applyFill="1" applyBorder="1" applyAlignment="1" applyProtection="1">
      <alignment vertical="center" shrinkToFit="1"/>
      <protection hidden="1"/>
    </xf>
    <xf numFmtId="0" fontId="3" fillId="0" borderId="62" xfId="4" applyFont="1" applyBorder="1" applyAlignment="1" applyProtection="1">
      <alignment horizontal="distributed" vertical="center" textRotation="255" wrapText="1"/>
      <protection hidden="1"/>
    </xf>
    <xf numFmtId="0" fontId="3" fillId="0" borderId="71" xfId="4" applyFont="1" applyBorder="1" applyAlignment="1" applyProtection="1">
      <alignment horizontal="distributed" vertical="center" textRotation="255" wrapText="1"/>
      <protection hidden="1"/>
    </xf>
    <xf numFmtId="0" fontId="3" fillId="0" borderId="80" xfId="4" applyFont="1" applyBorder="1" applyAlignment="1" applyProtection="1">
      <alignment horizontal="distributed" vertical="center" indent="1" shrinkToFit="1"/>
      <protection hidden="1"/>
    </xf>
    <xf numFmtId="0" fontId="3" fillId="0" borderId="0" xfId="4" applyFont="1" applyBorder="1" applyAlignment="1" applyProtection="1">
      <alignment horizontal="distributed" vertical="center" indent="1" shrinkToFit="1"/>
      <protection hidden="1"/>
    </xf>
    <xf numFmtId="0" fontId="3" fillId="0" borderId="28" xfId="4" applyFont="1" applyBorder="1" applyAlignment="1" applyProtection="1">
      <alignment horizontal="distributed" vertical="center" indent="1" shrinkToFit="1"/>
      <protection hidden="1"/>
    </xf>
    <xf numFmtId="182" fontId="34" fillId="6" borderId="17" xfId="1" applyNumberFormat="1" applyFont="1" applyFill="1" applyBorder="1" applyAlignment="1" applyProtection="1">
      <alignment vertical="center" shrinkToFit="1"/>
      <protection locked="0"/>
    </xf>
    <xf numFmtId="182" fontId="34" fillId="6" borderId="14" xfId="1" applyNumberFormat="1" applyFont="1" applyFill="1" applyBorder="1" applyAlignment="1" applyProtection="1">
      <alignment vertical="center" shrinkToFit="1"/>
      <protection locked="0"/>
    </xf>
    <xf numFmtId="182" fontId="34" fillId="6" borderId="15" xfId="1" applyNumberFormat="1" applyFont="1" applyFill="1" applyBorder="1" applyAlignment="1" applyProtection="1">
      <alignment vertical="center" shrinkToFit="1"/>
      <protection locked="0"/>
    </xf>
    <xf numFmtId="0" fontId="3" fillId="0" borderId="24" xfId="4" applyFont="1" applyBorder="1" applyAlignment="1" applyProtection="1">
      <alignment horizontal="distributed" vertical="center" indent="1"/>
      <protection hidden="1"/>
    </xf>
    <xf numFmtId="182" fontId="34" fillId="6" borderId="20" xfId="4" applyNumberFormat="1" applyFont="1" applyFill="1" applyBorder="1" applyAlignment="1" applyProtection="1">
      <alignment vertical="center" shrinkToFit="1"/>
      <protection locked="0"/>
    </xf>
    <xf numFmtId="182" fontId="34" fillId="6" borderId="21" xfId="4" applyNumberFormat="1" applyFont="1" applyFill="1" applyBorder="1" applyAlignment="1" applyProtection="1">
      <alignment vertical="center" shrinkToFit="1"/>
      <protection locked="0"/>
    </xf>
    <xf numFmtId="182" fontId="34" fillId="6" borderId="22" xfId="4" applyNumberFormat="1" applyFont="1" applyFill="1" applyBorder="1" applyAlignment="1" applyProtection="1">
      <alignment vertical="center" shrinkToFit="1"/>
      <protection locked="0"/>
    </xf>
    <xf numFmtId="0" fontId="35" fillId="0" borderId="80" xfId="4" applyFont="1" applyBorder="1" applyAlignment="1" applyProtection="1">
      <alignment horizontal="distributed" vertical="center" wrapText="1"/>
      <protection hidden="1"/>
    </xf>
    <xf numFmtId="0" fontId="35" fillId="0" borderId="17" xfId="4" applyFont="1" applyBorder="1" applyAlignment="1" applyProtection="1">
      <alignment horizontal="distributed" vertical="center" wrapText="1"/>
      <protection hidden="1"/>
    </xf>
    <xf numFmtId="0" fontId="3" fillId="0" borderId="11" xfId="4" applyFont="1" applyBorder="1" applyAlignment="1" applyProtection="1">
      <alignment horizontal="distributed" vertical="center" wrapText="1" indent="1" shrinkToFit="1"/>
      <protection hidden="1"/>
    </xf>
    <xf numFmtId="0" fontId="3" fillId="0" borderId="8" xfId="4" applyFont="1" applyBorder="1" applyAlignment="1" applyProtection="1">
      <alignment horizontal="distributed" vertical="center" wrapText="1" indent="1" shrinkToFit="1"/>
      <protection hidden="1"/>
    </xf>
    <xf numFmtId="0" fontId="3" fillId="0" borderId="9" xfId="4" applyFont="1" applyBorder="1" applyAlignment="1" applyProtection="1">
      <alignment horizontal="distributed" vertical="center" wrapText="1" indent="1" shrinkToFit="1"/>
      <protection hidden="1"/>
    </xf>
    <xf numFmtId="0" fontId="3" fillId="0" borderId="17" xfId="4" applyFont="1" applyBorder="1" applyAlignment="1" applyProtection="1">
      <alignment horizontal="distributed" vertical="center" wrapText="1" indent="1" shrinkToFit="1"/>
      <protection hidden="1"/>
    </xf>
    <xf numFmtId="0" fontId="3" fillId="0" borderId="14" xfId="4" applyFont="1" applyBorder="1" applyAlignment="1" applyProtection="1">
      <alignment horizontal="distributed" vertical="center" wrapText="1" indent="1" shrinkToFit="1"/>
      <protection hidden="1"/>
    </xf>
    <xf numFmtId="0" fontId="3" fillId="0" borderId="15" xfId="4" applyFont="1" applyBorder="1" applyAlignment="1" applyProtection="1">
      <alignment horizontal="distributed" vertical="center" wrapText="1" indent="1" shrinkToFit="1"/>
      <protection hidden="1"/>
    </xf>
    <xf numFmtId="182" fontId="70" fillId="6" borderId="20" xfId="4" applyNumberFormat="1" applyFont="1" applyFill="1" applyBorder="1" applyAlignment="1" applyProtection="1">
      <alignment vertical="center" shrinkToFit="1"/>
      <protection locked="0"/>
    </xf>
    <xf numFmtId="182" fontId="70" fillId="6" borderId="21" xfId="4" applyNumberFormat="1" applyFont="1" applyFill="1" applyBorder="1" applyAlignment="1" applyProtection="1">
      <alignment vertical="center" shrinkToFit="1"/>
      <protection locked="0"/>
    </xf>
    <xf numFmtId="182" fontId="70" fillId="6" borderId="22" xfId="4" applyNumberFormat="1" applyFont="1" applyFill="1" applyBorder="1" applyAlignment="1" applyProtection="1">
      <alignment vertical="center" shrinkToFit="1"/>
      <protection locked="0"/>
    </xf>
    <xf numFmtId="0" fontId="3" fillId="0" borderId="17" xfId="4" applyFont="1" applyBorder="1" applyAlignment="1" applyProtection="1">
      <alignment horizontal="distributed" vertical="center" indent="1"/>
      <protection hidden="1"/>
    </xf>
    <xf numFmtId="0" fontId="3" fillId="0" borderId="14" xfId="4" applyFont="1" applyBorder="1" applyAlignment="1" applyProtection="1">
      <alignment horizontal="distributed" vertical="center" indent="1"/>
      <protection hidden="1"/>
    </xf>
    <xf numFmtId="0" fontId="3" fillId="0" borderId="15" xfId="4" applyFont="1" applyBorder="1" applyAlignment="1" applyProtection="1">
      <alignment horizontal="distributed" vertical="center" indent="1"/>
      <protection hidden="1"/>
    </xf>
    <xf numFmtId="182" fontId="71" fillId="0" borderId="17" xfId="5" applyNumberFormat="1" applyFont="1" applyFill="1" applyBorder="1" applyAlignment="1" applyProtection="1">
      <alignment vertical="center" shrinkToFit="1"/>
      <protection hidden="1"/>
    </xf>
    <xf numFmtId="182" fontId="71" fillId="0" borderId="14" xfId="5" applyNumberFormat="1" applyFont="1" applyFill="1" applyBorder="1" applyAlignment="1" applyProtection="1">
      <alignment vertical="center" shrinkToFit="1"/>
      <protection hidden="1"/>
    </xf>
    <xf numFmtId="182" fontId="71" fillId="0" borderId="15" xfId="5" applyNumberFormat="1" applyFont="1" applyFill="1" applyBorder="1" applyAlignment="1" applyProtection="1">
      <alignment vertical="center" shrinkToFit="1"/>
      <protection hidden="1"/>
    </xf>
    <xf numFmtId="0" fontId="3" fillId="0" borderId="65" xfId="4" applyFont="1" applyBorder="1" applyAlignment="1" applyProtection="1">
      <alignment horizontal="distributed" vertical="center" indent="1"/>
      <protection hidden="1"/>
    </xf>
    <xf numFmtId="0" fontId="3" fillId="0" borderId="66" xfId="4" applyFont="1" applyBorder="1" applyAlignment="1" applyProtection="1">
      <alignment horizontal="distributed" vertical="center" indent="1"/>
      <protection hidden="1"/>
    </xf>
    <xf numFmtId="0" fontId="3" fillId="0" borderId="67" xfId="4" applyFont="1" applyBorder="1" applyAlignment="1" applyProtection="1">
      <alignment horizontal="distributed" vertical="center" indent="1"/>
      <protection hidden="1"/>
    </xf>
    <xf numFmtId="182" fontId="34" fillId="6" borderId="72" xfId="4" applyNumberFormat="1" applyFont="1" applyFill="1" applyBorder="1" applyAlignment="1" applyProtection="1">
      <alignment vertical="center" shrinkToFit="1"/>
      <protection locked="0"/>
    </xf>
    <xf numFmtId="182" fontId="34" fillId="6" borderId="73" xfId="4" applyNumberFormat="1" applyFont="1" applyFill="1" applyBorder="1" applyAlignment="1" applyProtection="1">
      <alignment vertical="center" shrinkToFit="1"/>
      <protection locked="0"/>
    </xf>
    <xf numFmtId="182" fontId="34" fillId="6" borderId="74" xfId="4" applyNumberFormat="1" applyFont="1" applyFill="1" applyBorder="1" applyAlignment="1" applyProtection="1">
      <alignment vertical="center" shrinkToFit="1"/>
      <protection locked="0"/>
    </xf>
    <xf numFmtId="0" fontId="3" fillId="0" borderId="14" xfId="4" applyFont="1" applyBorder="1" applyAlignment="1" applyProtection="1">
      <alignment horizontal="center" vertical="center"/>
      <protection hidden="1"/>
    </xf>
    <xf numFmtId="0" fontId="27" fillId="0" borderId="20" xfId="4" applyFont="1" applyBorder="1" applyAlignment="1" applyProtection="1">
      <alignment horizontal="center" vertical="center" shrinkToFit="1"/>
      <protection hidden="1"/>
    </xf>
    <xf numFmtId="0" fontId="27" fillId="0" borderId="21" xfId="4" applyFont="1" applyBorder="1" applyAlignment="1" applyProtection="1">
      <alignment horizontal="center" vertical="center" shrinkToFit="1"/>
      <protection hidden="1"/>
    </xf>
    <xf numFmtId="0" fontId="27" fillId="0" borderId="22" xfId="4" applyFont="1" applyBorder="1" applyAlignment="1" applyProtection="1">
      <alignment horizontal="center" vertical="center" shrinkToFit="1"/>
      <protection hidden="1"/>
    </xf>
    <xf numFmtId="0" fontId="41" fillId="9" borderId="0" xfId="4" applyFont="1" applyFill="1" applyAlignment="1" applyProtection="1">
      <alignment horizontal="center" vertical="center" shrinkToFit="1"/>
      <protection hidden="1"/>
    </xf>
    <xf numFmtId="0" fontId="17" fillId="0" borderId="11" xfId="4" applyFont="1" applyBorder="1" applyAlignment="1" applyProtection="1">
      <alignment horizontal="center" vertical="center" shrinkToFit="1"/>
      <protection hidden="1"/>
    </xf>
    <xf numFmtId="0" fontId="17" fillId="0" borderId="21" xfId="4" applyFont="1" applyBorder="1" applyAlignment="1" applyProtection="1">
      <alignment horizontal="center" vertical="center" shrinkToFit="1"/>
      <protection hidden="1"/>
    </xf>
    <xf numFmtId="0" fontId="17" fillId="0" borderId="22" xfId="4" applyFont="1" applyBorder="1" applyAlignment="1" applyProtection="1">
      <alignment horizontal="center" vertical="center" shrinkToFit="1"/>
      <protection hidden="1"/>
    </xf>
    <xf numFmtId="184" fontId="34" fillId="0" borderId="20" xfId="1" applyNumberFormat="1" applyFont="1" applyFill="1" applyBorder="1" applyAlignment="1" applyProtection="1">
      <alignment horizontal="right" vertical="center" shrinkToFit="1"/>
      <protection hidden="1"/>
    </xf>
    <xf numFmtId="184" fontId="34" fillId="0" borderId="21" xfId="1" applyNumberFormat="1" applyFont="1" applyFill="1" applyBorder="1" applyAlignment="1" applyProtection="1">
      <alignment horizontal="right" vertical="center" shrinkToFit="1"/>
      <protection hidden="1"/>
    </xf>
    <xf numFmtId="184" fontId="34" fillId="0" borderId="22" xfId="1" applyNumberFormat="1" applyFont="1" applyFill="1" applyBorder="1" applyAlignment="1" applyProtection="1">
      <alignment horizontal="right" vertical="center" shrinkToFit="1"/>
      <protection hidden="1"/>
    </xf>
    <xf numFmtId="184" fontId="34" fillId="0" borderId="20" xfId="5" applyNumberFormat="1" applyFont="1" applyFill="1" applyBorder="1" applyAlignment="1" applyProtection="1">
      <alignment vertical="center" shrinkToFit="1"/>
      <protection hidden="1"/>
    </xf>
    <xf numFmtId="184" fontId="34" fillId="0" borderId="21" xfId="5" applyNumberFormat="1" applyFont="1" applyFill="1" applyBorder="1" applyAlignment="1" applyProtection="1">
      <alignment vertical="center" shrinkToFit="1"/>
      <protection hidden="1"/>
    </xf>
    <xf numFmtId="184" fontId="34" fillId="0" borderId="22" xfId="5" applyNumberFormat="1" applyFont="1" applyFill="1" applyBorder="1" applyAlignment="1" applyProtection="1">
      <alignment vertical="center" shrinkToFit="1"/>
      <protection hidden="1"/>
    </xf>
    <xf numFmtId="0" fontId="38" fillId="0" borderId="11" xfId="4" applyFont="1" applyBorder="1" applyAlignment="1" applyProtection="1">
      <alignment horizontal="distributed" vertical="center" indent="1" shrinkToFit="1"/>
      <protection hidden="1"/>
    </xf>
    <xf numFmtId="0" fontId="38" fillId="0" borderId="8" xfId="4" applyFont="1" applyBorder="1" applyAlignment="1" applyProtection="1">
      <alignment horizontal="distributed" vertical="center" indent="1" shrinkToFit="1"/>
      <protection hidden="1"/>
    </xf>
    <xf numFmtId="0" fontId="38" fillId="0" borderId="9" xfId="4" applyFont="1" applyBorder="1" applyAlignment="1" applyProtection="1">
      <alignment horizontal="distributed" vertical="center" indent="1" shrinkToFit="1"/>
      <protection hidden="1"/>
    </xf>
    <xf numFmtId="189" fontId="34" fillId="0" borderId="24" xfId="1" applyNumberFormat="1" applyFont="1" applyFill="1" applyBorder="1" applyAlignment="1" applyProtection="1">
      <alignment vertical="center" shrinkToFit="1"/>
      <protection hidden="1"/>
    </xf>
    <xf numFmtId="0" fontId="3" fillId="0" borderId="24" xfId="4" applyFont="1" applyBorder="1" applyAlignment="1" applyProtection="1">
      <alignment horizontal="distributed" vertical="center" indent="1" shrinkToFit="1"/>
      <protection hidden="1"/>
    </xf>
    <xf numFmtId="188" fontId="34" fillId="0" borderId="24" xfId="1" quotePrefix="1" applyNumberFormat="1" applyFont="1" applyFill="1" applyBorder="1" applyAlignment="1" applyProtection="1">
      <alignment horizontal="center" vertical="center" shrinkToFit="1"/>
      <protection hidden="1"/>
    </xf>
    <xf numFmtId="188" fontId="34" fillId="0" borderId="24" xfId="1" applyNumberFormat="1" applyFont="1" applyFill="1" applyBorder="1" applyAlignment="1" applyProtection="1">
      <alignment horizontal="center" vertical="center" shrinkToFit="1"/>
      <protection hidden="1"/>
    </xf>
    <xf numFmtId="192" fontId="34" fillId="6" borderId="11" xfId="5" applyNumberFormat="1" applyFont="1" applyFill="1" applyBorder="1" applyAlignment="1" applyProtection="1">
      <alignment vertical="center" shrinkToFit="1"/>
      <protection locked="0"/>
    </xf>
    <xf numFmtId="192" fontId="34" fillId="6" borderId="8" xfId="5" applyNumberFormat="1" applyFont="1" applyFill="1" applyBorder="1" applyAlignment="1" applyProtection="1">
      <alignment vertical="center" shrinkToFit="1"/>
      <protection locked="0"/>
    </xf>
    <xf numFmtId="192" fontId="34" fillId="6" borderId="9" xfId="5" applyNumberFormat="1" applyFont="1" applyFill="1" applyBorder="1" applyAlignment="1" applyProtection="1">
      <alignment vertical="center" shrinkToFit="1"/>
      <protection locked="0"/>
    </xf>
    <xf numFmtId="192" fontId="34" fillId="6" borderId="17" xfId="5" applyNumberFormat="1" applyFont="1" applyFill="1" applyBorder="1" applyAlignment="1" applyProtection="1">
      <alignment vertical="center" shrinkToFit="1"/>
      <protection locked="0"/>
    </xf>
    <xf numFmtId="192" fontId="34" fillId="6" borderId="14" xfId="5" applyNumberFormat="1" applyFont="1" applyFill="1" applyBorder="1" applyAlignment="1" applyProtection="1">
      <alignment vertical="center" shrinkToFit="1"/>
      <protection locked="0"/>
    </xf>
    <xf numFmtId="192" fontId="34" fillId="6" borderId="15" xfId="5" applyNumberFormat="1" applyFont="1" applyFill="1" applyBorder="1" applyAlignment="1" applyProtection="1">
      <alignment vertical="center" shrinkToFit="1"/>
      <protection locked="0"/>
    </xf>
    <xf numFmtId="0" fontId="7" fillId="6" borderId="16" xfId="0" applyFont="1" applyFill="1" applyBorder="1" applyAlignment="1" applyProtection="1">
      <alignment horizontal="center" vertical="center"/>
      <protection locked="0"/>
    </xf>
    <xf numFmtId="0" fontId="71" fillId="6" borderId="16" xfId="4" applyFont="1" applyFill="1" applyBorder="1" applyAlignment="1" applyProtection="1">
      <alignment horizontal="center" vertical="center" shrinkToFit="1"/>
      <protection locked="0"/>
    </xf>
    <xf numFmtId="0" fontId="7" fillId="0" borderId="20" xfId="4" applyFont="1" applyBorder="1" applyAlignment="1" applyProtection="1">
      <alignment horizontal="center" vertical="center" shrinkToFit="1"/>
      <protection hidden="1"/>
    </xf>
    <xf numFmtId="0" fontId="7" fillId="0" borderId="21" xfId="4" applyFont="1" applyBorder="1" applyAlignment="1" applyProtection="1">
      <alignment horizontal="center" vertical="center" shrinkToFit="1"/>
      <protection hidden="1"/>
    </xf>
    <xf numFmtId="0" fontId="7" fillId="0" borderId="22" xfId="4" applyFont="1" applyBorder="1" applyAlignment="1" applyProtection="1">
      <alignment horizontal="center" vertical="center" shrinkToFit="1"/>
      <protection hidden="1"/>
    </xf>
    <xf numFmtId="183" fontId="26" fillId="0" borderId="20" xfId="4" applyNumberFormat="1" applyFont="1" applyBorder="1" applyAlignment="1" applyProtection="1">
      <alignment horizontal="center" vertical="center" shrinkToFit="1"/>
      <protection hidden="1"/>
    </xf>
    <xf numFmtId="183" fontId="26" fillId="0" borderId="21" xfId="4" applyNumberFormat="1" applyFont="1" applyBorder="1" applyAlignment="1" applyProtection="1">
      <alignment horizontal="center" vertical="center" shrinkToFit="1"/>
      <protection hidden="1"/>
    </xf>
    <xf numFmtId="183" fontId="26" fillId="0" borderId="22" xfId="4" applyNumberFormat="1" applyFont="1" applyBorder="1" applyAlignment="1" applyProtection="1">
      <alignment horizontal="center" vertical="center" shrinkToFit="1"/>
      <protection hidden="1"/>
    </xf>
    <xf numFmtId="0" fontId="3" fillId="0" borderId="61" xfId="4" applyFont="1" applyBorder="1" applyAlignment="1" applyProtection="1">
      <alignment horizontal="distributed" vertical="center" wrapText="1"/>
      <protection hidden="1"/>
    </xf>
    <xf numFmtId="0" fontId="3" fillId="0" borderId="61" xfId="4" applyFont="1" applyBorder="1" applyAlignment="1" applyProtection="1">
      <alignment horizontal="distributed" vertical="center" shrinkToFit="1"/>
      <protection hidden="1"/>
    </xf>
    <xf numFmtId="0" fontId="38" fillId="0" borderId="24" xfId="4" applyFont="1" applyBorder="1" applyAlignment="1" applyProtection="1">
      <alignment horizontal="distributed" vertical="center" wrapText="1"/>
      <protection hidden="1"/>
    </xf>
    <xf numFmtId="49" fontId="3" fillId="6" borderId="24" xfId="4" applyNumberFormat="1" applyFont="1" applyFill="1" applyBorder="1" applyAlignment="1" applyProtection="1">
      <alignment horizontal="left" vertical="top" wrapText="1" shrinkToFit="1"/>
      <protection locked="0"/>
    </xf>
    <xf numFmtId="0" fontId="7" fillId="0" borderId="24" xfId="0" applyFont="1" applyBorder="1" applyAlignment="1" applyProtection="1">
      <alignment horizontal="center" vertical="center" shrinkToFit="1"/>
      <protection hidden="1"/>
    </xf>
    <xf numFmtId="0" fontId="3" fillId="0" borderId="24" xfId="0" applyFont="1" applyBorder="1" applyAlignment="1" applyProtection="1">
      <alignment horizontal="center" vertical="center" wrapText="1"/>
      <protection hidden="1"/>
    </xf>
    <xf numFmtId="0" fontId="38" fillId="0" borderId="24" xfId="0" applyFont="1" applyBorder="1" applyAlignment="1" applyProtection="1">
      <alignment horizontal="left" vertical="center" wrapText="1"/>
      <protection hidden="1"/>
    </xf>
    <xf numFmtId="0" fontId="3" fillId="0" borderId="20" xfId="0" applyFont="1" applyBorder="1" applyAlignment="1" applyProtection="1">
      <alignment horizontal="distributed" vertical="center"/>
      <protection hidden="1"/>
    </xf>
    <xf numFmtId="0" fontId="3" fillId="0" borderId="21" xfId="0" applyFont="1" applyBorder="1" applyAlignment="1" applyProtection="1">
      <alignment horizontal="distributed" vertical="center"/>
      <protection hidden="1"/>
    </xf>
    <xf numFmtId="0" fontId="3" fillId="0" borderId="22" xfId="0" applyFont="1" applyBorder="1" applyAlignment="1" applyProtection="1">
      <alignment horizontal="distributed" vertical="center"/>
      <protection hidden="1"/>
    </xf>
    <xf numFmtId="185" fontId="17" fillId="0" borderId="0" xfId="0" applyNumberFormat="1" applyFont="1" applyBorder="1" applyAlignment="1" applyProtection="1">
      <alignment horizontal="center" vertical="center" shrinkToFit="1"/>
      <protection hidden="1"/>
    </xf>
    <xf numFmtId="0" fontId="3" fillId="0" borderId="11"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17" xfId="0" applyFont="1" applyBorder="1" applyAlignment="1" applyProtection="1">
      <alignment horizontal="center" vertical="center"/>
      <protection hidden="1"/>
    </xf>
    <xf numFmtId="0" fontId="3" fillId="0" borderId="15" xfId="0" applyFont="1" applyBorder="1" applyAlignment="1" applyProtection="1">
      <alignment horizontal="center" vertical="center"/>
      <protection hidden="1"/>
    </xf>
    <xf numFmtId="0" fontId="3" fillId="0" borderId="11" xfId="0" applyFont="1" applyBorder="1" applyAlignment="1" applyProtection="1">
      <alignment horizontal="distributed" vertical="center"/>
      <protection hidden="1"/>
    </xf>
    <xf numFmtId="0" fontId="3" fillId="0" borderId="8" xfId="0" applyFont="1" applyBorder="1" applyAlignment="1" applyProtection="1">
      <alignment horizontal="distributed" vertical="center"/>
      <protection hidden="1"/>
    </xf>
    <xf numFmtId="0" fontId="3" fillId="0" borderId="9" xfId="0" applyFont="1" applyBorder="1" applyAlignment="1" applyProtection="1">
      <alignment horizontal="distributed" vertical="center"/>
      <protection hidden="1"/>
    </xf>
    <xf numFmtId="0" fontId="3" fillId="0" borderId="29" xfId="0" applyFont="1" applyBorder="1" applyAlignment="1" applyProtection="1">
      <alignment horizontal="distributed" vertical="center"/>
      <protection hidden="1"/>
    </xf>
    <xf numFmtId="0" fontId="3" fillId="0" borderId="0" xfId="0" applyFont="1" applyBorder="1" applyAlignment="1" applyProtection="1">
      <alignment horizontal="distributed" vertical="center"/>
      <protection hidden="1"/>
    </xf>
    <xf numFmtId="0" fontId="3" fillId="0" borderId="28" xfId="0" applyFont="1" applyBorder="1" applyAlignment="1" applyProtection="1">
      <alignment horizontal="distributed" vertical="center"/>
      <protection hidden="1"/>
    </xf>
    <xf numFmtId="0" fontId="3" fillId="0" borderId="17" xfId="0" applyFont="1" applyBorder="1" applyAlignment="1" applyProtection="1">
      <alignment horizontal="distributed" vertical="center"/>
      <protection hidden="1"/>
    </xf>
    <xf numFmtId="0" fontId="3" fillId="0" borderId="14" xfId="0" applyFont="1" applyBorder="1" applyAlignment="1" applyProtection="1">
      <alignment horizontal="distributed" vertical="center"/>
      <protection hidden="1"/>
    </xf>
    <xf numFmtId="0" fontId="3" fillId="0" borderId="15" xfId="0" applyFont="1" applyBorder="1" applyAlignment="1" applyProtection="1">
      <alignment horizontal="distributed" vertical="center"/>
      <protection hidden="1"/>
    </xf>
    <xf numFmtId="0" fontId="3" fillId="0" borderId="8"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3" fillId="0" borderId="14" xfId="0" applyFont="1" applyBorder="1" applyAlignment="1" applyProtection="1">
      <alignment horizontal="center" vertical="center"/>
      <protection hidden="1"/>
    </xf>
    <xf numFmtId="0" fontId="26" fillId="3" borderId="24" xfId="0" applyFont="1" applyFill="1" applyBorder="1" applyAlignment="1" applyProtection="1">
      <alignment horizontal="center" vertical="center" shrinkToFit="1"/>
      <protection locked="0"/>
    </xf>
    <xf numFmtId="189" fontId="3" fillId="4" borderId="20" xfId="0" applyNumberFormat="1" applyFont="1" applyFill="1" applyBorder="1" applyAlignment="1" applyProtection="1">
      <alignment horizontal="center" vertical="center" shrinkToFit="1"/>
      <protection locked="0"/>
    </xf>
    <xf numFmtId="189" fontId="3" fillId="4" borderId="21" xfId="0" applyNumberFormat="1" applyFont="1" applyFill="1" applyBorder="1" applyAlignment="1" applyProtection="1">
      <alignment horizontal="center" vertical="center" shrinkToFit="1"/>
      <protection locked="0"/>
    </xf>
    <xf numFmtId="189" fontId="3" fillId="4" borderId="22" xfId="0" applyNumberFormat="1" applyFont="1" applyFill="1" applyBorder="1" applyAlignment="1" applyProtection="1">
      <alignment horizontal="center" vertical="center" shrinkToFit="1"/>
      <protection locked="0"/>
    </xf>
    <xf numFmtId="0" fontId="17" fillId="0" borderId="20" xfId="0" applyFont="1" applyBorder="1" applyAlignment="1" applyProtection="1">
      <alignment horizontal="center" vertical="center"/>
      <protection hidden="1"/>
    </xf>
    <xf numFmtId="0" fontId="17" fillId="0" borderId="22" xfId="0" applyFont="1" applyBorder="1" applyAlignment="1" applyProtection="1">
      <alignment horizontal="center" vertical="center"/>
      <protection hidden="1"/>
    </xf>
    <xf numFmtId="0" fontId="17" fillId="0" borderId="20" xfId="0" applyFont="1" applyBorder="1" applyAlignment="1" applyProtection="1">
      <alignment horizontal="center" vertical="center" wrapText="1"/>
      <protection hidden="1"/>
    </xf>
    <xf numFmtId="0" fontId="17" fillId="0" borderId="21" xfId="0" applyFont="1" applyBorder="1" applyAlignment="1" applyProtection="1">
      <alignment horizontal="center" vertical="center" wrapText="1"/>
      <protection hidden="1"/>
    </xf>
    <xf numFmtId="0" fontId="17" fillId="0" borderId="22" xfId="0" applyFont="1" applyBorder="1" applyAlignment="1" applyProtection="1">
      <alignment horizontal="center" vertical="center" wrapText="1"/>
      <protection hidden="1"/>
    </xf>
    <xf numFmtId="0" fontId="38" fillId="0" borderId="20" xfId="0" applyFont="1" applyBorder="1" applyAlignment="1" applyProtection="1">
      <alignment horizontal="left" vertical="center" wrapText="1"/>
      <protection hidden="1"/>
    </xf>
    <xf numFmtId="0" fontId="38" fillId="0" borderId="21" xfId="0" applyFont="1" applyBorder="1" applyAlignment="1" applyProtection="1">
      <alignment horizontal="left" vertical="center" wrapText="1"/>
      <protection hidden="1"/>
    </xf>
    <xf numFmtId="0" fontId="38" fillId="0" borderId="22" xfId="0" applyFont="1" applyBorder="1" applyAlignment="1" applyProtection="1">
      <alignment horizontal="left" vertical="center" wrapText="1"/>
      <protection hidden="1"/>
    </xf>
    <xf numFmtId="0" fontId="38" fillId="3" borderId="20" xfId="0" applyFont="1" applyFill="1" applyBorder="1" applyAlignment="1" applyProtection="1">
      <alignment horizontal="left" vertical="center" wrapText="1"/>
      <protection locked="0"/>
    </xf>
    <xf numFmtId="0" fontId="38" fillId="3" borderId="21" xfId="0" applyFont="1" applyFill="1" applyBorder="1" applyAlignment="1" applyProtection="1">
      <alignment horizontal="left" vertical="center" wrapText="1"/>
      <protection locked="0"/>
    </xf>
    <xf numFmtId="0" fontId="38" fillId="4" borderId="20" xfId="0" applyFont="1" applyFill="1" applyBorder="1" applyAlignment="1" applyProtection="1">
      <alignment horizontal="left" vertical="center" wrapText="1"/>
      <protection locked="0"/>
    </xf>
    <xf numFmtId="0" fontId="38" fillId="4" borderId="21" xfId="0" applyFont="1" applyFill="1" applyBorder="1" applyAlignment="1" applyProtection="1">
      <alignment horizontal="left" vertical="center" wrapText="1"/>
      <protection locked="0"/>
    </xf>
    <xf numFmtId="49" fontId="38" fillId="4" borderId="20" xfId="0" applyNumberFormat="1" applyFont="1" applyFill="1" applyBorder="1" applyAlignment="1" applyProtection="1">
      <alignment horizontal="left" vertical="center" wrapText="1"/>
      <protection locked="0"/>
    </xf>
    <xf numFmtId="49" fontId="38" fillId="4" borderId="21" xfId="0" applyNumberFormat="1" applyFont="1" applyFill="1" applyBorder="1" applyAlignment="1" applyProtection="1">
      <alignment horizontal="left" vertical="center" wrapText="1"/>
      <protection locked="0"/>
    </xf>
    <xf numFmtId="0" fontId="3" fillId="0" borderId="0" xfId="0" applyFont="1" applyBorder="1" applyAlignment="1" applyProtection="1">
      <alignment horizontal="left" vertical="center"/>
      <protection hidden="1"/>
    </xf>
    <xf numFmtId="0" fontId="3" fillId="4" borderId="11"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9" xfId="0" applyFont="1" applyFill="1" applyBorder="1" applyAlignment="1" applyProtection="1">
      <alignment horizontal="left" vertical="top" wrapText="1"/>
      <protection locked="0"/>
    </xf>
    <xf numFmtId="0" fontId="3" fillId="4" borderId="80"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28"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42" fillId="0" borderId="0" xfId="0" applyFont="1" applyBorder="1" applyAlignment="1" applyProtection="1">
      <alignment horizontal="left" vertical="top"/>
      <protection hidden="1"/>
    </xf>
    <xf numFmtId="179" fontId="34" fillId="0" borderId="20" xfId="2" applyNumberFormat="1" applyFont="1" applyBorder="1" applyAlignment="1" applyProtection="1">
      <alignment horizontal="center" vertical="center" shrinkToFit="1"/>
      <protection hidden="1"/>
    </xf>
    <xf numFmtId="179" fontId="34" fillId="0" borderId="21" xfId="2" applyNumberFormat="1" applyFont="1" applyBorder="1" applyAlignment="1" applyProtection="1">
      <alignment horizontal="center" vertical="center" shrinkToFit="1"/>
      <protection hidden="1"/>
    </xf>
    <xf numFmtId="179" fontId="34" fillId="0" borderId="22" xfId="2" applyNumberFormat="1" applyFont="1" applyBorder="1" applyAlignment="1" applyProtection="1">
      <alignment horizontal="center" vertical="center" shrinkToFit="1"/>
      <protection hidden="1"/>
    </xf>
    <xf numFmtId="181" fontId="7" fillId="0" borderId="20" xfId="0" applyNumberFormat="1" applyFont="1" applyBorder="1" applyAlignment="1" applyProtection="1">
      <alignment horizontal="center" vertical="center"/>
      <protection hidden="1"/>
    </xf>
    <xf numFmtId="181" fontId="7" fillId="0" borderId="21" xfId="0" applyNumberFormat="1" applyFont="1" applyBorder="1" applyAlignment="1" applyProtection="1">
      <alignment horizontal="center" vertical="center"/>
      <protection hidden="1"/>
    </xf>
    <xf numFmtId="181" fontId="7" fillId="0" borderId="22" xfId="0" applyNumberFormat="1" applyFont="1" applyBorder="1" applyAlignment="1" applyProtection="1">
      <alignment horizontal="center" vertical="center"/>
      <protection hidden="1"/>
    </xf>
    <xf numFmtId="0" fontId="17" fillId="0" borderId="20" xfId="2" applyFont="1" applyBorder="1" applyAlignment="1" applyProtection="1">
      <alignment horizontal="distributed" vertical="center"/>
      <protection hidden="1"/>
    </xf>
    <xf numFmtId="0" fontId="17" fillId="0" borderId="21" xfId="2" applyFont="1" applyBorder="1" applyAlignment="1" applyProtection="1">
      <alignment horizontal="distributed" vertical="center"/>
      <protection hidden="1"/>
    </xf>
    <xf numFmtId="0" fontId="17" fillId="0" borderId="22" xfId="2" applyFont="1" applyBorder="1" applyAlignment="1" applyProtection="1">
      <alignment horizontal="distributed" vertical="center"/>
      <protection hidden="1"/>
    </xf>
    <xf numFmtId="0" fontId="38" fillId="0" borderId="11" xfId="2" applyFont="1" applyBorder="1" applyAlignment="1" applyProtection="1">
      <alignment horizontal="left" vertical="center" wrapText="1"/>
      <protection hidden="1"/>
    </xf>
    <xf numFmtId="0" fontId="38" fillId="0" borderId="8" xfId="2" applyFont="1" applyBorder="1" applyAlignment="1" applyProtection="1">
      <alignment horizontal="left" vertical="center" wrapText="1"/>
      <protection hidden="1"/>
    </xf>
    <xf numFmtId="0" fontId="38" fillId="0" borderId="9" xfId="2" applyFont="1" applyBorder="1" applyAlignment="1" applyProtection="1">
      <alignment horizontal="left" vertical="center" wrapText="1"/>
      <protection hidden="1"/>
    </xf>
    <xf numFmtId="0" fontId="38" fillId="0" borderId="17" xfId="2" applyFont="1" applyBorder="1" applyAlignment="1" applyProtection="1">
      <alignment horizontal="left" vertical="center" wrapText="1"/>
      <protection hidden="1"/>
    </xf>
    <xf numFmtId="0" fontId="38" fillId="0" borderId="14" xfId="2" applyFont="1" applyBorder="1" applyAlignment="1" applyProtection="1">
      <alignment horizontal="left" vertical="center" wrapText="1"/>
      <protection hidden="1"/>
    </xf>
    <xf numFmtId="0" fontId="38" fillId="0" borderId="15" xfId="2" applyFont="1" applyBorder="1" applyAlignment="1" applyProtection="1">
      <alignment horizontal="left" vertical="center" wrapText="1"/>
      <protection hidden="1"/>
    </xf>
    <xf numFmtId="0" fontId="36" fillId="3" borderId="20" xfId="2" applyFont="1" applyFill="1" applyBorder="1" applyAlignment="1" applyProtection="1">
      <alignment horizontal="center" vertical="center" shrinkToFit="1"/>
      <protection locked="0"/>
    </xf>
    <xf numFmtId="0" fontId="36" fillId="3" borderId="21" xfId="2" applyFont="1" applyFill="1" applyBorder="1" applyAlignment="1" applyProtection="1">
      <alignment horizontal="center" vertical="center" shrinkToFit="1"/>
      <protection locked="0"/>
    </xf>
    <xf numFmtId="0" fontId="36" fillId="3" borderId="22" xfId="2" applyFont="1" applyFill="1" applyBorder="1" applyAlignment="1" applyProtection="1">
      <alignment horizontal="center" vertical="center" shrinkToFit="1"/>
      <protection locked="0"/>
    </xf>
    <xf numFmtId="0" fontId="7" fillId="6" borderId="24" xfId="0" applyFont="1" applyFill="1" applyBorder="1" applyAlignment="1" applyProtection="1">
      <alignment horizontal="left" vertical="top" wrapText="1"/>
      <protection locked="0"/>
    </xf>
    <xf numFmtId="0" fontId="35" fillId="0" borderId="24" xfId="2" applyFont="1" applyBorder="1" applyAlignment="1" applyProtection="1">
      <alignment horizontal="distributed" vertical="center" wrapText="1"/>
      <protection hidden="1"/>
    </xf>
    <xf numFmtId="180" fontId="34" fillId="0" borderId="24" xfId="2" applyNumberFormat="1" applyFont="1" applyFill="1" applyBorder="1" applyAlignment="1" applyProtection="1">
      <alignment horizontal="right" vertical="center" shrinkToFit="1"/>
      <protection hidden="1"/>
    </xf>
    <xf numFmtId="0" fontId="17" fillId="0" borderId="24" xfId="2" applyFont="1" applyBorder="1" applyAlignment="1" applyProtection="1">
      <alignment horizontal="center" vertical="center"/>
      <protection hidden="1"/>
    </xf>
    <xf numFmtId="0" fontId="22" fillId="0" borderId="24" xfId="2" applyFont="1" applyBorder="1" applyAlignment="1" applyProtection="1">
      <alignment horizontal="distributed" vertical="center"/>
      <protection hidden="1"/>
    </xf>
    <xf numFmtId="0" fontId="34" fillId="0" borderId="20" xfId="0" applyFont="1" applyFill="1" applyBorder="1" applyAlignment="1" applyProtection="1">
      <alignment horizontal="center" vertical="center" shrinkToFit="1"/>
      <protection hidden="1"/>
    </xf>
    <xf numFmtId="0" fontId="34" fillId="0" borderId="21" xfId="0" applyFont="1" applyFill="1" applyBorder="1" applyAlignment="1" applyProtection="1">
      <alignment horizontal="center" vertical="center" shrinkToFit="1"/>
      <protection hidden="1"/>
    </xf>
    <xf numFmtId="0" fontId="34" fillId="0" borderId="22" xfId="0" applyFont="1" applyFill="1" applyBorder="1" applyAlignment="1" applyProtection="1">
      <alignment horizontal="center" vertical="center" shrinkToFit="1"/>
      <protection hidden="1"/>
    </xf>
    <xf numFmtId="0" fontId="3" fillId="0" borderId="0" xfId="2" applyFont="1" applyBorder="1" applyAlignment="1" applyProtection="1">
      <alignment horizontal="left" vertical="center" wrapText="1"/>
      <protection hidden="1"/>
    </xf>
    <xf numFmtId="0" fontId="3" fillId="0" borderId="10" xfId="2" applyFont="1" applyBorder="1" applyAlignment="1" applyProtection="1">
      <alignment horizontal="distributed" vertical="center" textRotation="255" wrapText="1"/>
      <protection hidden="1"/>
    </xf>
    <xf numFmtId="0" fontId="3" fillId="0" borderId="16" xfId="2" applyFont="1" applyBorder="1" applyAlignment="1" applyProtection="1">
      <alignment horizontal="distributed" vertical="center" textRotation="255" wrapText="1"/>
      <protection hidden="1"/>
    </xf>
    <xf numFmtId="0" fontId="3" fillId="0" borderId="20" xfId="2" applyFont="1" applyBorder="1" applyAlignment="1" applyProtection="1">
      <alignment horizontal="center" vertical="center" wrapText="1"/>
      <protection hidden="1"/>
    </xf>
    <xf numFmtId="0" fontId="3" fillId="6" borderId="20" xfId="2" applyFont="1" applyFill="1" applyBorder="1" applyAlignment="1" applyProtection="1">
      <alignment horizontal="left" vertical="top" wrapText="1"/>
      <protection locked="0"/>
    </xf>
    <xf numFmtId="0" fontId="3" fillId="6" borderId="21" xfId="2" applyFont="1" applyFill="1" applyBorder="1" applyAlignment="1" applyProtection="1">
      <alignment horizontal="left" vertical="top" wrapText="1"/>
      <protection locked="0"/>
    </xf>
    <xf numFmtId="0" fontId="3" fillId="6" borderId="22" xfId="2" applyFont="1" applyFill="1" applyBorder="1" applyAlignment="1" applyProtection="1">
      <alignment horizontal="left" vertical="top" wrapText="1"/>
      <protection locked="0"/>
    </xf>
    <xf numFmtId="0" fontId="22" fillId="0" borderId="11" xfId="2" applyFont="1" applyBorder="1" applyAlignment="1" applyProtection="1">
      <alignment horizontal="distributed" vertical="center" wrapText="1"/>
      <protection hidden="1"/>
    </xf>
    <xf numFmtId="0" fontId="22" fillId="0" borderId="8" xfId="2" applyFont="1" applyBorder="1" applyAlignment="1" applyProtection="1">
      <alignment horizontal="distributed" vertical="center" wrapText="1"/>
      <protection hidden="1"/>
    </xf>
    <xf numFmtId="0" fontId="22" fillId="0" borderId="9" xfId="2" applyFont="1" applyBorder="1" applyAlignment="1" applyProtection="1">
      <alignment horizontal="distributed" vertical="center" wrapText="1"/>
      <protection hidden="1"/>
    </xf>
    <xf numFmtId="0" fontId="22" fillId="0" borderId="17" xfId="2" applyFont="1" applyBorder="1" applyAlignment="1" applyProtection="1">
      <alignment horizontal="distributed" vertical="center" wrapText="1"/>
      <protection hidden="1"/>
    </xf>
    <xf numFmtId="0" fontId="22" fillId="0" borderId="14" xfId="2" applyFont="1" applyBorder="1" applyAlignment="1" applyProtection="1">
      <alignment horizontal="distributed" vertical="center" wrapText="1"/>
      <protection hidden="1"/>
    </xf>
    <xf numFmtId="0" fontId="22" fillId="0" borderId="15" xfId="2" applyFont="1" applyBorder="1" applyAlignment="1" applyProtection="1">
      <alignment horizontal="distributed" vertical="center" wrapText="1"/>
      <protection hidden="1"/>
    </xf>
    <xf numFmtId="0" fontId="35" fillId="0" borderId="78" xfId="2" applyFont="1" applyBorder="1" applyAlignment="1" applyProtection="1">
      <alignment horizontal="center" vertical="center"/>
      <protection hidden="1"/>
    </xf>
    <xf numFmtId="0" fontId="3" fillId="0" borderId="11" xfId="2" applyFont="1" applyBorder="1" applyAlignment="1" applyProtection="1">
      <alignment horizontal="center" vertical="center" wrapText="1"/>
      <protection hidden="1"/>
    </xf>
    <xf numFmtId="0" fontId="3" fillId="0" borderId="80" xfId="0" applyFont="1" applyBorder="1" applyAlignment="1" applyProtection="1">
      <alignment horizontal="center" vertical="center" wrapText="1"/>
      <protection hidden="1"/>
    </xf>
    <xf numFmtId="0" fontId="17" fillId="0" borderId="11" xfId="4" applyFont="1" applyBorder="1" applyAlignment="1" applyProtection="1">
      <alignment horizontal="center" vertical="center"/>
      <protection hidden="1"/>
    </xf>
    <xf numFmtId="0" fontId="17" fillId="0" borderId="8" xfId="4" applyFont="1" applyBorder="1" applyAlignment="1" applyProtection="1">
      <alignment horizontal="center" vertical="center"/>
      <protection hidden="1"/>
    </xf>
    <xf numFmtId="0" fontId="17" fillId="0" borderId="9" xfId="4" applyFont="1" applyBorder="1" applyAlignment="1" applyProtection="1">
      <alignment horizontal="center" vertical="center"/>
      <protection hidden="1"/>
    </xf>
    <xf numFmtId="0" fontId="17" fillId="0" borderId="80" xfId="4" applyFont="1" applyBorder="1" applyAlignment="1" applyProtection="1">
      <alignment horizontal="center" vertical="center"/>
      <protection hidden="1"/>
    </xf>
    <xf numFmtId="0" fontId="17" fillId="0" borderId="0" xfId="4" applyFont="1" applyBorder="1" applyAlignment="1" applyProtection="1">
      <alignment horizontal="center" vertical="center"/>
      <protection hidden="1"/>
    </xf>
    <xf numFmtId="0" fontId="17" fillId="0" borderId="28" xfId="4" applyFont="1" applyBorder="1" applyAlignment="1" applyProtection="1">
      <alignment horizontal="center" vertical="center"/>
      <protection hidden="1"/>
    </xf>
    <xf numFmtId="0" fontId="17" fillId="0" borderId="17" xfId="4" applyFont="1" applyBorder="1" applyAlignment="1" applyProtection="1">
      <alignment horizontal="center" vertical="center"/>
      <protection hidden="1"/>
    </xf>
    <xf numFmtId="0" fontId="17" fillId="0" borderId="14" xfId="4" applyFont="1" applyBorder="1" applyAlignment="1" applyProtection="1">
      <alignment horizontal="center" vertical="center"/>
      <protection hidden="1"/>
    </xf>
    <xf numFmtId="0" fontId="17" fillId="0" borderId="15" xfId="4" applyFont="1" applyBorder="1" applyAlignment="1" applyProtection="1">
      <alignment horizontal="center" vertical="center"/>
      <protection hidden="1"/>
    </xf>
    <xf numFmtId="0" fontId="28" fillId="0" borderId="20" xfId="4" applyFont="1" applyBorder="1" applyAlignment="1" applyProtection="1">
      <alignment horizontal="center" vertical="center"/>
      <protection hidden="1"/>
    </xf>
    <xf numFmtId="0" fontId="28" fillId="0" borderId="21" xfId="4" applyFont="1" applyBorder="1" applyAlignment="1" applyProtection="1">
      <alignment horizontal="center" vertical="center"/>
      <protection hidden="1"/>
    </xf>
    <xf numFmtId="0" fontId="28" fillId="0" borderId="22" xfId="4" applyFont="1" applyBorder="1" applyAlignment="1" applyProtection="1">
      <alignment horizontal="center" vertical="center"/>
      <protection hidden="1"/>
    </xf>
    <xf numFmtId="0" fontId="35" fillId="0" borderId="24" xfId="4" applyFont="1" applyBorder="1" applyAlignment="1" applyProtection="1">
      <alignment horizontal="distributed" vertical="center" indent="2" shrinkToFit="1"/>
      <protection hidden="1"/>
    </xf>
    <xf numFmtId="0" fontId="3" fillId="0" borderId="9" xfId="4" applyFont="1" applyBorder="1" applyAlignment="1" applyProtection="1">
      <alignment horizontal="distributed" vertical="center" wrapText="1"/>
      <protection hidden="1"/>
    </xf>
    <xf numFmtId="187" fontId="34" fillId="6" borderId="17" xfId="4" applyNumberFormat="1" applyFont="1" applyFill="1" applyBorder="1" applyAlignment="1" applyProtection="1">
      <alignment vertical="center" shrinkToFit="1"/>
      <protection locked="0"/>
    </xf>
    <xf numFmtId="187" fontId="34" fillId="6" borderId="14" xfId="4" applyNumberFormat="1" applyFont="1" applyFill="1" applyBorder="1" applyAlignment="1" applyProtection="1">
      <alignment vertical="center" shrinkToFit="1"/>
      <protection locked="0"/>
    </xf>
    <xf numFmtId="187" fontId="34" fillId="6" borderId="15" xfId="4" applyNumberFormat="1" applyFont="1" applyFill="1" applyBorder="1" applyAlignment="1" applyProtection="1">
      <alignment vertical="center" shrinkToFit="1"/>
      <protection locked="0"/>
    </xf>
    <xf numFmtId="0" fontId="35" fillId="0" borderId="20" xfId="4" applyFont="1" applyBorder="1" applyAlignment="1" applyProtection="1">
      <alignment horizontal="distributed" vertical="center" wrapText="1" indent="2"/>
      <protection hidden="1"/>
    </xf>
    <xf numFmtId="0" fontId="35" fillId="0" borderId="21" xfId="4" applyFont="1" applyBorder="1" applyAlignment="1" applyProtection="1">
      <alignment horizontal="distributed" vertical="center" wrapText="1" indent="2"/>
      <protection hidden="1"/>
    </xf>
    <xf numFmtId="0" fontId="35" fillId="0" borderId="22" xfId="4" applyFont="1" applyBorder="1" applyAlignment="1" applyProtection="1">
      <alignment horizontal="distributed" vertical="center" wrapText="1" indent="2"/>
      <protection hidden="1"/>
    </xf>
    <xf numFmtId="0" fontId="3" fillId="0" borderId="62" xfId="4" applyFont="1" applyBorder="1" applyAlignment="1" applyProtection="1">
      <alignment horizontal="distributed" vertical="center" wrapText="1"/>
      <protection hidden="1"/>
    </xf>
    <xf numFmtId="0" fontId="3" fillId="0" borderId="71" xfId="4" applyFont="1" applyBorder="1" applyAlignment="1" applyProtection="1">
      <alignment horizontal="distributed" vertical="center" wrapText="1"/>
      <protection hidden="1"/>
    </xf>
    <xf numFmtId="0" fontId="35" fillId="0" borderId="17" xfId="4" applyFont="1" applyBorder="1" applyAlignment="1" applyProtection="1">
      <alignment horizontal="distributed" vertical="center" wrapText="1" indent="2"/>
      <protection hidden="1"/>
    </xf>
    <xf numFmtId="0" fontId="35" fillId="0" borderId="14" xfId="4" applyFont="1" applyBorder="1" applyAlignment="1" applyProtection="1">
      <alignment horizontal="distributed" vertical="center" wrapText="1" indent="2"/>
      <protection hidden="1"/>
    </xf>
    <xf numFmtId="0" fontId="35" fillId="0" borderId="15" xfId="4" applyFont="1" applyBorder="1" applyAlignment="1" applyProtection="1">
      <alignment horizontal="distributed" vertical="center" wrapText="1" indent="2"/>
      <protection hidden="1"/>
    </xf>
    <xf numFmtId="0" fontId="35" fillId="0" borderId="72" xfId="4" applyFont="1" applyBorder="1" applyAlignment="1" applyProtection="1">
      <alignment horizontal="distributed" vertical="center" wrapText="1" indent="2"/>
      <protection hidden="1"/>
    </xf>
    <xf numFmtId="0" fontId="35" fillId="0" borderId="73" xfId="4" applyFont="1" applyBorder="1" applyAlignment="1" applyProtection="1">
      <alignment horizontal="distributed" vertical="center" wrapText="1" indent="2"/>
      <protection hidden="1"/>
    </xf>
    <xf numFmtId="0" fontId="35" fillId="0" borderId="74" xfId="4" applyFont="1" applyBorder="1" applyAlignment="1" applyProtection="1">
      <alignment horizontal="distributed" vertical="center" wrapText="1" indent="2"/>
      <protection hidden="1"/>
    </xf>
    <xf numFmtId="187" fontId="34" fillId="6" borderId="72" xfId="4" applyNumberFormat="1" applyFont="1" applyFill="1" applyBorder="1" applyAlignment="1" applyProtection="1">
      <alignment vertical="center" shrinkToFit="1"/>
      <protection locked="0"/>
    </xf>
    <xf numFmtId="187" fontId="34" fillId="6" borderId="73" xfId="4" applyNumberFormat="1" applyFont="1" applyFill="1" applyBorder="1" applyAlignment="1" applyProtection="1">
      <alignment vertical="center" shrinkToFit="1"/>
      <protection locked="0"/>
    </xf>
    <xf numFmtId="187" fontId="34" fillId="6" borderId="74" xfId="4" applyNumberFormat="1" applyFont="1" applyFill="1" applyBorder="1" applyAlignment="1" applyProtection="1">
      <alignment vertical="center" shrinkToFit="1"/>
      <protection locked="0"/>
    </xf>
    <xf numFmtId="187" fontId="34" fillId="6" borderId="11" xfId="4" applyNumberFormat="1" applyFont="1" applyFill="1" applyBorder="1" applyAlignment="1" applyProtection="1">
      <alignment vertical="center" shrinkToFit="1"/>
      <protection locked="0"/>
    </xf>
    <xf numFmtId="187" fontId="34" fillId="6" borderId="8" xfId="4" applyNumberFormat="1" applyFont="1" applyFill="1" applyBorder="1" applyAlignment="1" applyProtection="1">
      <alignment vertical="center" shrinkToFit="1"/>
      <protection locked="0"/>
    </xf>
    <xf numFmtId="187" fontId="34" fillId="6" borderId="9" xfId="4" applyNumberFormat="1" applyFont="1" applyFill="1" applyBorder="1" applyAlignment="1" applyProtection="1">
      <alignment vertical="center" shrinkToFit="1"/>
      <protection locked="0"/>
    </xf>
    <xf numFmtId="0" fontId="35" fillId="0" borderId="9" xfId="4" applyFont="1" applyBorder="1" applyAlignment="1" applyProtection="1">
      <alignment horizontal="center" vertical="center"/>
      <protection hidden="1"/>
    </xf>
    <xf numFmtId="0" fontId="35" fillId="0" borderId="80" xfId="4" applyFont="1" applyBorder="1" applyAlignment="1" applyProtection="1">
      <alignment horizontal="center" vertical="center"/>
      <protection hidden="1"/>
    </xf>
    <xf numFmtId="0" fontId="17" fillId="0" borderId="68" xfId="4" applyFont="1" applyBorder="1" applyAlignment="1" applyProtection="1">
      <alignment horizontal="distributed" vertical="center"/>
      <protection hidden="1"/>
    </xf>
    <xf numFmtId="0" fontId="17" fillId="0" borderId="69" xfId="4" applyFont="1" applyBorder="1" applyAlignment="1" applyProtection="1">
      <alignment horizontal="distributed" vertical="center"/>
      <protection hidden="1"/>
    </xf>
    <xf numFmtId="0" fontId="17" fillId="0" borderId="70" xfId="4" applyFont="1" applyBorder="1" applyAlignment="1" applyProtection="1">
      <alignment horizontal="distributed" vertical="center"/>
      <protection hidden="1"/>
    </xf>
    <xf numFmtId="0" fontId="3" fillId="0" borderId="11" xfId="4" applyFont="1" applyBorder="1" applyAlignment="1" applyProtection="1">
      <alignment horizontal="distributed" vertical="center" indent="2" shrinkToFit="1"/>
      <protection hidden="1"/>
    </xf>
    <xf numFmtId="0" fontId="3" fillId="0" borderId="8" xfId="4" applyFont="1" applyBorder="1" applyAlignment="1" applyProtection="1">
      <alignment horizontal="distributed" vertical="center" indent="2" shrinkToFit="1"/>
      <protection hidden="1"/>
    </xf>
    <xf numFmtId="0" fontId="3" fillId="0" borderId="9" xfId="4" applyFont="1" applyBorder="1" applyAlignment="1" applyProtection="1">
      <alignment horizontal="distributed" vertical="center" indent="2" shrinkToFit="1"/>
      <protection hidden="1"/>
    </xf>
    <xf numFmtId="188" fontId="34" fillId="5" borderId="11" xfId="5" applyNumberFormat="1" applyFont="1" applyFill="1" applyBorder="1" applyAlignment="1" applyProtection="1">
      <alignment horizontal="center" vertical="center" shrinkToFit="1"/>
      <protection hidden="1"/>
    </xf>
    <xf numFmtId="188" fontId="34" fillId="5" borderId="8" xfId="5" applyNumberFormat="1" applyFont="1" applyFill="1" applyBorder="1" applyAlignment="1" applyProtection="1">
      <alignment horizontal="center" vertical="center" shrinkToFit="1"/>
      <protection hidden="1"/>
    </xf>
    <xf numFmtId="188" fontId="34" fillId="5" borderId="9" xfId="5" applyNumberFormat="1" applyFont="1" applyFill="1" applyBorder="1" applyAlignment="1" applyProtection="1">
      <alignment horizontal="center" vertical="center" shrinkToFit="1"/>
      <protection hidden="1"/>
    </xf>
    <xf numFmtId="189" fontId="34" fillId="5" borderId="11" xfId="5" applyNumberFormat="1" applyFont="1" applyFill="1" applyBorder="1" applyAlignment="1" applyProtection="1">
      <alignment vertical="center" shrinkToFit="1"/>
      <protection hidden="1"/>
    </xf>
    <xf numFmtId="189" fontId="34" fillId="5" borderId="8" xfId="5" applyNumberFormat="1" applyFont="1" applyFill="1" applyBorder="1" applyAlignment="1" applyProtection="1">
      <alignment vertical="center" shrinkToFit="1"/>
      <protection hidden="1"/>
    </xf>
    <xf numFmtId="189" fontId="34" fillId="5" borderId="9" xfId="5" applyNumberFormat="1" applyFont="1" applyFill="1" applyBorder="1" applyAlignment="1" applyProtection="1">
      <alignment vertical="center" shrinkToFit="1"/>
      <protection hidden="1"/>
    </xf>
    <xf numFmtId="0" fontId="3" fillId="0" borderId="11" xfId="4" applyFont="1" applyBorder="1" applyAlignment="1" applyProtection="1">
      <alignment horizontal="distributed" vertical="center" shrinkToFit="1"/>
      <protection hidden="1"/>
    </xf>
    <xf numFmtId="0" fontId="3" fillId="0" borderId="8" xfId="4" applyFont="1" applyBorder="1" applyAlignment="1" applyProtection="1">
      <alignment horizontal="distributed" vertical="center" shrinkToFit="1"/>
      <protection hidden="1"/>
    </xf>
    <xf numFmtId="0" fontId="3" fillId="0" borderId="9" xfId="4" applyFont="1" applyBorder="1" applyAlignment="1" applyProtection="1">
      <alignment horizontal="distributed" vertical="center" shrinkToFit="1"/>
      <protection hidden="1"/>
    </xf>
    <xf numFmtId="184" fontId="34" fillId="5" borderId="11" xfId="5" applyNumberFormat="1" applyFont="1" applyFill="1" applyBorder="1" applyAlignment="1" applyProtection="1">
      <alignment vertical="center" shrinkToFit="1"/>
      <protection hidden="1"/>
    </xf>
    <xf numFmtId="184" fontId="34" fillId="5" borderId="8" xfId="5" applyNumberFormat="1" applyFont="1" applyFill="1" applyBorder="1" applyAlignment="1" applyProtection="1">
      <alignment vertical="center" shrinkToFit="1"/>
      <protection hidden="1"/>
    </xf>
    <xf numFmtId="184" fontId="34" fillId="5" borderId="9" xfId="5" applyNumberFormat="1" applyFont="1" applyFill="1" applyBorder="1" applyAlignment="1" applyProtection="1">
      <alignment vertical="center" shrinkToFit="1"/>
      <protection hidden="1"/>
    </xf>
    <xf numFmtId="0" fontId="3" fillId="3" borderId="20" xfId="4" applyFont="1" applyFill="1" applyBorder="1" applyAlignment="1" applyProtection="1">
      <alignment horizontal="center" vertical="center" wrapText="1"/>
      <protection locked="0"/>
    </xf>
    <xf numFmtId="0" fontId="3" fillId="3" borderId="22" xfId="4" applyFont="1" applyFill="1" applyBorder="1" applyAlignment="1" applyProtection="1">
      <alignment horizontal="center" vertical="center" wrapText="1"/>
      <protection locked="0"/>
    </xf>
    <xf numFmtId="0" fontId="3" fillId="6" borderId="11" xfId="4" applyFont="1" applyFill="1" applyBorder="1" applyAlignment="1" applyProtection="1">
      <alignment horizontal="left" vertical="top" wrapText="1"/>
      <protection locked="0"/>
    </xf>
    <xf numFmtId="0" fontId="3" fillId="6" borderId="8" xfId="4" applyFont="1" applyFill="1" applyBorder="1" applyAlignment="1" applyProtection="1">
      <alignment horizontal="left" vertical="top" wrapText="1"/>
      <protection locked="0"/>
    </xf>
    <xf numFmtId="0" fontId="3" fillId="6" borderId="9" xfId="4" applyFont="1" applyFill="1" applyBorder="1" applyAlignment="1" applyProtection="1">
      <alignment horizontal="left" vertical="top" wrapText="1"/>
      <protection locked="0"/>
    </xf>
    <xf numFmtId="0" fontId="3" fillId="6" borderId="80" xfId="4" applyFont="1" applyFill="1" applyBorder="1" applyAlignment="1" applyProtection="1">
      <alignment horizontal="left" vertical="top" wrapText="1"/>
      <protection locked="0"/>
    </xf>
    <xf numFmtId="0" fontId="3" fillId="6" borderId="0" xfId="4" applyFont="1" applyFill="1" applyBorder="1" applyAlignment="1" applyProtection="1">
      <alignment horizontal="left" vertical="top" wrapText="1"/>
      <protection locked="0"/>
    </xf>
    <xf numFmtId="0" fontId="3" fillId="6" borderId="28" xfId="4" applyFont="1" applyFill="1" applyBorder="1" applyAlignment="1" applyProtection="1">
      <alignment horizontal="left" vertical="top" wrapText="1"/>
      <protection locked="0"/>
    </xf>
    <xf numFmtId="0" fontId="3" fillId="6" borderId="17" xfId="4" applyFont="1" applyFill="1" applyBorder="1" applyAlignment="1" applyProtection="1">
      <alignment horizontal="left" vertical="top" wrapText="1"/>
      <protection locked="0"/>
    </xf>
    <xf numFmtId="0" fontId="3" fillId="6" borderId="14" xfId="4" applyFont="1" applyFill="1" applyBorder="1" applyAlignment="1" applyProtection="1">
      <alignment horizontal="left" vertical="top" wrapText="1"/>
      <protection locked="0"/>
    </xf>
    <xf numFmtId="0" fontId="3" fillId="6" borderId="15" xfId="4" applyFont="1" applyFill="1" applyBorder="1" applyAlignment="1" applyProtection="1">
      <alignment horizontal="left" vertical="top" wrapText="1"/>
      <protection locked="0"/>
    </xf>
    <xf numFmtId="0" fontId="3" fillId="0" borderId="24" xfId="4" applyFont="1" applyBorder="1" applyAlignment="1" applyProtection="1">
      <alignment horizontal="distributed" vertical="center" wrapText="1"/>
      <protection hidden="1"/>
    </xf>
    <xf numFmtId="0" fontId="3" fillId="3" borderId="24" xfId="4" applyFont="1" applyFill="1" applyBorder="1" applyAlignment="1" applyProtection="1">
      <alignment horizontal="center" vertical="center" wrapText="1"/>
      <protection locked="0"/>
    </xf>
    <xf numFmtId="0" fontId="7" fillId="0" borderId="20" xfId="4" applyFont="1" applyBorder="1" applyAlignment="1" applyProtection="1">
      <alignment horizontal="distributed" vertical="center" wrapText="1" indent="2"/>
      <protection hidden="1"/>
    </xf>
    <xf numFmtId="0" fontId="7" fillId="0" borderId="21" xfId="4" applyFont="1" applyBorder="1" applyAlignment="1" applyProtection="1">
      <alignment horizontal="distributed" vertical="center" wrapText="1" indent="2"/>
      <protection hidden="1"/>
    </xf>
    <xf numFmtId="0" fontId="7" fillId="0" borderId="22" xfId="4" applyFont="1" applyBorder="1" applyAlignment="1" applyProtection="1">
      <alignment horizontal="distributed" vertical="center" wrapText="1" indent="2"/>
      <protection hidden="1"/>
    </xf>
    <xf numFmtId="38" fontId="71" fillId="6" borderId="20" xfId="1" applyFont="1" applyFill="1" applyBorder="1" applyAlignment="1" applyProtection="1">
      <alignment horizontal="center" vertical="center"/>
      <protection locked="0"/>
    </xf>
    <xf numFmtId="38" fontId="71" fillId="6" borderId="21" xfId="1" applyFont="1" applyFill="1" applyBorder="1" applyAlignment="1" applyProtection="1">
      <alignment horizontal="center" vertical="center"/>
      <protection locked="0"/>
    </xf>
    <xf numFmtId="38" fontId="71" fillId="6" borderId="22" xfId="1" applyFont="1" applyFill="1" applyBorder="1" applyAlignment="1" applyProtection="1">
      <alignment horizontal="center" vertical="center"/>
      <protection locked="0"/>
    </xf>
    <xf numFmtId="0" fontId="5" fillId="0" borderId="20" xfId="4" applyFont="1" applyBorder="1" applyAlignment="1" applyProtection="1">
      <alignment horizontal="center" vertical="center" shrinkToFit="1"/>
      <protection hidden="1"/>
    </xf>
    <xf numFmtId="0" fontId="5" fillId="0" borderId="21" xfId="4" applyFont="1" applyBorder="1" applyAlignment="1" applyProtection="1">
      <alignment horizontal="center" vertical="center" shrinkToFit="1"/>
      <protection hidden="1"/>
    </xf>
    <xf numFmtId="0" fontId="5" fillId="0" borderId="22" xfId="4" applyFont="1" applyBorder="1" applyAlignment="1" applyProtection="1">
      <alignment horizontal="center" vertical="center" shrinkToFit="1"/>
      <protection hidden="1"/>
    </xf>
    <xf numFmtId="0" fontId="26" fillId="0" borderId="24" xfId="4" applyFont="1" applyBorder="1" applyAlignment="1" applyProtection="1">
      <alignment horizontal="center" vertical="center"/>
      <protection hidden="1"/>
    </xf>
    <xf numFmtId="177" fontId="3" fillId="3" borderId="24" xfId="4" applyNumberFormat="1" applyFont="1" applyFill="1" applyBorder="1" applyAlignment="1" applyProtection="1">
      <alignment horizontal="center" vertical="center" shrinkToFit="1"/>
      <protection locked="0"/>
    </xf>
    <xf numFmtId="182" fontId="66" fillId="6" borderId="20" xfId="1" applyNumberFormat="1" applyFont="1" applyFill="1" applyBorder="1" applyAlignment="1" applyProtection="1">
      <alignment horizontal="center" vertical="center"/>
      <protection locked="0"/>
    </xf>
    <xf numFmtId="182" fontId="66" fillId="6" borderId="21" xfId="1" applyNumberFormat="1" applyFont="1" applyFill="1" applyBorder="1" applyAlignment="1" applyProtection="1">
      <alignment horizontal="center" vertical="center"/>
      <protection locked="0"/>
    </xf>
    <xf numFmtId="182" fontId="66" fillId="6" borderId="22" xfId="1" applyNumberFormat="1" applyFont="1" applyFill="1" applyBorder="1" applyAlignment="1" applyProtection="1">
      <alignment horizontal="center" vertical="center"/>
      <protection locked="0"/>
    </xf>
    <xf numFmtId="0" fontId="5" fillId="0" borderId="20" xfId="4" applyFont="1" applyBorder="1" applyAlignment="1" applyProtection="1">
      <alignment horizontal="distributed" vertical="center" indent="2"/>
      <protection hidden="1"/>
    </xf>
    <xf numFmtId="0" fontId="5" fillId="0" borderId="21" xfId="4" applyFont="1" applyBorder="1" applyAlignment="1" applyProtection="1">
      <alignment horizontal="distributed" vertical="center" indent="2"/>
      <protection hidden="1"/>
    </xf>
    <xf numFmtId="0" fontId="5" fillId="0" borderId="22" xfId="4" applyFont="1" applyBorder="1" applyAlignment="1" applyProtection="1">
      <alignment horizontal="distributed" vertical="center" indent="2"/>
      <protection hidden="1"/>
    </xf>
    <xf numFmtId="0" fontId="5" fillId="3" borderId="24" xfId="4" applyFont="1" applyFill="1" applyBorder="1" applyAlignment="1" applyProtection="1">
      <alignment horizontal="center" vertical="center"/>
      <protection locked="0"/>
    </xf>
    <xf numFmtId="0" fontId="26" fillId="0" borderId="20" xfId="4" applyFont="1" applyBorder="1" applyAlignment="1" applyProtection="1">
      <alignment horizontal="center" vertical="center"/>
      <protection hidden="1"/>
    </xf>
    <xf numFmtId="0" fontId="26" fillId="0" borderId="22" xfId="4" applyFont="1" applyBorder="1" applyAlignment="1" applyProtection="1">
      <alignment horizontal="center" vertical="center"/>
      <protection hidden="1"/>
    </xf>
    <xf numFmtId="0" fontId="3" fillId="0" borderId="24" xfId="4" applyFont="1" applyBorder="1" applyAlignment="1" applyProtection="1">
      <alignment horizontal="distributed" vertical="center"/>
      <protection hidden="1"/>
    </xf>
    <xf numFmtId="0" fontId="3" fillId="0" borderId="20" xfId="4" applyFont="1" applyBorder="1" applyAlignment="1" applyProtection="1">
      <alignment horizontal="distributed" vertical="center" shrinkToFit="1"/>
      <protection hidden="1"/>
    </xf>
    <xf numFmtId="0" fontId="3" fillId="0" borderId="21" xfId="4" applyFont="1" applyBorder="1" applyAlignment="1" applyProtection="1">
      <alignment horizontal="distributed" vertical="center" shrinkToFit="1"/>
      <protection hidden="1"/>
    </xf>
    <xf numFmtId="0" fontId="3" fillId="0" borderId="22" xfId="4" applyFont="1" applyBorder="1" applyAlignment="1" applyProtection="1">
      <alignment horizontal="distributed" vertical="center" shrinkToFit="1"/>
      <protection hidden="1"/>
    </xf>
    <xf numFmtId="177" fontId="3" fillId="3" borderId="20" xfId="4" applyNumberFormat="1" applyFont="1" applyFill="1" applyBorder="1" applyAlignment="1" applyProtection="1">
      <alignment horizontal="center" vertical="center" shrinkToFit="1"/>
      <protection locked="0"/>
    </xf>
    <xf numFmtId="177" fontId="3" fillId="3" borderId="21" xfId="4" applyNumberFormat="1" applyFont="1" applyFill="1" applyBorder="1" applyAlignment="1" applyProtection="1">
      <alignment horizontal="center" vertical="center" shrinkToFit="1"/>
      <protection locked="0"/>
    </xf>
    <xf numFmtId="177" fontId="3" fillId="3" borderId="22" xfId="4" applyNumberFormat="1" applyFont="1" applyFill="1" applyBorder="1" applyAlignment="1" applyProtection="1">
      <alignment horizontal="center" vertical="center" shrinkToFit="1"/>
      <protection locked="0"/>
    </xf>
    <xf numFmtId="0" fontId="7" fillId="3" borderId="24" xfId="4" applyFont="1" applyFill="1" applyBorder="1" applyAlignment="1" applyProtection="1">
      <alignment horizontal="center" vertical="center"/>
      <protection locked="0"/>
    </xf>
    <xf numFmtId="0" fontId="34" fillId="3" borderId="24" xfId="4" applyFont="1" applyFill="1" applyBorder="1" applyAlignment="1" applyProtection="1">
      <alignment horizontal="center" vertical="center" shrinkToFit="1"/>
      <protection locked="0"/>
    </xf>
    <xf numFmtId="0" fontId="18" fillId="0" borderId="24" xfId="4" applyFont="1" applyBorder="1" applyAlignment="1" applyProtection="1">
      <alignment horizontal="center" vertical="center"/>
      <protection hidden="1"/>
    </xf>
    <xf numFmtId="0" fontId="5" fillId="0" borderId="24" xfId="4" applyFont="1" applyBorder="1" applyAlignment="1" applyProtection="1">
      <alignment horizontal="distributed" vertical="center" wrapText="1"/>
      <protection hidden="1"/>
    </xf>
    <xf numFmtId="0" fontId="5" fillId="0" borderId="24" xfId="4" applyFont="1" applyBorder="1" applyAlignment="1" applyProtection="1">
      <alignment horizontal="distributed" vertical="center"/>
      <protection hidden="1"/>
    </xf>
    <xf numFmtId="0" fontId="7" fillId="0" borderId="20" xfId="4" applyFont="1" applyBorder="1" applyAlignment="1" applyProtection="1">
      <alignment horizontal="distributed" vertical="center"/>
      <protection hidden="1"/>
    </xf>
    <xf numFmtId="0" fontId="7" fillId="0" borderId="21" xfId="4" applyFont="1" applyBorder="1" applyAlignment="1" applyProtection="1">
      <alignment horizontal="distributed" vertical="center"/>
      <protection hidden="1"/>
    </xf>
    <xf numFmtId="0" fontId="7" fillId="0" borderId="22" xfId="4" applyFont="1" applyBorder="1" applyAlignment="1" applyProtection="1">
      <alignment horizontal="distributed" vertical="center"/>
      <protection hidden="1"/>
    </xf>
    <xf numFmtId="0" fontId="5" fillId="0" borderId="24" xfId="4" applyFont="1" applyBorder="1" applyAlignment="1" applyProtection="1">
      <alignment horizontal="center" vertical="center" textRotation="255" wrapText="1"/>
      <protection hidden="1"/>
    </xf>
    <xf numFmtId="182" fontId="71" fillId="6" borderId="24" xfId="5" applyNumberFormat="1" applyFont="1" applyFill="1" applyBorder="1" applyAlignment="1" applyProtection="1">
      <alignment vertical="center" shrinkToFit="1"/>
      <protection locked="0"/>
    </xf>
    <xf numFmtId="182" fontId="71" fillId="0" borderId="20" xfId="6" applyNumberFormat="1" applyFont="1" applyFill="1" applyBorder="1" applyAlignment="1" applyProtection="1">
      <alignment vertical="center" shrinkToFit="1"/>
      <protection hidden="1"/>
    </xf>
    <xf numFmtId="182" fontId="71" fillId="0" borderId="21" xfId="6" applyNumberFormat="1" applyFont="1" applyFill="1" applyBorder="1" applyAlignment="1" applyProtection="1">
      <alignment vertical="center" shrinkToFit="1"/>
      <protection hidden="1"/>
    </xf>
    <xf numFmtId="182" fontId="71" fillId="0" borderId="22" xfId="6" applyNumberFormat="1" applyFont="1" applyFill="1" applyBorder="1" applyAlignment="1" applyProtection="1">
      <alignment vertical="center" shrinkToFit="1"/>
      <protection hidden="1"/>
    </xf>
    <xf numFmtId="0" fontId="5" fillId="0" borderId="20" xfId="4" applyFont="1" applyBorder="1" applyAlignment="1" applyProtection="1">
      <alignment horizontal="distributed" vertical="center" wrapText="1"/>
      <protection hidden="1"/>
    </xf>
    <xf numFmtId="0" fontId="5" fillId="0" borderId="21" xfId="4" applyFont="1" applyBorder="1" applyAlignment="1" applyProtection="1">
      <alignment horizontal="distributed" vertical="center" wrapText="1"/>
      <protection hidden="1"/>
    </xf>
    <xf numFmtId="0" fontId="5" fillId="0" borderId="22" xfId="4" applyFont="1" applyBorder="1" applyAlignment="1" applyProtection="1">
      <alignment horizontal="distributed" vertical="center" wrapText="1"/>
      <protection hidden="1"/>
    </xf>
    <xf numFmtId="187" fontId="5" fillId="3" borderId="24" xfId="5" applyNumberFormat="1" applyFont="1" applyFill="1" applyBorder="1" applyAlignment="1" applyProtection="1">
      <alignment horizontal="center" vertical="center" shrinkToFit="1"/>
      <protection locked="0"/>
    </xf>
    <xf numFmtId="187" fontId="18" fillId="0" borderId="58" xfId="6" applyNumberFormat="1" applyFont="1" applyFill="1" applyBorder="1" applyAlignment="1" applyProtection="1">
      <alignment vertical="center"/>
      <protection hidden="1"/>
    </xf>
    <xf numFmtId="187" fontId="18" fillId="0" borderId="59" xfId="6" applyNumberFormat="1" applyFont="1" applyFill="1" applyBorder="1" applyAlignment="1" applyProtection="1">
      <alignment vertical="center"/>
      <protection hidden="1"/>
    </xf>
    <xf numFmtId="187" fontId="18" fillId="0" borderId="60" xfId="6" applyNumberFormat="1" applyFont="1" applyFill="1" applyBorder="1" applyAlignment="1" applyProtection="1">
      <alignment vertical="center"/>
      <protection hidden="1"/>
    </xf>
    <xf numFmtId="187" fontId="18" fillId="0" borderId="58" xfId="5" applyNumberFormat="1" applyFont="1" applyFill="1" applyBorder="1" applyAlignment="1" applyProtection="1">
      <alignment horizontal="center" vertical="center" shrinkToFit="1"/>
      <protection hidden="1"/>
    </xf>
    <xf numFmtId="187" fontId="18" fillId="0" borderId="59" xfId="5" applyNumberFormat="1" applyFont="1" applyFill="1" applyBorder="1" applyAlignment="1" applyProtection="1">
      <alignment horizontal="center" vertical="center" shrinkToFit="1"/>
      <protection hidden="1"/>
    </xf>
    <xf numFmtId="187" fontId="18" fillId="0" borderId="60" xfId="5" applyNumberFormat="1" applyFont="1" applyFill="1" applyBorder="1" applyAlignment="1" applyProtection="1">
      <alignment horizontal="center" vertical="center" shrinkToFit="1"/>
      <protection hidden="1"/>
    </xf>
    <xf numFmtId="182" fontId="71" fillId="0" borderId="24" xfId="5" applyNumberFormat="1" applyFont="1" applyFill="1" applyBorder="1" applyAlignment="1" applyProtection="1">
      <alignment vertical="center" shrinkToFit="1"/>
      <protection hidden="1"/>
    </xf>
    <xf numFmtId="10" fontId="71" fillId="6" borderId="24" xfId="5" applyNumberFormat="1" applyFont="1" applyFill="1" applyBorder="1" applyAlignment="1" applyProtection="1">
      <alignment vertical="center" shrinkToFit="1"/>
      <protection locked="0"/>
    </xf>
    <xf numFmtId="0" fontId="78" fillId="0" borderId="20" xfId="4" applyFont="1" applyBorder="1" applyAlignment="1" applyProtection="1">
      <alignment horizontal="distributed" vertical="center" wrapText="1"/>
      <protection hidden="1"/>
    </xf>
    <xf numFmtId="0" fontId="78" fillId="0" borderId="21" xfId="4" applyFont="1" applyBorder="1" applyAlignment="1" applyProtection="1">
      <alignment horizontal="distributed" vertical="center" wrapText="1"/>
      <protection hidden="1"/>
    </xf>
    <xf numFmtId="0" fontId="78" fillId="0" borderId="22" xfId="4" applyFont="1" applyBorder="1" applyAlignment="1" applyProtection="1">
      <alignment horizontal="distributed" vertical="center" wrapText="1"/>
      <protection hidden="1"/>
    </xf>
    <xf numFmtId="0" fontId="5" fillId="0" borderId="20" xfId="4" applyFont="1" applyBorder="1" applyAlignment="1" applyProtection="1">
      <alignment horizontal="distributed" vertical="center" shrinkToFit="1"/>
      <protection hidden="1"/>
    </xf>
    <xf numFmtId="0" fontId="5" fillId="0" borderId="21" xfId="4" applyFont="1" applyBorder="1" applyAlignment="1" applyProtection="1">
      <alignment horizontal="distributed" vertical="center" shrinkToFit="1"/>
      <protection hidden="1"/>
    </xf>
    <xf numFmtId="0" fontId="5" fillId="0" borderId="22" xfId="4" applyFont="1" applyBorder="1" applyAlignment="1" applyProtection="1">
      <alignment horizontal="distributed" vertical="center" shrinkToFit="1"/>
      <protection hidden="1"/>
    </xf>
    <xf numFmtId="10" fontId="71" fillId="0" borderId="24" xfId="5" applyNumberFormat="1" applyFont="1" applyFill="1" applyBorder="1" applyAlignment="1" applyProtection="1">
      <alignment vertical="center" shrinkToFit="1"/>
      <protection hidden="1"/>
    </xf>
    <xf numFmtId="182" fontId="71" fillId="0" borderId="24" xfId="5" quotePrefix="1" applyNumberFormat="1" applyFont="1" applyFill="1" applyBorder="1" applyAlignment="1" applyProtection="1">
      <alignment horizontal="center" vertical="center" shrinkToFit="1"/>
      <protection hidden="1"/>
    </xf>
    <xf numFmtId="182" fontId="71" fillId="0" borderId="24" xfId="5" applyNumberFormat="1" applyFont="1" applyFill="1" applyBorder="1" applyAlignment="1" applyProtection="1">
      <alignment horizontal="center" vertical="center" shrinkToFit="1"/>
      <protection hidden="1"/>
    </xf>
    <xf numFmtId="0" fontId="3" fillId="0" borderId="80" xfId="0" applyFont="1" applyBorder="1" applyAlignment="1" applyProtection="1">
      <alignment horizontal="center" vertical="center"/>
      <protection hidden="1"/>
    </xf>
    <xf numFmtId="0" fontId="3" fillId="0" borderId="80" xfId="0" applyFont="1" applyBorder="1" applyAlignment="1" applyProtection="1">
      <alignment horizontal="distributed" vertical="center"/>
      <protection hidden="1"/>
    </xf>
    <xf numFmtId="0" fontId="3" fillId="0" borderId="24" xfId="0" applyFont="1" applyBorder="1" applyAlignment="1" applyProtection="1">
      <alignment horizontal="left" vertical="center" wrapText="1"/>
      <protection hidden="1"/>
    </xf>
    <xf numFmtId="0" fontId="3" fillId="0" borderId="11" xfId="0" applyFont="1" applyBorder="1" applyAlignment="1" applyProtection="1">
      <alignment horizontal="distributed" vertical="center" wrapText="1"/>
      <protection hidden="1"/>
    </xf>
    <xf numFmtId="0" fontId="3" fillId="0" borderId="8" xfId="0" applyFont="1" applyBorder="1" applyAlignment="1" applyProtection="1">
      <alignment horizontal="distributed" vertical="center" wrapText="1"/>
      <protection hidden="1"/>
    </xf>
    <xf numFmtId="0" fontId="3" fillId="0" borderId="9" xfId="0" applyFont="1" applyBorder="1" applyAlignment="1" applyProtection="1">
      <alignment horizontal="distributed" vertical="center" wrapText="1"/>
      <protection hidden="1"/>
    </xf>
    <xf numFmtId="0" fontId="3" fillId="0" borderId="17" xfId="0" applyFont="1" applyBorder="1" applyAlignment="1" applyProtection="1">
      <alignment horizontal="distributed" vertical="center" wrapText="1"/>
      <protection hidden="1"/>
    </xf>
    <xf numFmtId="0" fontId="3" fillId="0" borderId="14" xfId="0" applyFont="1" applyBorder="1" applyAlignment="1" applyProtection="1">
      <alignment horizontal="distributed" vertical="center" wrapText="1"/>
      <protection hidden="1"/>
    </xf>
    <xf numFmtId="0" fontId="3" fillId="0" borderId="15" xfId="0" applyFont="1" applyBorder="1" applyAlignment="1" applyProtection="1">
      <alignment horizontal="distributed" vertical="center" wrapText="1"/>
      <protection hidden="1"/>
    </xf>
    <xf numFmtId="0" fontId="8" fillId="4" borderId="20" xfId="0" applyFont="1" applyFill="1" applyBorder="1" applyAlignment="1" applyProtection="1">
      <alignment horizontal="left" vertical="center" wrapText="1"/>
      <protection locked="0"/>
    </xf>
    <xf numFmtId="0" fontId="8" fillId="4" borderId="21" xfId="0" applyFont="1" applyFill="1" applyBorder="1" applyAlignment="1" applyProtection="1">
      <alignment horizontal="left" vertical="center" wrapText="1"/>
      <protection locked="0"/>
    </xf>
  </cellXfs>
  <cellStyles count="8">
    <cellStyle name="ハイパーリンク" xfId="3" builtinId="8"/>
    <cellStyle name="桁区切り" xfId="1" builtinId="6"/>
    <cellStyle name="桁区切り 2" xfId="5" xr:uid="{00000000-0005-0000-0000-000002000000}"/>
    <cellStyle name="桁区切り 4" xfId="6" xr:uid="{00000000-0005-0000-0000-000003000000}"/>
    <cellStyle name="通貨" xfId="7" builtinId="7"/>
    <cellStyle name="標準" xfId="0" builtinId="0"/>
    <cellStyle name="標準 2" xfId="4" xr:uid="{00000000-0005-0000-0000-000005000000}"/>
    <cellStyle name="標準 3" xfId="2" xr:uid="{00000000-0005-0000-0000-000006000000}"/>
  </cellStyles>
  <dxfs count="6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patternType="solid">
          <fgColor theme="0"/>
          <bgColor theme="0"/>
        </patternFill>
      </fill>
    </dxf>
    <dxf>
      <fill>
        <patternFill>
          <bgColor theme="0"/>
        </patternFill>
      </fill>
    </dxf>
    <dxf>
      <fill>
        <patternFill patternType="solid">
          <fgColor theme="0"/>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patternType="solid">
          <fgColor theme="0"/>
          <bgColor theme="0"/>
        </patternFill>
      </fill>
    </dxf>
    <dxf>
      <fill>
        <patternFill>
          <bgColor theme="0"/>
        </patternFill>
      </fill>
    </dxf>
    <dxf>
      <fill>
        <patternFill patternType="solid">
          <fgColor theme="0"/>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patternType="solid">
          <fgColor theme="0"/>
          <bgColor theme="0"/>
        </patternFill>
      </fill>
    </dxf>
    <dxf>
      <fill>
        <patternFill>
          <bgColor theme="0"/>
        </patternFill>
      </fill>
    </dxf>
    <dxf>
      <fill>
        <patternFill patternType="solid">
          <fgColor theme="0"/>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patternType="solid">
          <fgColor theme="0"/>
          <bgColor theme="0"/>
        </patternFill>
      </fill>
    </dxf>
    <dxf>
      <fill>
        <patternFill>
          <bgColor theme="0"/>
        </patternFill>
      </fill>
    </dxf>
    <dxf>
      <fill>
        <patternFill patternType="solid">
          <fgColor theme="0"/>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patternType="solid">
          <fgColor theme="0"/>
          <bgColor theme="0"/>
        </patternFill>
      </fill>
    </dxf>
    <dxf>
      <fill>
        <patternFill>
          <bgColor theme="0"/>
        </patternFill>
      </fill>
    </dxf>
    <dxf>
      <fill>
        <patternFill patternType="solid">
          <fgColor theme="0"/>
          <bgColor theme="0"/>
        </patternFill>
      </fill>
    </dxf>
    <dxf>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E2F0D9"/>
      <color rgb="FFCCFFFF"/>
      <color rgb="FFFFD966"/>
      <color rgb="FFA6A6A6"/>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editAs="absolute">
    <xdr:from>
      <xdr:col>16</xdr:col>
      <xdr:colOff>47627</xdr:colOff>
      <xdr:row>0</xdr:row>
      <xdr:rowOff>85725</xdr:rowOff>
    </xdr:from>
    <xdr:to>
      <xdr:col>20</xdr:col>
      <xdr:colOff>419101</xdr:colOff>
      <xdr:row>6</xdr:row>
      <xdr:rowOff>28576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582402" y="85725"/>
          <a:ext cx="3114674" cy="1171576"/>
        </a:xfrm>
        <a:prstGeom prst="rect">
          <a:avLst/>
        </a:prstGeom>
        <a:solidFill>
          <a:srgbClr val="FFFF00"/>
        </a:solidFill>
        <a:ln w="12700" cmpd="sng">
          <a:solidFill>
            <a:schemeClr val="tx1"/>
          </a:solidFill>
        </a:ln>
        <a:effectLst>
          <a:outerShdw blurRad="50800" dist="38100" dir="2700000" algn="tl" rotWithShape="0">
            <a:prstClr val="black">
              <a:alpha val="40000"/>
            </a:prstClr>
          </a:outerShdw>
        </a:effectLst>
        <a:scene3d>
          <a:camera prst="orthographicFront"/>
          <a:lightRig rig="threePt" dir="t">
            <a:rot lat="0" lon="0" rev="600000"/>
          </a:lightRig>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入力のルール（全シート共通）</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　黄色のセル　</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　文字・数値を</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任意</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に</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入力可能</a:t>
          </a:r>
        </a:p>
        <a:p>
          <a:pPr algn="l"/>
          <a:r>
            <a:rPr kumimoji="1" lang="ja-JP" altLang="en-US" sz="1100" b="1" baseline="200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b="1" baseline="20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1" baseline="20000">
              <a:solidFill>
                <a:sysClr val="windowText" lastClr="000000"/>
              </a:solidFill>
              <a:latin typeface="ＭＳ Ｐゴシック" panose="020B0600070205080204" pitchFamily="50" charset="-128"/>
              <a:ea typeface="ＭＳ Ｐゴシック" panose="020B0600070205080204" pitchFamily="50" charset="-128"/>
            </a:rPr>
            <a:t>セルによって文字種、書式を制限しています</a:t>
          </a:r>
          <a:r>
            <a:rPr kumimoji="1" lang="en-US" altLang="ja-JP" sz="1100" b="1" baseline="20000">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　青色のセル　</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　プルダウンメニューから選択</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　白色のセル　</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　入力不可（自動表示）</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6</xdr:col>
      <xdr:colOff>28575</xdr:colOff>
      <xdr:row>7</xdr:row>
      <xdr:rowOff>114300</xdr:rowOff>
    </xdr:from>
    <xdr:to>
      <xdr:col>6</xdr:col>
      <xdr:colOff>676275</xdr:colOff>
      <xdr:row>9</xdr:row>
      <xdr:rowOff>152400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143125" y="1581150"/>
          <a:ext cx="647700"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提出者</a:t>
          </a:r>
        </a:p>
      </xdr:txBody>
    </xdr:sp>
    <xdr:clientData/>
  </xdr:twoCellAnchor>
  <xdr:twoCellAnchor>
    <xdr:from>
      <xdr:col>14</xdr:col>
      <xdr:colOff>180977</xdr:colOff>
      <xdr:row>0</xdr:row>
      <xdr:rowOff>85725</xdr:rowOff>
    </xdr:from>
    <xdr:to>
      <xdr:col>15</xdr:col>
      <xdr:colOff>1790701</xdr:colOff>
      <xdr:row>2</xdr:row>
      <xdr:rowOff>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553327" y="85725"/>
          <a:ext cx="2295524" cy="390525"/>
        </a:xfrm>
        <a:prstGeom prst="rect">
          <a:avLst/>
        </a:prstGeom>
        <a:solidFill>
          <a:srgbClr val="E2F0D9"/>
        </a:solidFill>
        <a:ln w="12700" cmpd="sng">
          <a:solidFill>
            <a:schemeClr val="tx1"/>
          </a:solidFill>
        </a:ln>
        <a:effectLst>
          <a:outerShdw blurRad="50800" dist="38100" dir="2700000" algn="tl" rotWithShape="0">
            <a:prstClr val="black">
              <a:alpha val="40000"/>
            </a:prstClr>
          </a:outerShdw>
        </a:effectLst>
        <a:scene3d>
          <a:camera prst="orthographicFront"/>
          <a:lightRig rig="threePt" dir="t">
            <a:rot lat="0" lon="0" rev="600000"/>
          </a:lightRig>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Ｐゴシック" panose="020B0600070205080204" pitchFamily="50" charset="-128"/>
              <a:ea typeface="ＭＳ Ｐゴシック" panose="020B0600070205080204" pitchFamily="50" charset="-128"/>
            </a:rPr>
            <a:t>今年度の計画を報告する様式です。</a:t>
          </a:r>
        </a:p>
      </xdr:txBody>
    </xdr:sp>
    <xdr:clientData/>
  </xdr:twoCellAnchor>
  <xdr:twoCellAnchor>
    <xdr:from>
      <xdr:col>14</xdr:col>
      <xdr:colOff>523875</xdr:colOff>
      <xdr:row>6</xdr:row>
      <xdr:rowOff>104775</xdr:rowOff>
    </xdr:from>
    <xdr:to>
      <xdr:col>15</xdr:col>
      <xdr:colOff>3124201</xdr:colOff>
      <xdr:row>9</xdr:row>
      <xdr:rowOff>95250</xdr:rowOff>
    </xdr:to>
    <xdr:sp macro="" textlink="">
      <xdr:nvSpPr>
        <xdr:cNvPr id="6" name="吹き出し: 角を丸めた四角形 5">
          <a:extLst>
            <a:ext uri="{FF2B5EF4-FFF2-40B4-BE49-F238E27FC236}">
              <a16:creationId xmlns:a16="http://schemas.microsoft.com/office/drawing/2014/main" id="{00000000-0008-0000-0000-000006000000}"/>
            </a:ext>
          </a:extLst>
        </xdr:cNvPr>
        <xdr:cNvSpPr/>
      </xdr:nvSpPr>
      <xdr:spPr>
        <a:xfrm>
          <a:off x="7896225" y="1333500"/>
          <a:ext cx="3286126" cy="733425"/>
        </a:xfrm>
        <a:prstGeom prst="wedgeRoundRectCallout">
          <a:avLst>
            <a:gd name="adj1" fmla="val -66116"/>
            <a:gd name="adj2" fmla="val 30456"/>
            <a:gd name="adj3" fmla="val 16667"/>
          </a:avLst>
        </a:prstGeom>
        <a:solidFill>
          <a:srgbClr val="E2F0D9"/>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計画書の提出を、代表者が他の者に委任している場合で、委任者</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代表者</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、受任者</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工場長等</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が変更になった場合は、委任状を再提出してください。</a:t>
          </a:r>
        </a:p>
        <a:p>
          <a:pPr algn="l"/>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8</xdr:col>
      <xdr:colOff>1076324</xdr:colOff>
      <xdr:row>21</xdr:row>
      <xdr:rowOff>219075</xdr:rowOff>
    </xdr:from>
    <xdr:to>
      <xdr:col>9</xdr:col>
      <xdr:colOff>7574</xdr:colOff>
      <xdr:row>21</xdr:row>
      <xdr:rowOff>579075</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6305549" y="6105525"/>
          <a:ext cx="360000" cy="360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xdr:col>
      <xdr:colOff>1152526</xdr:colOff>
      <xdr:row>7</xdr:row>
      <xdr:rowOff>104776</xdr:rowOff>
    </xdr:from>
    <xdr:to>
      <xdr:col>5</xdr:col>
      <xdr:colOff>590551</xdr:colOff>
      <xdr:row>9</xdr:row>
      <xdr:rowOff>142876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066926" y="1771651"/>
          <a:ext cx="647700"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提出者</a:t>
          </a:r>
        </a:p>
      </xdr:txBody>
    </xdr:sp>
    <xdr:clientData/>
  </xdr:twoCellAnchor>
  <xdr:twoCellAnchor>
    <xdr:from>
      <xdr:col>11</xdr:col>
      <xdr:colOff>133350</xdr:colOff>
      <xdr:row>0</xdr:row>
      <xdr:rowOff>95251</xdr:rowOff>
    </xdr:from>
    <xdr:to>
      <xdr:col>14</xdr:col>
      <xdr:colOff>523875</xdr:colOff>
      <xdr:row>3</xdr:row>
      <xdr:rowOff>133350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677150" y="95251"/>
          <a:ext cx="2943225" cy="752474"/>
        </a:xfrm>
        <a:prstGeom prst="rect">
          <a:avLst/>
        </a:prstGeom>
        <a:solidFill>
          <a:schemeClr val="accent6">
            <a:lumMod val="20000"/>
            <a:lumOff val="80000"/>
          </a:schemeClr>
        </a:solidFill>
        <a:ln w="12700" cmpd="sng">
          <a:solidFill>
            <a:schemeClr val="tx1"/>
          </a:solidFill>
        </a:ln>
        <a:effectLst>
          <a:outerShdw blurRad="50800" dist="38100" dir="2700000" algn="tl" rotWithShape="0">
            <a:prstClr val="black">
              <a:alpha val="40000"/>
            </a:prstClr>
          </a:outerShdw>
        </a:effectLst>
        <a:scene3d>
          <a:camera prst="orthographicFront"/>
          <a:lightRig rig="threePt" dir="t">
            <a:rot lat="0" lon="0" rev="600000"/>
          </a:lightRig>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前年度の計画の実施状況を報告する様式です。</a:t>
          </a: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すべて他シートから自動転記されますので入力の必要はありません。</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9526</xdr:colOff>
      <xdr:row>4</xdr:row>
      <xdr:rowOff>104777</xdr:rowOff>
    </xdr:from>
    <xdr:to>
      <xdr:col>49</xdr:col>
      <xdr:colOff>123826</xdr:colOff>
      <xdr:row>7</xdr:row>
      <xdr:rowOff>171451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943726" y="1000127"/>
          <a:ext cx="2733675" cy="885824"/>
        </a:xfrm>
        <a:prstGeom prst="rect">
          <a:avLst/>
        </a:prstGeom>
        <a:solidFill>
          <a:schemeClr val="accent6">
            <a:lumMod val="20000"/>
            <a:lumOff val="80000"/>
          </a:schemeClr>
        </a:solidFill>
        <a:ln w="12700" cmpd="sng">
          <a:solidFill>
            <a:schemeClr val="tx1"/>
          </a:solidFill>
        </a:ln>
        <a:effectLst>
          <a:outerShdw blurRad="50800" dist="38100" dir="2700000" algn="tl" rotWithShape="0">
            <a:prstClr val="black">
              <a:alpha val="40000"/>
            </a:prstClr>
          </a:outerShdw>
        </a:effectLst>
        <a:scene3d>
          <a:camera prst="orthographicFront"/>
          <a:lightRig rig="threePt" dir="t">
            <a:rot lat="0" lon="0" rev="600000"/>
          </a:lightRig>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事業「者」の様式です。</a:t>
          </a: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事業者全体の状況を記入してください。</a:t>
          </a: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前年度の実績は事業所シートから自動転記されます。</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123825</xdr:colOff>
      <xdr:row>0</xdr:row>
      <xdr:rowOff>133350</xdr:rowOff>
    </xdr:from>
    <xdr:to>
      <xdr:col>41</xdr:col>
      <xdr:colOff>638175</xdr:colOff>
      <xdr:row>6</xdr:row>
      <xdr:rowOff>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096125" y="133350"/>
          <a:ext cx="2676525" cy="1171575"/>
        </a:xfrm>
        <a:prstGeom prst="rect">
          <a:avLst/>
        </a:prstGeom>
        <a:solidFill>
          <a:schemeClr val="accent6">
            <a:lumMod val="20000"/>
            <a:lumOff val="80000"/>
          </a:schemeClr>
        </a:solidFill>
        <a:ln w="12700" cmpd="sng">
          <a:solidFill>
            <a:schemeClr val="tx1"/>
          </a:solidFill>
        </a:ln>
        <a:effectLst>
          <a:outerShdw blurRad="50800" dist="38100" dir="2700000" algn="tl" rotWithShape="0">
            <a:prstClr val="black">
              <a:alpha val="40000"/>
            </a:prstClr>
          </a:outerShdw>
        </a:effectLst>
        <a:scene3d>
          <a:camera prst="orthographicFront"/>
          <a:lightRig rig="threePt" dir="t">
            <a:rot lat="0" lon="0" rev="600000"/>
          </a:lightRig>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事業「所」の様式です。</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　・Ａ事業所　　　または</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　・Ｂテナント等事業所　　　用の様式です。</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必要な事業所</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分</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を作成してください。</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それぞれにつき、全６ページあります。</a:t>
          </a:r>
        </a:p>
      </xdr:txBody>
    </xdr:sp>
    <xdr:clientData/>
  </xdr:twoCellAnchor>
  <xdr:twoCellAnchor>
    <xdr:from>
      <xdr:col>0</xdr:col>
      <xdr:colOff>180975</xdr:colOff>
      <xdr:row>62</xdr:row>
      <xdr:rowOff>333375</xdr:rowOff>
    </xdr:from>
    <xdr:to>
      <xdr:col>37</xdr:col>
      <xdr:colOff>0</xdr:colOff>
      <xdr:row>63</xdr:row>
      <xdr:rowOff>152400</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180975" y="20850225"/>
          <a:ext cx="6791325" cy="190500"/>
          <a:chOff x="180975" y="20850225"/>
          <a:chExt cx="6791325" cy="190500"/>
        </a:xfrm>
      </xdr:grpSpPr>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300-00000A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180975</xdr:colOff>
      <xdr:row>101</xdr:row>
      <xdr:rowOff>152400</xdr:rowOff>
    </xdr:from>
    <xdr:to>
      <xdr:col>37</xdr:col>
      <xdr:colOff>0</xdr:colOff>
      <xdr:row>102</xdr:row>
      <xdr:rowOff>133350</xdr:rowOff>
    </xdr:to>
    <xdr:grpSp>
      <xdr:nvGrpSpPr>
        <xdr:cNvPr id="18" name="グループ化 17">
          <a:extLst>
            <a:ext uri="{FF2B5EF4-FFF2-40B4-BE49-F238E27FC236}">
              <a16:creationId xmlns:a16="http://schemas.microsoft.com/office/drawing/2014/main" id="{00000000-0008-0000-0300-000012000000}"/>
            </a:ext>
          </a:extLst>
        </xdr:cNvPr>
        <xdr:cNvGrpSpPr/>
      </xdr:nvGrpSpPr>
      <xdr:grpSpPr>
        <a:xfrm>
          <a:off x="180975" y="31261050"/>
          <a:ext cx="6791325" cy="190500"/>
          <a:chOff x="180975" y="20850225"/>
          <a:chExt cx="6791325" cy="190500"/>
        </a:xfrm>
      </xdr:grpSpPr>
      <xdr:cxnSp macro="">
        <xdr:nvCxnSpPr>
          <xdr:cNvPr id="19" name="直線コネクタ 18">
            <a:extLst>
              <a:ext uri="{FF2B5EF4-FFF2-40B4-BE49-F238E27FC236}">
                <a16:creationId xmlns:a16="http://schemas.microsoft.com/office/drawing/2014/main" id="{00000000-0008-0000-0300-000013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00000000-0008-0000-0300-000014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300-000015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180975</xdr:colOff>
      <xdr:row>146</xdr:row>
      <xdr:rowOff>123825</xdr:rowOff>
    </xdr:from>
    <xdr:to>
      <xdr:col>37</xdr:col>
      <xdr:colOff>0</xdr:colOff>
      <xdr:row>147</xdr:row>
      <xdr:rowOff>85725</xdr:rowOff>
    </xdr:to>
    <xdr:grpSp>
      <xdr:nvGrpSpPr>
        <xdr:cNvPr id="22" name="グループ化 21">
          <a:extLst>
            <a:ext uri="{FF2B5EF4-FFF2-40B4-BE49-F238E27FC236}">
              <a16:creationId xmlns:a16="http://schemas.microsoft.com/office/drawing/2014/main" id="{00000000-0008-0000-0300-000016000000}"/>
            </a:ext>
          </a:extLst>
        </xdr:cNvPr>
        <xdr:cNvGrpSpPr/>
      </xdr:nvGrpSpPr>
      <xdr:grpSpPr>
        <a:xfrm>
          <a:off x="180975" y="41662350"/>
          <a:ext cx="6791325" cy="190500"/>
          <a:chOff x="180975" y="20850225"/>
          <a:chExt cx="6791325" cy="190500"/>
        </a:xfrm>
      </xdr:grpSpPr>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180975</xdr:colOff>
      <xdr:row>172</xdr:row>
      <xdr:rowOff>476250</xdr:rowOff>
    </xdr:from>
    <xdr:to>
      <xdr:col>37</xdr:col>
      <xdr:colOff>0</xdr:colOff>
      <xdr:row>173</xdr:row>
      <xdr:rowOff>133350</xdr:rowOff>
    </xdr:to>
    <xdr:grpSp>
      <xdr:nvGrpSpPr>
        <xdr:cNvPr id="26" name="グループ化 25">
          <a:extLst>
            <a:ext uri="{FF2B5EF4-FFF2-40B4-BE49-F238E27FC236}">
              <a16:creationId xmlns:a16="http://schemas.microsoft.com/office/drawing/2014/main" id="{00000000-0008-0000-0300-00001A000000}"/>
            </a:ext>
          </a:extLst>
        </xdr:cNvPr>
        <xdr:cNvGrpSpPr/>
      </xdr:nvGrpSpPr>
      <xdr:grpSpPr>
        <a:xfrm>
          <a:off x="180975" y="52101750"/>
          <a:ext cx="6791325" cy="190500"/>
          <a:chOff x="180975" y="20850225"/>
          <a:chExt cx="6791325" cy="190500"/>
        </a:xfrm>
      </xdr:grpSpPr>
      <xdr:cxnSp macro="">
        <xdr:nvCxnSpPr>
          <xdr:cNvPr id="27" name="直線コネクタ 26">
            <a:extLst>
              <a:ext uri="{FF2B5EF4-FFF2-40B4-BE49-F238E27FC236}">
                <a16:creationId xmlns:a16="http://schemas.microsoft.com/office/drawing/2014/main" id="{00000000-0008-0000-0300-00001B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0300-00001C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00000000-0008-0000-0300-00001D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123825</xdr:colOff>
      <xdr:row>0</xdr:row>
      <xdr:rowOff>133350</xdr:rowOff>
    </xdr:from>
    <xdr:to>
      <xdr:col>41</xdr:col>
      <xdr:colOff>638175</xdr:colOff>
      <xdr:row>6</xdr:row>
      <xdr:rowOff>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096125" y="133350"/>
          <a:ext cx="2676525" cy="1171575"/>
        </a:xfrm>
        <a:prstGeom prst="rect">
          <a:avLst/>
        </a:prstGeom>
        <a:solidFill>
          <a:schemeClr val="accent6">
            <a:lumMod val="20000"/>
            <a:lumOff val="80000"/>
          </a:schemeClr>
        </a:solidFill>
        <a:ln w="12700" cmpd="sng">
          <a:solidFill>
            <a:schemeClr val="tx1"/>
          </a:solidFill>
        </a:ln>
        <a:effectLst>
          <a:outerShdw blurRad="50800" dist="38100" dir="2700000" algn="tl" rotWithShape="0">
            <a:prstClr val="black">
              <a:alpha val="40000"/>
            </a:prstClr>
          </a:outerShdw>
        </a:effectLst>
        <a:scene3d>
          <a:camera prst="orthographicFront"/>
          <a:lightRig rig="threePt" dir="t">
            <a:rot lat="0" lon="0" rev="600000"/>
          </a:lightRig>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事業「所」の様式です。</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　・Ａ事業所　　　または</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　・Ｂテナント等事業所　　　用の様式です。</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必要な事業所</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分</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を作成してください。</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それぞれにつき、全６ページあります。</a:t>
          </a:r>
        </a:p>
      </xdr:txBody>
    </xdr:sp>
    <xdr:clientData/>
  </xdr:twoCellAnchor>
  <xdr:twoCellAnchor>
    <xdr:from>
      <xdr:col>0</xdr:col>
      <xdr:colOff>180975</xdr:colOff>
      <xdr:row>62</xdr:row>
      <xdr:rowOff>333375</xdr:rowOff>
    </xdr:from>
    <xdr:to>
      <xdr:col>37</xdr:col>
      <xdr:colOff>0</xdr:colOff>
      <xdr:row>63</xdr:row>
      <xdr:rowOff>152400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180975" y="20850225"/>
          <a:ext cx="6791325" cy="190500"/>
          <a:chOff x="180975" y="20850225"/>
          <a:chExt cx="6791325" cy="190500"/>
        </a:xfrm>
      </xdr:grpSpPr>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180975</xdr:colOff>
      <xdr:row>101</xdr:row>
      <xdr:rowOff>152400</xdr:rowOff>
    </xdr:from>
    <xdr:to>
      <xdr:col>37</xdr:col>
      <xdr:colOff>0</xdr:colOff>
      <xdr:row>102</xdr:row>
      <xdr:rowOff>133350</xdr:rowOff>
    </xdr:to>
    <xdr:grpSp>
      <xdr:nvGrpSpPr>
        <xdr:cNvPr id="7" name="グループ化 6">
          <a:extLst>
            <a:ext uri="{FF2B5EF4-FFF2-40B4-BE49-F238E27FC236}">
              <a16:creationId xmlns:a16="http://schemas.microsoft.com/office/drawing/2014/main" id="{00000000-0008-0000-0400-000007000000}"/>
            </a:ext>
          </a:extLst>
        </xdr:cNvPr>
        <xdr:cNvGrpSpPr/>
      </xdr:nvGrpSpPr>
      <xdr:grpSpPr>
        <a:xfrm>
          <a:off x="180975" y="31261050"/>
          <a:ext cx="6791325" cy="190500"/>
          <a:chOff x="180975" y="20850225"/>
          <a:chExt cx="6791325" cy="190500"/>
        </a:xfrm>
      </xdr:grpSpPr>
      <xdr:cxnSp macro="">
        <xdr:nvCxnSpPr>
          <xdr:cNvPr id="8" name="直線コネクタ 7">
            <a:extLst>
              <a:ext uri="{FF2B5EF4-FFF2-40B4-BE49-F238E27FC236}">
                <a16:creationId xmlns:a16="http://schemas.microsoft.com/office/drawing/2014/main" id="{00000000-0008-0000-0400-000008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400-000009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180975</xdr:colOff>
      <xdr:row>146</xdr:row>
      <xdr:rowOff>123825</xdr:rowOff>
    </xdr:from>
    <xdr:to>
      <xdr:col>37</xdr:col>
      <xdr:colOff>0</xdr:colOff>
      <xdr:row>147</xdr:row>
      <xdr:rowOff>85725</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180975" y="41662350"/>
          <a:ext cx="6791325" cy="190500"/>
          <a:chOff x="180975" y="20850225"/>
          <a:chExt cx="6791325" cy="190500"/>
        </a:xfrm>
      </xdr:grpSpPr>
      <xdr:cxnSp macro="">
        <xdr:nvCxnSpPr>
          <xdr:cNvPr id="12" name="直線コネクタ 11">
            <a:extLst>
              <a:ext uri="{FF2B5EF4-FFF2-40B4-BE49-F238E27FC236}">
                <a16:creationId xmlns:a16="http://schemas.microsoft.com/office/drawing/2014/main" id="{00000000-0008-0000-0400-00000C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400-00000D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180975</xdr:colOff>
      <xdr:row>172</xdr:row>
      <xdr:rowOff>476250</xdr:rowOff>
    </xdr:from>
    <xdr:to>
      <xdr:col>37</xdr:col>
      <xdr:colOff>0</xdr:colOff>
      <xdr:row>173</xdr:row>
      <xdr:rowOff>133350</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180975" y="52101750"/>
          <a:ext cx="6791325" cy="190500"/>
          <a:chOff x="180975" y="20850225"/>
          <a:chExt cx="6791325" cy="190500"/>
        </a:xfrm>
      </xdr:grpSpPr>
      <xdr:cxnSp macro="">
        <xdr:nvCxnSpPr>
          <xdr:cNvPr id="16" name="直線コネクタ 15">
            <a:extLst>
              <a:ext uri="{FF2B5EF4-FFF2-40B4-BE49-F238E27FC236}">
                <a16:creationId xmlns:a16="http://schemas.microsoft.com/office/drawing/2014/main" id="{00000000-0008-0000-0400-000010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400-000011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400-000012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37</xdr:col>
      <xdr:colOff>123825</xdr:colOff>
      <xdr:row>0</xdr:row>
      <xdr:rowOff>133350</xdr:rowOff>
    </xdr:from>
    <xdr:to>
      <xdr:col>41</xdr:col>
      <xdr:colOff>638175</xdr:colOff>
      <xdr:row>6</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096125" y="133350"/>
          <a:ext cx="2676525" cy="1171575"/>
        </a:xfrm>
        <a:prstGeom prst="rect">
          <a:avLst/>
        </a:prstGeom>
        <a:solidFill>
          <a:schemeClr val="accent6">
            <a:lumMod val="20000"/>
            <a:lumOff val="80000"/>
          </a:schemeClr>
        </a:solidFill>
        <a:ln w="12700" cmpd="sng">
          <a:solidFill>
            <a:schemeClr val="tx1"/>
          </a:solidFill>
        </a:ln>
        <a:effectLst>
          <a:outerShdw blurRad="50800" dist="38100" dir="2700000" algn="tl" rotWithShape="0">
            <a:prstClr val="black">
              <a:alpha val="40000"/>
            </a:prstClr>
          </a:outerShdw>
        </a:effectLst>
        <a:scene3d>
          <a:camera prst="orthographicFront"/>
          <a:lightRig rig="threePt" dir="t">
            <a:rot lat="0" lon="0" rev="600000"/>
          </a:lightRig>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事業「所」の様式です。</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　・Ａ事業所　　　または</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　・Ｂテナント等事業所　　　用の様式です。</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必要な事業所</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分</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を作成してください。</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それぞれにつき、全６ページあります。</a:t>
          </a:r>
        </a:p>
      </xdr:txBody>
    </xdr:sp>
    <xdr:clientData/>
  </xdr:twoCellAnchor>
  <xdr:twoCellAnchor>
    <xdr:from>
      <xdr:col>0</xdr:col>
      <xdr:colOff>180975</xdr:colOff>
      <xdr:row>62</xdr:row>
      <xdr:rowOff>333375</xdr:rowOff>
    </xdr:from>
    <xdr:to>
      <xdr:col>37</xdr:col>
      <xdr:colOff>0</xdr:colOff>
      <xdr:row>63</xdr:row>
      <xdr:rowOff>152400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180975" y="20850225"/>
          <a:ext cx="6791325" cy="190500"/>
          <a:chOff x="180975" y="20850225"/>
          <a:chExt cx="6791325" cy="190500"/>
        </a:xfrm>
      </xdr:grpSpPr>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500-000006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180975</xdr:colOff>
      <xdr:row>101</xdr:row>
      <xdr:rowOff>152400</xdr:rowOff>
    </xdr:from>
    <xdr:to>
      <xdr:col>37</xdr:col>
      <xdr:colOff>0</xdr:colOff>
      <xdr:row>102</xdr:row>
      <xdr:rowOff>133350</xdr:rowOff>
    </xdr:to>
    <xdr:grpSp>
      <xdr:nvGrpSpPr>
        <xdr:cNvPr id="7" name="グループ化 6">
          <a:extLst>
            <a:ext uri="{FF2B5EF4-FFF2-40B4-BE49-F238E27FC236}">
              <a16:creationId xmlns:a16="http://schemas.microsoft.com/office/drawing/2014/main" id="{00000000-0008-0000-0500-000007000000}"/>
            </a:ext>
          </a:extLst>
        </xdr:cNvPr>
        <xdr:cNvGrpSpPr/>
      </xdr:nvGrpSpPr>
      <xdr:grpSpPr>
        <a:xfrm>
          <a:off x="180975" y="31261050"/>
          <a:ext cx="6791325" cy="190500"/>
          <a:chOff x="180975" y="20850225"/>
          <a:chExt cx="6791325" cy="190500"/>
        </a:xfrm>
      </xdr:grpSpPr>
      <xdr:cxnSp macro="">
        <xdr:nvCxnSpPr>
          <xdr:cNvPr id="8" name="直線コネクタ 7">
            <a:extLst>
              <a:ext uri="{FF2B5EF4-FFF2-40B4-BE49-F238E27FC236}">
                <a16:creationId xmlns:a16="http://schemas.microsoft.com/office/drawing/2014/main" id="{00000000-0008-0000-0500-000008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500-000009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500-00000A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180975</xdr:colOff>
      <xdr:row>146</xdr:row>
      <xdr:rowOff>123825</xdr:rowOff>
    </xdr:from>
    <xdr:to>
      <xdr:col>37</xdr:col>
      <xdr:colOff>0</xdr:colOff>
      <xdr:row>147</xdr:row>
      <xdr:rowOff>85725</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180975" y="41662350"/>
          <a:ext cx="6791325" cy="190500"/>
          <a:chOff x="180975" y="20850225"/>
          <a:chExt cx="6791325" cy="190500"/>
        </a:xfrm>
      </xdr:grpSpPr>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500-00000D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180975</xdr:colOff>
      <xdr:row>172</xdr:row>
      <xdr:rowOff>476250</xdr:rowOff>
    </xdr:from>
    <xdr:to>
      <xdr:col>37</xdr:col>
      <xdr:colOff>0</xdr:colOff>
      <xdr:row>173</xdr:row>
      <xdr:rowOff>133350</xdr:rowOff>
    </xdr:to>
    <xdr:grpSp>
      <xdr:nvGrpSpPr>
        <xdr:cNvPr id="15" name="グループ化 14">
          <a:extLst>
            <a:ext uri="{FF2B5EF4-FFF2-40B4-BE49-F238E27FC236}">
              <a16:creationId xmlns:a16="http://schemas.microsoft.com/office/drawing/2014/main" id="{00000000-0008-0000-0500-00000F000000}"/>
            </a:ext>
          </a:extLst>
        </xdr:cNvPr>
        <xdr:cNvGrpSpPr/>
      </xdr:nvGrpSpPr>
      <xdr:grpSpPr>
        <a:xfrm>
          <a:off x="180975" y="52101750"/>
          <a:ext cx="6791325" cy="190500"/>
          <a:chOff x="180975" y="20850225"/>
          <a:chExt cx="6791325" cy="190500"/>
        </a:xfrm>
      </xdr:grpSpPr>
      <xdr:cxnSp macro="">
        <xdr:nvCxnSpPr>
          <xdr:cNvPr id="16" name="直線コネクタ 15">
            <a:extLst>
              <a:ext uri="{FF2B5EF4-FFF2-40B4-BE49-F238E27FC236}">
                <a16:creationId xmlns:a16="http://schemas.microsoft.com/office/drawing/2014/main" id="{00000000-0008-0000-0500-000010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500-000011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500-000012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xdr:from>
      <xdr:col>37</xdr:col>
      <xdr:colOff>123825</xdr:colOff>
      <xdr:row>0</xdr:row>
      <xdr:rowOff>133350</xdr:rowOff>
    </xdr:from>
    <xdr:to>
      <xdr:col>41</xdr:col>
      <xdr:colOff>638175</xdr:colOff>
      <xdr:row>6</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096125" y="133350"/>
          <a:ext cx="2676525" cy="1171575"/>
        </a:xfrm>
        <a:prstGeom prst="rect">
          <a:avLst/>
        </a:prstGeom>
        <a:solidFill>
          <a:schemeClr val="accent6">
            <a:lumMod val="20000"/>
            <a:lumOff val="80000"/>
          </a:schemeClr>
        </a:solidFill>
        <a:ln w="12700" cmpd="sng">
          <a:solidFill>
            <a:schemeClr val="tx1"/>
          </a:solidFill>
        </a:ln>
        <a:effectLst>
          <a:outerShdw blurRad="50800" dist="38100" dir="2700000" algn="tl" rotWithShape="0">
            <a:prstClr val="black">
              <a:alpha val="40000"/>
            </a:prstClr>
          </a:outerShdw>
        </a:effectLst>
        <a:scene3d>
          <a:camera prst="orthographicFront"/>
          <a:lightRig rig="threePt" dir="t">
            <a:rot lat="0" lon="0" rev="600000"/>
          </a:lightRig>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事業「所」の様式です。</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　・Ａ事業所　　　または</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　・Ｂテナント等事業所　　　用の様式です。</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必要な事業所</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分</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を作成してください。</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それぞれにつき、全６ページあります。</a:t>
          </a:r>
        </a:p>
      </xdr:txBody>
    </xdr:sp>
    <xdr:clientData/>
  </xdr:twoCellAnchor>
  <xdr:twoCellAnchor>
    <xdr:from>
      <xdr:col>0</xdr:col>
      <xdr:colOff>180975</xdr:colOff>
      <xdr:row>62</xdr:row>
      <xdr:rowOff>333375</xdr:rowOff>
    </xdr:from>
    <xdr:to>
      <xdr:col>37</xdr:col>
      <xdr:colOff>0</xdr:colOff>
      <xdr:row>63</xdr:row>
      <xdr:rowOff>152400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180975" y="20850225"/>
          <a:ext cx="6791325" cy="190500"/>
          <a:chOff x="180975" y="20850225"/>
          <a:chExt cx="6791325" cy="190500"/>
        </a:xfrm>
      </xdr:grpSpPr>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600-000005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600-000006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180975</xdr:colOff>
      <xdr:row>101</xdr:row>
      <xdr:rowOff>152400</xdr:rowOff>
    </xdr:from>
    <xdr:to>
      <xdr:col>37</xdr:col>
      <xdr:colOff>0</xdr:colOff>
      <xdr:row>102</xdr:row>
      <xdr:rowOff>133350</xdr:rowOff>
    </xdr:to>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180975" y="31261050"/>
          <a:ext cx="6791325" cy="190500"/>
          <a:chOff x="180975" y="20850225"/>
          <a:chExt cx="6791325" cy="190500"/>
        </a:xfrm>
      </xdr:grpSpPr>
      <xdr:cxnSp macro="">
        <xdr:nvCxnSpPr>
          <xdr:cNvPr id="8" name="直線コネクタ 7">
            <a:extLst>
              <a:ext uri="{FF2B5EF4-FFF2-40B4-BE49-F238E27FC236}">
                <a16:creationId xmlns:a16="http://schemas.microsoft.com/office/drawing/2014/main" id="{00000000-0008-0000-0600-000008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600-000009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600-00000A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180975</xdr:colOff>
      <xdr:row>146</xdr:row>
      <xdr:rowOff>123825</xdr:rowOff>
    </xdr:from>
    <xdr:to>
      <xdr:col>37</xdr:col>
      <xdr:colOff>0</xdr:colOff>
      <xdr:row>147</xdr:row>
      <xdr:rowOff>85725</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180975" y="41662350"/>
          <a:ext cx="6791325" cy="190500"/>
          <a:chOff x="180975" y="20850225"/>
          <a:chExt cx="6791325" cy="190500"/>
        </a:xfrm>
      </xdr:grpSpPr>
      <xdr:cxnSp macro="">
        <xdr:nvCxnSpPr>
          <xdr:cNvPr id="12" name="直線コネクタ 11">
            <a:extLst>
              <a:ext uri="{FF2B5EF4-FFF2-40B4-BE49-F238E27FC236}">
                <a16:creationId xmlns:a16="http://schemas.microsoft.com/office/drawing/2014/main" id="{00000000-0008-0000-0600-00000C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600-00000D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0600-00000E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180975</xdr:colOff>
      <xdr:row>172</xdr:row>
      <xdr:rowOff>476250</xdr:rowOff>
    </xdr:from>
    <xdr:to>
      <xdr:col>37</xdr:col>
      <xdr:colOff>0</xdr:colOff>
      <xdr:row>173</xdr:row>
      <xdr:rowOff>133350</xdr:rowOff>
    </xdr:to>
    <xdr:grpSp>
      <xdr:nvGrpSpPr>
        <xdr:cNvPr id="15" name="グループ化 14">
          <a:extLst>
            <a:ext uri="{FF2B5EF4-FFF2-40B4-BE49-F238E27FC236}">
              <a16:creationId xmlns:a16="http://schemas.microsoft.com/office/drawing/2014/main" id="{00000000-0008-0000-0600-00000F000000}"/>
            </a:ext>
          </a:extLst>
        </xdr:cNvPr>
        <xdr:cNvGrpSpPr/>
      </xdr:nvGrpSpPr>
      <xdr:grpSpPr>
        <a:xfrm>
          <a:off x="180975" y="52101750"/>
          <a:ext cx="6791325" cy="190500"/>
          <a:chOff x="180975" y="20850225"/>
          <a:chExt cx="6791325" cy="190500"/>
        </a:xfrm>
      </xdr:grpSpPr>
      <xdr:cxnSp macro="">
        <xdr:nvCxnSpPr>
          <xdr:cNvPr id="16" name="直線コネクタ 15">
            <a:extLst>
              <a:ext uri="{FF2B5EF4-FFF2-40B4-BE49-F238E27FC236}">
                <a16:creationId xmlns:a16="http://schemas.microsoft.com/office/drawing/2014/main" id="{00000000-0008-0000-0600-000010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600-000011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600-000012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37</xdr:col>
      <xdr:colOff>123825</xdr:colOff>
      <xdr:row>0</xdr:row>
      <xdr:rowOff>133350</xdr:rowOff>
    </xdr:from>
    <xdr:to>
      <xdr:col>41</xdr:col>
      <xdr:colOff>638175</xdr:colOff>
      <xdr:row>6</xdr:row>
      <xdr:rowOff>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096125" y="133350"/>
          <a:ext cx="2676525" cy="1171575"/>
        </a:xfrm>
        <a:prstGeom prst="rect">
          <a:avLst/>
        </a:prstGeom>
        <a:solidFill>
          <a:schemeClr val="accent6">
            <a:lumMod val="20000"/>
            <a:lumOff val="80000"/>
          </a:schemeClr>
        </a:solidFill>
        <a:ln w="12700" cmpd="sng">
          <a:solidFill>
            <a:schemeClr val="tx1"/>
          </a:solidFill>
        </a:ln>
        <a:effectLst>
          <a:outerShdw blurRad="50800" dist="38100" dir="2700000" algn="tl" rotWithShape="0">
            <a:prstClr val="black">
              <a:alpha val="40000"/>
            </a:prstClr>
          </a:outerShdw>
        </a:effectLst>
        <a:scene3d>
          <a:camera prst="orthographicFront"/>
          <a:lightRig rig="threePt" dir="t">
            <a:rot lat="0" lon="0" rev="600000"/>
          </a:lightRig>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事業「所」の様式です。</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　・Ａ事業所　　　または</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　・Ｂテナント等事業所　　　用の様式です。</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必要な事業所</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分</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を作成してください。</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それぞれにつき、全６ページあります。</a:t>
          </a:r>
        </a:p>
      </xdr:txBody>
    </xdr:sp>
    <xdr:clientData/>
  </xdr:twoCellAnchor>
  <xdr:twoCellAnchor>
    <xdr:from>
      <xdr:col>0</xdr:col>
      <xdr:colOff>180975</xdr:colOff>
      <xdr:row>62</xdr:row>
      <xdr:rowOff>333375</xdr:rowOff>
    </xdr:from>
    <xdr:to>
      <xdr:col>37</xdr:col>
      <xdr:colOff>0</xdr:colOff>
      <xdr:row>63</xdr:row>
      <xdr:rowOff>152400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180975" y="20850225"/>
          <a:ext cx="6791325" cy="190500"/>
          <a:chOff x="180975" y="20850225"/>
          <a:chExt cx="6791325" cy="190500"/>
        </a:xfrm>
      </xdr:grpSpPr>
      <xdr:cxnSp macro="">
        <xdr:nvCxnSpPr>
          <xdr:cNvPr id="4" name="直線コネクタ 3">
            <a:extLst>
              <a:ext uri="{FF2B5EF4-FFF2-40B4-BE49-F238E27FC236}">
                <a16:creationId xmlns:a16="http://schemas.microsoft.com/office/drawing/2014/main" id="{00000000-0008-0000-0700-000004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700-000006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180975</xdr:colOff>
      <xdr:row>101</xdr:row>
      <xdr:rowOff>152400</xdr:rowOff>
    </xdr:from>
    <xdr:to>
      <xdr:col>37</xdr:col>
      <xdr:colOff>0</xdr:colOff>
      <xdr:row>102</xdr:row>
      <xdr:rowOff>133350</xdr:rowOff>
    </xdr:to>
    <xdr:grpSp>
      <xdr:nvGrpSpPr>
        <xdr:cNvPr id="7" name="グループ化 6">
          <a:extLst>
            <a:ext uri="{FF2B5EF4-FFF2-40B4-BE49-F238E27FC236}">
              <a16:creationId xmlns:a16="http://schemas.microsoft.com/office/drawing/2014/main" id="{00000000-0008-0000-0700-000007000000}"/>
            </a:ext>
          </a:extLst>
        </xdr:cNvPr>
        <xdr:cNvGrpSpPr/>
      </xdr:nvGrpSpPr>
      <xdr:grpSpPr>
        <a:xfrm>
          <a:off x="180975" y="31261050"/>
          <a:ext cx="6791325" cy="190500"/>
          <a:chOff x="180975" y="20850225"/>
          <a:chExt cx="6791325" cy="190500"/>
        </a:xfrm>
      </xdr:grpSpPr>
      <xdr:cxnSp macro="">
        <xdr:nvCxnSpPr>
          <xdr:cNvPr id="8" name="直線コネクタ 7">
            <a:extLst>
              <a:ext uri="{FF2B5EF4-FFF2-40B4-BE49-F238E27FC236}">
                <a16:creationId xmlns:a16="http://schemas.microsoft.com/office/drawing/2014/main" id="{00000000-0008-0000-0700-000008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700-000009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700-00000A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180975</xdr:colOff>
      <xdr:row>146</xdr:row>
      <xdr:rowOff>123825</xdr:rowOff>
    </xdr:from>
    <xdr:to>
      <xdr:col>37</xdr:col>
      <xdr:colOff>0</xdr:colOff>
      <xdr:row>147</xdr:row>
      <xdr:rowOff>85725</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180975" y="41662350"/>
          <a:ext cx="6791325" cy="190500"/>
          <a:chOff x="180975" y="20850225"/>
          <a:chExt cx="6791325" cy="190500"/>
        </a:xfrm>
      </xdr:grpSpPr>
      <xdr:cxnSp macro="">
        <xdr:nvCxnSpPr>
          <xdr:cNvPr id="12" name="直線コネクタ 11">
            <a:extLst>
              <a:ext uri="{FF2B5EF4-FFF2-40B4-BE49-F238E27FC236}">
                <a16:creationId xmlns:a16="http://schemas.microsoft.com/office/drawing/2014/main" id="{00000000-0008-0000-0700-00000C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700-00000D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0700-00000E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180975</xdr:colOff>
      <xdr:row>172</xdr:row>
      <xdr:rowOff>476250</xdr:rowOff>
    </xdr:from>
    <xdr:to>
      <xdr:col>37</xdr:col>
      <xdr:colOff>0</xdr:colOff>
      <xdr:row>173</xdr:row>
      <xdr:rowOff>133350</xdr:rowOff>
    </xdr:to>
    <xdr:grpSp>
      <xdr:nvGrpSpPr>
        <xdr:cNvPr id="15" name="グループ化 14">
          <a:extLst>
            <a:ext uri="{FF2B5EF4-FFF2-40B4-BE49-F238E27FC236}">
              <a16:creationId xmlns:a16="http://schemas.microsoft.com/office/drawing/2014/main" id="{00000000-0008-0000-0700-00000F000000}"/>
            </a:ext>
          </a:extLst>
        </xdr:cNvPr>
        <xdr:cNvGrpSpPr/>
      </xdr:nvGrpSpPr>
      <xdr:grpSpPr>
        <a:xfrm>
          <a:off x="180975" y="52101750"/>
          <a:ext cx="6791325" cy="190500"/>
          <a:chOff x="180975" y="20850225"/>
          <a:chExt cx="6791325" cy="190500"/>
        </a:xfrm>
      </xdr:grpSpPr>
      <xdr:cxnSp macro="">
        <xdr:nvCxnSpPr>
          <xdr:cNvPr id="16" name="直線コネクタ 15">
            <a:extLst>
              <a:ext uri="{FF2B5EF4-FFF2-40B4-BE49-F238E27FC236}">
                <a16:creationId xmlns:a16="http://schemas.microsoft.com/office/drawing/2014/main" id="{00000000-0008-0000-0700-000010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700-000011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700-000012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67</xdr:row>
          <xdr:rowOff>0</xdr:rowOff>
        </xdr:from>
        <xdr:to>
          <xdr:col>10</xdr:col>
          <xdr:colOff>9525</xdr:colOff>
          <xdr:row>74</xdr:row>
          <xdr:rowOff>114300</xdr:rowOff>
        </xdr:to>
        <xdr:sp macro="" textlink="">
          <xdr:nvSpPr>
            <xdr:cNvPr id="5121" name="Group Box 1" hidden="1">
              <a:extLst>
                <a:ext uri="{63B3BB69-23CF-44E3-9099-C40C66FF867C}">
                  <a14:compatExt spid="_x0000_s5121"/>
                </a:ext>
                <a:ext uri="{FF2B5EF4-FFF2-40B4-BE49-F238E27FC236}">
                  <a16:creationId xmlns:a16="http://schemas.microsoft.com/office/drawing/2014/main" id="{00000000-0008-0000-08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a:t>
              </a:r>
            </a:p>
          </xdr:txBody>
        </xdr:sp>
        <xdr:clientData/>
      </xdr:twoCellAnchor>
    </mc:Choice>
    <mc:Fallback/>
  </mc:AlternateContent>
  <xdr:twoCellAnchor>
    <xdr:from>
      <xdr:col>37</xdr:col>
      <xdr:colOff>104775</xdr:colOff>
      <xdr:row>0</xdr:row>
      <xdr:rowOff>123825</xdr:rowOff>
    </xdr:from>
    <xdr:to>
      <xdr:col>41</xdr:col>
      <xdr:colOff>409575</xdr:colOff>
      <xdr:row>5</xdr:row>
      <xdr:rowOff>142875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7077075" y="123825"/>
          <a:ext cx="2466975" cy="1114425"/>
        </a:xfrm>
        <a:prstGeom prst="rect">
          <a:avLst/>
        </a:prstGeom>
        <a:solidFill>
          <a:srgbClr val="E2F0D9"/>
        </a:solidFill>
        <a:ln w="12700" cmpd="sng">
          <a:solidFill>
            <a:schemeClr val="tx1"/>
          </a:solidFill>
        </a:ln>
        <a:effectLst>
          <a:outerShdw blurRad="50800" dist="38100" dir="2700000" algn="tl" rotWithShape="0">
            <a:prstClr val="black">
              <a:alpha val="40000"/>
            </a:prstClr>
          </a:outerShdw>
        </a:effectLst>
        <a:scene3d>
          <a:camera prst="orthographicFront"/>
          <a:lightRig rig="threePt" dir="t">
            <a:rot lat="0" lon="0" rev="600000"/>
          </a:lightRig>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事業「所」の様式です。</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　・Ｂ事業所　　　または</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　・Ｃ事業所　　　用の様式です。</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必要な事業所</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分</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を作成してください。</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それぞれにつき、全６ページあります。</a:t>
          </a:r>
        </a:p>
      </xdr:txBody>
    </xdr:sp>
    <xdr:clientData/>
  </xdr:twoCellAnchor>
  <xdr:twoCellAnchor>
    <xdr:from>
      <xdr:col>41</xdr:col>
      <xdr:colOff>352425</xdr:colOff>
      <xdr:row>65</xdr:row>
      <xdr:rowOff>180975</xdr:rowOff>
    </xdr:from>
    <xdr:to>
      <xdr:col>55</xdr:col>
      <xdr:colOff>123825</xdr:colOff>
      <xdr:row>72</xdr:row>
      <xdr:rowOff>180975</xdr:rowOff>
    </xdr:to>
    <xdr:sp macro="" textlink="">
      <xdr:nvSpPr>
        <xdr:cNvPr id="4" name="吹き出し: 角を丸めた四角形 3">
          <a:extLst>
            <a:ext uri="{FF2B5EF4-FFF2-40B4-BE49-F238E27FC236}">
              <a16:creationId xmlns:a16="http://schemas.microsoft.com/office/drawing/2014/main" id="{00000000-0008-0000-0800-000004000000}"/>
            </a:ext>
          </a:extLst>
        </xdr:cNvPr>
        <xdr:cNvSpPr/>
      </xdr:nvSpPr>
      <xdr:spPr>
        <a:xfrm>
          <a:off x="9486900" y="19831050"/>
          <a:ext cx="5133975" cy="1762125"/>
        </a:xfrm>
        <a:prstGeom prst="wedgeRoundRectCallout">
          <a:avLst>
            <a:gd name="adj1" fmla="val -104204"/>
            <a:gd name="adj2" fmla="val 49100"/>
            <a:gd name="adj3" fmla="val 16667"/>
          </a:avLst>
        </a:prstGeom>
        <a:solidFill>
          <a:srgbClr val="E2F0D9"/>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ＭＳ Ｐゴシック" panose="020B0600070205080204" pitchFamily="50" charset="-128"/>
              <a:ea typeface="ＭＳ Ｐゴシック" panose="020B0600070205080204" pitchFamily="50" charset="-128"/>
            </a:rPr>
            <a:t>74,82,90,98,106</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行目（面積増減、用途変更、設備増減）</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 </a:t>
          </a:r>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当該年度の変更の有無を入力してください。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なお、一定規模以上の変更（基準排出量の６％に該当する床面積 の増減</a:t>
          </a:r>
          <a:br>
            <a:rPr kumimoji="1" lang="ja-JP" altLang="en-US" sz="1100" b="1">
              <a:solidFill>
                <a:srgbClr val="FF0000"/>
              </a:solidFill>
              <a:latin typeface="ＭＳ Ｐゴシック" panose="020B0600070205080204" pitchFamily="50" charset="-128"/>
              <a:ea typeface="ＭＳ Ｐゴシック" panose="020B0600070205080204" pitchFamily="50" charset="-128"/>
            </a:rPr>
          </a:br>
          <a:r>
            <a:rPr kumimoji="1" lang="ja-JP" altLang="en-US" sz="1100" b="1">
              <a:solidFill>
                <a:srgbClr val="FF0000"/>
              </a:solidFill>
              <a:latin typeface="ＭＳ Ｐゴシック" panose="020B0600070205080204" pitchFamily="50" charset="-128"/>
              <a:ea typeface="ＭＳ Ｐゴシック" panose="020B0600070205080204" pitchFamily="50" charset="-128"/>
            </a:rPr>
            <a:t>建物の</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用途変更、生産設備の増減）があった場合は、基準排出量の変更が必要となります。</a:t>
          </a: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     例</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床面積の増減      </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en-US" altLang="ja-JP" sz="1100" b="1"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baseline="0">
              <a:solidFill>
                <a:srgbClr val="FF0000"/>
              </a:solidFill>
              <a:latin typeface="ＭＳ Ｐゴシック" panose="020B0600070205080204" pitchFamily="50" charset="-128"/>
              <a:ea typeface="ＭＳ Ｐゴシック" panose="020B0600070205080204" pitchFamily="50" charset="-128"/>
            </a:rPr>
            <a:t>建物の増築・・解体による床面積の増減</a:t>
          </a:r>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            建物の用途変更  </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店舗から駐車場へ、倉庫から工場へ 等の用途変更</a:t>
          </a: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            設備の増減          </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生産ラインやユーティリティの新設・撤去</a:t>
          </a:r>
        </a:p>
      </xdr:txBody>
    </xdr:sp>
    <xdr:clientData fPrintsWithSheet="0"/>
  </xdr:twoCellAnchor>
  <xdr:twoCellAnchor>
    <xdr:from>
      <xdr:col>0</xdr:col>
      <xdr:colOff>180975</xdr:colOff>
      <xdr:row>67</xdr:row>
      <xdr:rowOff>104775</xdr:rowOff>
    </xdr:from>
    <xdr:to>
      <xdr:col>37</xdr:col>
      <xdr:colOff>0</xdr:colOff>
      <xdr:row>68</xdr:row>
      <xdr:rowOff>66675</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180975" y="20335875"/>
          <a:ext cx="6791325" cy="190500"/>
          <a:chOff x="180975" y="20850225"/>
          <a:chExt cx="6791325" cy="190500"/>
        </a:xfrm>
      </xdr:grpSpPr>
      <xdr:cxnSp macro="">
        <xdr:nvCxnSpPr>
          <xdr:cNvPr id="6" name="直線コネクタ 5">
            <a:extLst>
              <a:ext uri="{FF2B5EF4-FFF2-40B4-BE49-F238E27FC236}">
                <a16:creationId xmlns:a16="http://schemas.microsoft.com/office/drawing/2014/main" id="{00000000-0008-0000-0800-000006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800-000007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800-000008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180975</xdr:colOff>
      <xdr:row>112</xdr:row>
      <xdr:rowOff>114300</xdr:rowOff>
    </xdr:from>
    <xdr:to>
      <xdr:col>37</xdr:col>
      <xdr:colOff>0</xdr:colOff>
      <xdr:row>113</xdr:row>
      <xdr:rowOff>76200</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180975" y="30680025"/>
          <a:ext cx="6791325" cy="190500"/>
          <a:chOff x="180975" y="20850225"/>
          <a:chExt cx="6791325" cy="190500"/>
        </a:xfrm>
      </xdr:grpSpPr>
      <xdr:cxnSp macro="">
        <xdr:nvCxnSpPr>
          <xdr:cNvPr id="10" name="直線コネクタ 9">
            <a:extLst>
              <a:ext uri="{FF2B5EF4-FFF2-40B4-BE49-F238E27FC236}">
                <a16:creationId xmlns:a16="http://schemas.microsoft.com/office/drawing/2014/main" id="{00000000-0008-0000-0800-00000A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800-00000B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800-00000C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180975</xdr:colOff>
      <xdr:row>148</xdr:row>
      <xdr:rowOff>323850</xdr:rowOff>
    </xdr:from>
    <xdr:to>
      <xdr:col>37</xdr:col>
      <xdr:colOff>0</xdr:colOff>
      <xdr:row>149</xdr:row>
      <xdr:rowOff>133350</xdr:rowOff>
    </xdr:to>
    <xdr:grpSp>
      <xdr:nvGrpSpPr>
        <xdr:cNvPr id="13" name="グループ化 12">
          <a:extLst>
            <a:ext uri="{FF2B5EF4-FFF2-40B4-BE49-F238E27FC236}">
              <a16:creationId xmlns:a16="http://schemas.microsoft.com/office/drawing/2014/main" id="{00000000-0008-0000-0800-00000D000000}"/>
            </a:ext>
          </a:extLst>
        </xdr:cNvPr>
        <xdr:cNvGrpSpPr/>
      </xdr:nvGrpSpPr>
      <xdr:grpSpPr>
        <a:xfrm>
          <a:off x="180975" y="41148000"/>
          <a:ext cx="6791325" cy="190500"/>
          <a:chOff x="180975" y="20850225"/>
          <a:chExt cx="6791325" cy="190500"/>
        </a:xfrm>
      </xdr:grpSpPr>
      <xdr:cxnSp macro="">
        <xdr:nvCxnSpPr>
          <xdr:cNvPr id="14" name="直線コネクタ 13">
            <a:extLst>
              <a:ext uri="{FF2B5EF4-FFF2-40B4-BE49-F238E27FC236}">
                <a16:creationId xmlns:a16="http://schemas.microsoft.com/office/drawing/2014/main" id="{00000000-0008-0000-0800-00000E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0800-00000F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800-000010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180975</xdr:colOff>
      <xdr:row>175</xdr:row>
      <xdr:rowOff>409575</xdr:rowOff>
    </xdr:from>
    <xdr:to>
      <xdr:col>37</xdr:col>
      <xdr:colOff>0</xdr:colOff>
      <xdr:row>176</xdr:row>
      <xdr:rowOff>66675</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180975" y="51520725"/>
          <a:ext cx="6791325" cy="190500"/>
          <a:chOff x="180975" y="20850225"/>
          <a:chExt cx="6791325" cy="190500"/>
        </a:xfrm>
      </xdr:grpSpPr>
      <xdr:cxnSp macro="">
        <xdr:nvCxnSpPr>
          <xdr:cNvPr id="18" name="直線コネクタ 17">
            <a:extLst>
              <a:ext uri="{FF2B5EF4-FFF2-40B4-BE49-F238E27FC236}">
                <a16:creationId xmlns:a16="http://schemas.microsoft.com/office/drawing/2014/main" id="{00000000-0008-0000-0800-000012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00000000-0008-0000-0800-000013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00000000-0008-0000-0800-000014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67</xdr:row>
          <xdr:rowOff>0</xdr:rowOff>
        </xdr:from>
        <xdr:to>
          <xdr:col>10</xdr:col>
          <xdr:colOff>9525</xdr:colOff>
          <xdr:row>74</xdr:row>
          <xdr:rowOff>114300</xdr:rowOff>
        </xdr:to>
        <xdr:sp macro="" textlink="">
          <xdr:nvSpPr>
            <xdr:cNvPr id="11265" name="Group Box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a:t>
              </a:r>
            </a:p>
          </xdr:txBody>
        </xdr:sp>
        <xdr:clientData/>
      </xdr:twoCellAnchor>
    </mc:Choice>
    <mc:Fallback/>
  </mc:AlternateContent>
  <xdr:twoCellAnchor>
    <xdr:from>
      <xdr:col>37</xdr:col>
      <xdr:colOff>104775</xdr:colOff>
      <xdr:row>0</xdr:row>
      <xdr:rowOff>123825</xdr:rowOff>
    </xdr:from>
    <xdr:to>
      <xdr:col>41</xdr:col>
      <xdr:colOff>409575</xdr:colOff>
      <xdr:row>5</xdr:row>
      <xdr:rowOff>142875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7077075" y="123825"/>
          <a:ext cx="2466975" cy="1114425"/>
        </a:xfrm>
        <a:prstGeom prst="rect">
          <a:avLst/>
        </a:prstGeom>
        <a:solidFill>
          <a:srgbClr val="E2F0D9"/>
        </a:solidFill>
        <a:ln w="12700" cmpd="sng">
          <a:solidFill>
            <a:schemeClr val="tx1"/>
          </a:solidFill>
        </a:ln>
        <a:effectLst>
          <a:outerShdw blurRad="50800" dist="38100" dir="2700000" algn="tl" rotWithShape="0">
            <a:prstClr val="black">
              <a:alpha val="40000"/>
            </a:prstClr>
          </a:outerShdw>
        </a:effectLst>
        <a:scene3d>
          <a:camera prst="orthographicFront"/>
          <a:lightRig rig="threePt" dir="t">
            <a:rot lat="0" lon="0" rev="600000"/>
          </a:lightRig>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事業「所」の様式です。</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　・Ｂ事業所　　　または</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　・Ｃ事業所　　　用の様式です。</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必要な事業所</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分</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を作成してください。</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それぞれにつき、全６ページあります。</a:t>
          </a:r>
        </a:p>
      </xdr:txBody>
    </xdr:sp>
    <xdr:clientData/>
  </xdr:twoCellAnchor>
  <xdr:twoCellAnchor>
    <xdr:from>
      <xdr:col>41</xdr:col>
      <xdr:colOff>352425</xdr:colOff>
      <xdr:row>65</xdr:row>
      <xdr:rowOff>180975</xdr:rowOff>
    </xdr:from>
    <xdr:to>
      <xdr:col>55</xdr:col>
      <xdr:colOff>123825</xdr:colOff>
      <xdr:row>72</xdr:row>
      <xdr:rowOff>180975</xdr:rowOff>
    </xdr:to>
    <xdr:sp macro="" textlink="">
      <xdr:nvSpPr>
        <xdr:cNvPr id="4" name="吹き出し: 角を丸めた四角形 3">
          <a:extLst>
            <a:ext uri="{FF2B5EF4-FFF2-40B4-BE49-F238E27FC236}">
              <a16:creationId xmlns:a16="http://schemas.microsoft.com/office/drawing/2014/main" id="{00000000-0008-0000-0900-000004000000}"/>
            </a:ext>
          </a:extLst>
        </xdr:cNvPr>
        <xdr:cNvSpPr/>
      </xdr:nvSpPr>
      <xdr:spPr>
        <a:xfrm>
          <a:off x="9486900" y="19831050"/>
          <a:ext cx="5133975" cy="1762125"/>
        </a:xfrm>
        <a:prstGeom prst="wedgeRoundRectCallout">
          <a:avLst>
            <a:gd name="adj1" fmla="val -104204"/>
            <a:gd name="adj2" fmla="val 49100"/>
            <a:gd name="adj3" fmla="val 16667"/>
          </a:avLst>
        </a:prstGeom>
        <a:solidFill>
          <a:srgbClr val="E2F0D9"/>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ＭＳ Ｐゴシック" panose="020B0600070205080204" pitchFamily="50" charset="-128"/>
              <a:ea typeface="ＭＳ Ｐゴシック" panose="020B0600070205080204" pitchFamily="50" charset="-128"/>
            </a:rPr>
            <a:t>74,82,90,98,106</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行目（面積増減、用途変更、設備増減）</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 </a:t>
          </a:r>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当該年度の変更の有無を入力してください。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なお、一定規模以上の変更（基準排出量の６％に該当する床面積 の増減</a:t>
          </a:r>
          <a:br>
            <a:rPr kumimoji="1" lang="ja-JP" altLang="en-US" sz="1100" b="1">
              <a:solidFill>
                <a:srgbClr val="FF0000"/>
              </a:solidFill>
              <a:latin typeface="ＭＳ Ｐゴシック" panose="020B0600070205080204" pitchFamily="50" charset="-128"/>
              <a:ea typeface="ＭＳ Ｐゴシック" panose="020B0600070205080204" pitchFamily="50" charset="-128"/>
            </a:rPr>
          </a:br>
          <a:r>
            <a:rPr kumimoji="1" lang="ja-JP" altLang="en-US" sz="1100" b="1">
              <a:solidFill>
                <a:srgbClr val="FF0000"/>
              </a:solidFill>
              <a:latin typeface="ＭＳ Ｐゴシック" panose="020B0600070205080204" pitchFamily="50" charset="-128"/>
              <a:ea typeface="ＭＳ Ｐゴシック" panose="020B0600070205080204" pitchFamily="50" charset="-128"/>
            </a:rPr>
            <a:t>建物の</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用途変更、生産設備の増減）があった場合は、基準排出量の変更が必要となります。</a:t>
          </a: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     例</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床面積の増減      </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en-US" altLang="ja-JP" sz="1100" b="1"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baseline="0">
              <a:solidFill>
                <a:srgbClr val="FF0000"/>
              </a:solidFill>
              <a:latin typeface="ＭＳ Ｐゴシック" panose="020B0600070205080204" pitchFamily="50" charset="-128"/>
              <a:ea typeface="ＭＳ Ｐゴシック" panose="020B0600070205080204" pitchFamily="50" charset="-128"/>
            </a:rPr>
            <a:t>建物の増築・・解体による床面積の増減</a:t>
          </a:r>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            建物の用途変更  </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店舗から駐車場へ、倉庫から工場へ 等の用途変更</a:t>
          </a: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            設備の増減          </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生産ラインやユーティリティの新設・撤去</a:t>
          </a:r>
        </a:p>
      </xdr:txBody>
    </xdr:sp>
    <xdr:clientData fPrintsWithSheet="0"/>
  </xdr:twoCellAnchor>
  <xdr:twoCellAnchor>
    <xdr:from>
      <xdr:col>0</xdr:col>
      <xdr:colOff>180975</xdr:colOff>
      <xdr:row>67</xdr:row>
      <xdr:rowOff>104775</xdr:rowOff>
    </xdr:from>
    <xdr:to>
      <xdr:col>37</xdr:col>
      <xdr:colOff>0</xdr:colOff>
      <xdr:row>68</xdr:row>
      <xdr:rowOff>66675</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180975" y="20335875"/>
          <a:ext cx="6791325" cy="190500"/>
          <a:chOff x="180975" y="20850225"/>
          <a:chExt cx="6791325" cy="190500"/>
        </a:xfrm>
      </xdr:grpSpPr>
      <xdr:cxnSp macro="">
        <xdr:nvCxnSpPr>
          <xdr:cNvPr id="6" name="直線コネクタ 5">
            <a:extLst>
              <a:ext uri="{FF2B5EF4-FFF2-40B4-BE49-F238E27FC236}">
                <a16:creationId xmlns:a16="http://schemas.microsoft.com/office/drawing/2014/main" id="{00000000-0008-0000-0900-000006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900-000007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900-000008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180975</xdr:colOff>
      <xdr:row>112</xdr:row>
      <xdr:rowOff>114300</xdr:rowOff>
    </xdr:from>
    <xdr:to>
      <xdr:col>37</xdr:col>
      <xdr:colOff>0</xdr:colOff>
      <xdr:row>113</xdr:row>
      <xdr:rowOff>76200</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180975" y="30680025"/>
          <a:ext cx="6791325" cy="190500"/>
          <a:chOff x="180975" y="20850225"/>
          <a:chExt cx="6791325" cy="190500"/>
        </a:xfrm>
      </xdr:grpSpPr>
      <xdr:cxnSp macro="">
        <xdr:nvCxnSpPr>
          <xdr:cNvPr id="10" name="直線コネクタ 9">
            <a:extLst>
              <a:ext uri="{FF2B5EF4-FFF2-40B4-BE49-F238E27FC236}">
                <a16:creationId xmlns:a16="http://schemas.microsoft.com/office/drawing/2014/main" id="{00000000-0008-0000-0900-00000A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900-00000C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180975</xdr:colOff>
      <xdr:row>148</xdr:row>
      <xdr:rowOff>323850</xdr:rowOff>
    </xdr:from>
    <xdr:to>
      <xdr:col>37</xdr:col>
      <xdr:colOff>0</xdr:colOff>
      <xdr:row>149</xdr:row>
      <xdr:rowOff>133350</xdr:rowOff>
    </xdr:to>
    <xdr:grpSp>
      <xdr:nvGrpSpPr>
        <xdr:cNvPr id="13" name="グループ化 12">
          <a:extLst>
            <a:ext uri="{FF2B5EF4-FFF2-40B4-BE49-F238E27FC236}">
              <a16:creationId xmlns:a16="http://schemas.microsoft.com/office/drawing/2014/main" id="{00000000-0008-0000-0900-00000D000000}"/>
            </a:ext>
          </a:extLst>
        </xdr:cNvPr>
        <xdr:cNvGrpSpPr/>
      </xdr:nvGrpSpPr>
      <xdr:grpSpPr>
        <a:xfrm>
          <a:off x="180975" y="41148000"/>
          <a:ext cx="6791325" cy="190500"/>
          <a:chOff x="180975" y="20850225"/>
          <a:chExt cx="6791325" cy="190500"/>
        </a:xfrm>
      </xdr:grpSpPr>
      <xdr:cxnSp macro="">
        <xdr:nvCxnSpPr>
          <xdr:cNvPr id="14" name="直線コネクタ 13">
            <a:extLst>
              <a:ext uri="{FF2B5EF4-FFF2-40B4-BE49-F238E27FC236}">
                <a16:creationId xmlns:a16="http://schemas.microsoft.com/office/drawing/2014/main" id="{00000000-0008-0000-0900-00000E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0900-00000F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900-000010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180975</xdr:colOff>
      <xdr:row>175</xdr:row>
      <xdr:rowOff>409575</xdr:rowOff>
    </xdr:from>
    <xdr:to>
      <xdr:col>37</xdr:col>
      <xdr:colOff>0</xdr:colOff>
      <xdr:row>176</xdr:row>
      <xdr:rowOff>66675</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180975" y="51520725"/>
          <a:ext cx="6791325" cy="190500"/>
          <a:chOff x="180975" y="20850225"/>
          <a:chExt cx="6791325" cy="190500"/>
        </a:xfrm>
      </xdr:grpSpPr>
      <xdr:cxnSp macro="">
        <xdr:nvCxnSpPr>
          <xdr:cNvPr id="18" name="直線コネクタ 17">
            <a:extLst>
              <a:ext uri="{FF2B5EF4-FFF2-40B4-BE49-F238E27FC236}">
                <a16:creationId xmlns:a16="http://schemas.microsoft.com/office/drawing/2014/main" id="{00000000-0008-0000-0900-000012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00000000-0008-0000-0900-000013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00000000-0008-0000-0900-000014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67</xdr:row>
          <xdr:rowOff>0</xdr:rowOff>
        </xdr:from>
        <xdr:to>
          <xdr:col>10</xdr:col>
          <xdr:colOff>9525</xdr:colOff>
          <xdr:row>74</xdr:row>
          <xdr:rowOff>114300</xdr:rowOff>
        </xdr:to>
        <xdr:sp macro="" textlink="">
          <xdr:nvSpPr>
            <xdr:cNvPr id="12289" name="Group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a:t>
              </a:r>
            </a:p>
          </xdr:txBody>
        </xdr:sp>
        <xdr:clientData/>
      </xdr:twoCellAnchor>
    </mc:Choice>
    <mc:Fallback/>
  </mc:AlternateContent>
  <xdr:twoCellAnchor>
    <xdr:from>
      <xdr:col>37</xdr:col>
      <xdr:colOff>104775</xdr:colOff>
      <xdr:row>0</xdr:row>
      <xdr:rowOff>123825</xdr:rowOff>
    </xdr:from>
    <xdr:to>
      <xdr:col>41</xdr:col>
      <xdr:colOff>409575</xdr:colOff>
      <xdr:row>5</xdr:row>
      <xdr:rowOff>142875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077075" y="123825"/>
          <a:ext cx="2466975" cy="1114425"/>
        </a:xfrm>
        <a:prstGeom prst="rect">
          <a:avLst/>
        </a:prstGeom>
        <a:solidFill>
          <a:srgbClr val="E2F0D9"/>
        </a:solidFill>
        <a:ln w="12700" cmpd="sng">
          <a:solidFill>
            <a:schemeClr val="tx1"/>
          </a:solidFill>
        </a:ln>
        <a:effectLst>
          <a:outerShdw blurRad="50800" dist="38100" dir="2700000" algn="tl" rotWithShape="0">
            <a:prstClr val="black">
              <a:alpha val="40000"/>
            </a:prstClr>
          </a:outerShdw>
        </a:effectLst>
        <a:scene3d>
          <a:camera prst="orthographicFront"/>
          <a:lightRig rig="threePt" dir="t">
            <a:rot lat="0" lon="0" rev="600000"/>
          </a:lightRig>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事業「所」の様式です。</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　・Ｂ事業所　　　または</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　・Ｃ事業所　　　用の様式です。</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必要な事業所</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分</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を作成してください。</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それぞれにつき、全６ページあります。</a:t>
          </a:r>
        </a:p>
      </xdr:txBody>
    </xdr:sp>
    <xdr:clientData/>
  </xdr:twoCellAnchor>
  <xdr:twoCellAnchor>
    <xdr:from>
      <xdr:col>41</xdr:col>
      <xdr:colOff>352425</xdr:colOff>
      <xdr:row>65</xdr:row>
      <xdr:rowOff>180975</xdr:rowOff>
    </xdr:from>
    <xdr:to>
      <xdr:col>55</xdr:col>
      <xdr:colOff>123825</xdr:colOff>
      <xdr:row>72</xdr:row>
      <xdr:rowOff>180975</xdr:rowOff>
    </xdr:to>
    <xdr:sp macro="" textlink="">
      <xdr:nvSpPr>
        <xdr:cNvPr id="4" name="吹き出し: 角を丸めた四角形 3">
          <a:extLst>
            <a:ext uri="{FF2B5EF4-FFF2-40B4-BE49-F238E27FC236}">
              <a16:creationId xmlns:a16="http://schemas.microsoft.com/office/drawing/2014/main" id="{00000000-0008-0000-0A00-000004000000}"/>
            </a:ext>
          </a:extLst>
        </xdr:cNvPr>
        <xdr:cNvSpPr/>
      </xdr:nvSpPr>
      <xdr:spPr>
        <a:xfrm>
          <a:off x="9486900" y="19831050"/>
          <a:ext cx="5133975" cy="1762125"/>
        </a:xfrm>
        <a:prstGeom prst="wedgeRoundRectCallout">
          <a:avLst>
            <a:gd name="adj1" fmla="val -104204"/>
            <a:gd name="adj2" fmla="val 49100"/>
            <a:gd name="adj3" fmla="val 16667"/>
          </a:avLst>
        </a:prstGeom>
        <a:solidFill>
          <a:srgbClr val="E2F0D9"/>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ＭＳ Ｐゴシック" panose="020B0600070205080204" pitchFamily="50" charset="-128"/>
              <a:ea typeface="ＭＳ Ｐゴシック" panose="020B0600070205080204" pitchFamily="50" charset="-128"/>
            </a:rPr>
            <a:t>74,82,90,98,106</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行目（面積増減、用途変更、設備増減）</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 </a:t>
          </a:r>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当該年度の変更の有無を入力してください。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なお、一定規模以上の変更（基準排出量の６％に該当する床面積 の増減</a:t>
          </a:r>
          <a:br>
            <a:rPr kumimoji="1" lang="ja-JP" altLang="en-US" sz="1100" b="1">
              <a:solidFill>
                <a:srgbClr val="FF0000"/>
              </a:solidFill>
              <a:latin typeface="ＭＳ Ｐゴシック" panose="020B0600070205080204" pitchFamily="50" charset="-128"/>
              <a:ea typeface="ＭＳ Ｐゴシック" panose="020B0600070205080204" pitchFamily="50" charset="-128"/>
            </a:rPr>
          </a:br>
          <a:r>
            <a:rPr kumimoji="1" lang="ja-JP" altLang="en-US" sz="1100" b="1">
              <a:solidFill>
                <a:srgbClr val="FF0000"/>
              </a:solidFill>
              <a:latin typeface="ＭＳ Ｐゴシック" panose="020B0600070205080204" pitchFamily="50" charset="-128"/>
              <a:ea typeface="ＭＳ Ｐゴシック" panose="020B0600070205080204" pitchFamily="50" charset="-128"/>
            </a:rPr>
            <a:t>建物の</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用途変更、生産設備の増減）があった場合は、基準排出量の変更が必要となります。</a:t>
          </a: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     例</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床面積の増減      </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en-US" altLang="ja-JP" sz="1100" b="1"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baseline="0">
              <a:solidFill>
                <a:srgbClr val="FF0000"/>
              </a:solidFill>
              <a:latin typeface="ＭＳ Ｐゴシック" panose="020B0600070205080204" pitchFamily="50" charset="-128"/>
              <a:ea typeface="ＭＳ Ｐゴシック" panose="020B0600070205080204" pitchFamily="50" charset="-128"/>
            </a:rPr>
            <a:t>建物の増築・・解体による床面積の増減</a:t>
          </a:r>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            建物の用途変更  </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店舗から駐車場へ、倉庫から工場へ 等の用途変更</a:t>
          </a: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            設備の増減          </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生産ラインやユーティリティの新設・撤去</a:t>
          </a:r>
        </a:p>
      </xdr:txBody>
    </xdr:sp>
    <xdr:clientData fPrintsWithSheet="0"/>
  </xdr:twoCellAnchor>
  <xdr:twoCellAnchor>
    <xdr:from>
      <xdr:col>0</xdr:col>
      <xdr:colOff>180975</xdr:colOff>
      <xdr:row>67</xdr:row>
      <xdr:rowOff>104775</xdr:rowOff>
    </xdr:from>
    <xdr:to>
      <xdr:col>37</xdr:col>
      <xdr:colOff>0</xdr:colOff>
      <xdr:row>68</xdr:row>
      <xdr:rowOff>66675</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180975" y="20335875"/>
          <a:ext cx="6791325" cy="190500"/>
          <a:chOff x="180975" y="20850225"/>
          <a:chExt cx="6791325" cy="190500"/>
        </a:xfrm>
      </xdr:grpSpPr>
      <xdr:cxnSp macro="">
        <xdr:nvCxnSpPr>
          <xdr:cNvPr id="6" name="直線コネクタ 5">
            <a:extLst>
              <a:ext uri="{FF2B5EF4-FFF2-40B4-BE49-F238E27FC236}">
                <a16:creationId xmlns:a16="http://schemas.microsoft.com/office/drawing/2014/main" id="{00000000-0008-0000-0A00-000006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A00-000007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A00-000008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180975</xdr:colOff>
      <xdr:row>112</xdr:row>
      <xdr:rowOff>114300</xdr:rowOff>
    </xdr:from>
    <xdr:to>
      <xdr:col>37</xdr:col>
      <xdr:colOff>0</xdr:colOff>
      <xdr:row>113</xdr:row>
      <xdr:rowOff>76200</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180975" y="30680025"/>
          <a:ext cx="6791325" cy="190500"/>
          <a:chOff x="180975" y="20850225"/>
          <a:chExt cx="6791325" cy="190500"/>
        </a:xfrm>
      </xdr:grpSpPr>
      <xdr:cxnSp macro="">
        <xdr:nvCxnSpPr>
          <xdr:cNvPr id="10" name="直線コネクタ 9">
            <a:extLst>
              <a:ext uri="{FF2B5EF4-FFF2-40B4-BE49-F238E27FC236}">
                <a16:creationId xmlns:a16="http://schemas.microsoft.com/office/drawing/2014/main" id="{00000000-0008-0000-0A00-00000A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A00-00000B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A00-00000C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180975</xdr:colOff>
      <xdr:row>148</xdr:row>
      <xdr:rowOff>323850</xdr:rowOff>
    </xdr:from>
    <xdr:to>
      <xdr:col>37</xdr:col>
      <xdr:colOff>0</xdr:colOff>
      <xdr:row>149</xdr:row>
      <xdr:rowOff>133350</xdr:rowOff>
    </xdr:to>
    <xdr:grpSp>
      <xdr:nvGrpSpPr>
        <xdr:cNvPr id="13" name="グループ化 12">
          <a:extLst>
            <a:ext uri="{FF2B5EF4-FFF2-40B4-BE49-F238E27FC236}">
              <a16:creationId xmlns:a16="http://schemas.microsoft.com/office/drawing/2014/main" id="{00000000-0008-0000-0A00-00000D000000}"/>
            </a:ext>
          </a:extLst>
        </xdr:cNvPr>
        <xdr:cNvGrpSpPr/>
      </xdr:nvGrpSpPr>
      <xdr:grpSpPr>
        <a:xfrm>
          <a:off x="180975" y="41148000"/>
          <a:ext cx="6791325" cy="190500"/>
          <a:chOff x="180975" y="20850225"/>
          <a:chExt cx="6791325" cy="190500"/>
        </a:xfrm>
      </xdr:grpSpPr>
      <xdr:cxnSp macro="">
        <xdr:nvCxnSpPr>
          <xdr:cNvPr id="14" name="直線コネクタ 13">
            <a:extLst>
              <a:ext uri="{FF2B5EF4-FFF2-40B4-BE49-F238E27FC236}">
                <a16:creationId xmlns:a16="http://schemas.microsoft.com/office/drawing/2014/main" id="{00000000-0008-0000-0A00-00000E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0A00-00000F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A00-000010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180975</xdr:colOff>
      <xdr:row>175</xdr:row>
      <xdr:rowOff>409575</xdr:rowOff>
    </xdr:from>
    <xdr:to>
      <xdr:col>37</xdr:col>
      <xdr:colOff>0</xdr:colOff>
      <xdr:row>176</xdr:row>
      <xdr:rowOff>66675</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180975" y="51520725"/>
          <a:ext cx="6791325" cy="190500"/>
          <a:chOff x="180975" y="20850225"/>
          <a:chExt cx="6791325" cy="190500"/>
        </a:xfrm>
      </xdr:grpSpPr>
      <xdr:cxnSp macro="">
        <xdr:nvCxnSpPr>
          <xdr:cNvPr id="18" name="直線コネクタ 17">
            <a:extLst>
              <a:ext uri="{FF2B5EF4-FFF2-40B4-BE49-F238E27FC236}">
                <a16:creationId xmlns:a16="http://schemas.microsoft.com/office/drawing/2014/main" id="{00000000-0008-0000-0A00-000012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00000000-0008-0000-0A00-000013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00000000-0008-0000-0A00-000014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67</xdr:row>
          <xdr:rowOff>0</xdr:rowOff>
        </xdr:from>
        <xdr:to>
          <xdr:col>10</xdr:col>
          <xdr:colOff>9525</xdr:colOff>
          <xdr:row>74</xdr:row>
          <xdr:rowOff>114300</xdr:rowOff>
        </xdr:to>
        <xdr:sp macro="" textlink="">
          <xdr:nvSpPr>
            <xdr:cNvPr id="13313" name="Group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a:t>
              </a:r>
            </a:p>
          </xdr:txBody>
        </xdr:sp>
        <xdr:clientData/>
      </xdr:twoCellAnchor>
    </mc:Choice>
    <mc:Fallback/>
  </mc:AlternateContent>
  <xdr:twoCellAnchor>
    <xdr:from>
      <xdr:col>37</xdr:col>
      <xdr:colOff>104775</xdr:colOff>
      <xdr:row>0</xdr:row>
      <xdr:rowOff>123825</xdr:rowOff>
    </xdr:from>
    <xdr:to>
      <xdr:col>41</xdr:col>
      <xdr:colOff>409575</xdr:colOff>
      <xdr:row>5</xdr:row>
      <xdr:rowOff>142875</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7077075" y="123825"/>
          <a:ext cx="2466975" cy="1114425"/>
        </a:xfrm>
        <a:prstGeom prst="rect">
          <a:avLst/>
        </a:prstGeom>
        <a:solidFill>
          <a:srgbClr val="E2F0D9"/>
        </a:solidFill>
        <a:ln w="12700" cmpd="sng">
          <a:solidFill>
            <a:schemeClr val="tx1"/>
          </a:solidFill>
        </a:ln>
        <a:effectLst>
          <a:outerShdw blurRad="50800" dist="38100" dir="2700000" algn="tl" rotWithShape="0">
            <a:prstClr val="black">
              <a:alpha val="40000"/>
            </a:prstClr>
          </a:outerShdw>
        </a:effectLst>
        <a:scene3d>
          <a:camera prst="orthographicFront"/>
          <a:lightRig rig="threePt" dir="t">
            <a:rot lat="0" lon="0" rev="600000"/>
          </a:lightRig>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事業「所」の様式です。</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　・Ｂ事業所　　　または</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　・Ｃ事業所　　　用の様式です。</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必要な事業所</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分</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を作成してください。</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それぞれにつき、全６ページあります。</a:t>
          </a:r>
        </a:p>
      </xdr:txBody>
    </xdr:sp>
    <xdr:clientData/>
  </xdr:twoCellAnchor>
  <xdr:twoCellAnchor>
    <xdr:from>
      <xdr:col>41</xdr:col>
      <xdr:colOff>352425</xdr:colOff>
      <xdr:row>65</xdr:row>
      <xdr:rowOff>180975</xdr:rowOff>
    </xdr:from>
    <xdr:to>
      <xdr:col>55</xdr:col>
      <xdr:colOff>123825</xdr:colOff>
      <xdr:row>72</xdr:row>
      <xdr:rowOff>180975</xdr:rowOff>
    </xdr:to>
    <xdr:sp macro="" textlink="">
      <xdr:nvSpPr>
        <xdr:cNvPr id="4" name="吹き出し: 角を丸めた四角形 3">
          <a:extLst>
            <a:ext uri="{FF2B5EF4-FFF2-40B4-BE49-F238E27FC236}">
              <a16:creationId xmlns:a16="http://schemas.microsoft.com/office/drawing/2014/main" id="{00000000-0008-0000-0B00-000004000000}"/>
            </a:ext>
          </a:extLst>
        </xdr:cNvPr>
        <xdr:cNvSpPr/>
      </xdr:nvSpPr>
      <xdr:spPr>
        <a:xfrm>
          <a:off x="9486900" y="19831050"/>
          <a:ext cx="5133975" cy="1762125"/>
        </a:xfrm>
        <a:prstGeom prst="wedgeRoundRectCallout">
          <a:avLst>
            <a:gd name="adj1" fmla="val -104204"/>
            <a:gd name="adj2" fmla="val 49100"/>
            <a:gd name="adj3" fmla="val 16667"/>
          </a:avLst>
        </a:prstGeom>
        <a:solidFill>
          <a:srgbClr val="E2F0D9"/>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ＭＳ Ｐゴシック" panose="020B0600070205080204" pitchFamily="50" charset="-128"/>
              <a:ea typeface="ＭＳ Ｐゴシック" panose="020B0600070205080204" pitchFamily="50" charset="-128"/>
            </a:rPr>
            <a:t>74,82,90,98,106</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行目（面積増減、用途変更、設備増減）</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 </a:t>
          </a:r>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当該年度の変更の有無を入力してください。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なお、一定規模以上の変更（基準排出量の６％に該当する床面積 の増減</a:t>
          </a:r>
          <a:br>
            <a:rPr kumimoji="1" lang="ja-JP" altLang="en-US" sz="1100" b="1">
              <a:solidFill>
                <a:srgbClr val="FF0000"/>
              </a:solidFill>
              <a:latin typeface="ＭＳ Ｐゴシック" panose="020B0600070205080204" pitchFamily="50" charset="-128"/>
              <a:ea typeface="ＭＳ Ｐゴシック" panose="020B0600070205080204" pitchFamily="50" charset="-128"/>
            </a:rPr>
          </a:br>
          <a:r>
            <a:rPr kumimoji="1" lang="ja-JP" altLang="en-US" sz="1100" b="1">
              <a:solidFill>
                <a:srgbClr val="FF0000"/>
              </a:solidFill>
              <a:latin typeface="ＭＳ Ｐゴシック" panose="020B0600070205080204" pitchFamily="50" charset="-128"/>
              <a:ea typeface="ＭＳ Ｐゴシック" panose="020B0600070205080204" pitchFamily="50" charset="-128"/>
            </a:rPr>
            <a:t>建物の</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用途変更、生産設備の増減）があった場合は、基準排出量の変更が必要となります。</a:t>
          </a: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     例</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床面積の増減      </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en-US" altLang="ja-JP" sz="1100" b="1"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baseline="0">
              <a:solidFill>
                <a:srgbClr val="FF0000"/>
              </a:solidFill>
              <a:latin typeface="ＭＳ Ｐゴシック" panose="020B0600070205080204" pitchFamily="50" charset="-128"/>
              <a:ea typeface="ＭＳ Ｐゴシック" panose="020B0600070205080204" pitchFamily="50" charset="-128"/>
            </a:rPr>
            <a:t>建物の増築・・解体による床面積の増減</a:t>
          </a:r>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            建物の用途変更  </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店舗から駐車場へ、倉庫から工場へ 等の用途変更</a:t>
          </a: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            設備の増減          </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生産ラインやユーティリティの新設・撤去</a:t>
          </a:r>
        </a:p>
      </xdr:txBody>
    </xdr:sp>
    <xdr:clientData fPrintsWithSheet="0"/>
  </xdr:twoCellAnchor>
  <xdr:twoCellAnchor>
    <xdr:from>
      <xdr:col>0</xdr:col>
      <xdr:colOff>180975</xdr:colOff>
      <xdr:row>67</xdr:row>
      <xdr:rowOff>104775</xdr:rowOff>
    </xdr:from>
    <xdr:to>
      <xdr:col>37</xdr:col>
      <xdr:colOff>0</xdr:colOff>
      <xdr:row>68</xdr:row>
      <xdr:rowOff>66675</xdr:rowOff>
    </xdr:to>
    <xdr:grpSp>
      <xdr:nvGrpSpPr>
        <xdr:cNvPr id="5" name="グループ化 4">
          <a:extLst>
            <a:ext uri="{FF2B5EF4-FFF2-40B4-BE49-F238E27FC236}">
              <a16:creationId xmlns:a16="http://schemas.microsoft.com/office/drawing/2014/main" id="{00000000-0008-0000-0B00-000005000000}"/>
            </a:ext>
          </a:extLst>
        </xdr:cNvPr>
        <xdr:cNvGrpSpPr/>
      </xdr:nvGrpSpPr>
      <xdr:grpSpPr>
        <a:xfrm>
          <a:off x="180975" y="20335875"/>
          <a:ext cx="6791325" cy="190500"/>
          <a:chOff x="180975" y="20850225"/>
          <a:chExt cx="6791325" cy="190500"/>
        </a:xfrm>
      </xdr:grpSpPr>
      <xdr:cxnSp macro="">
        <xdr:nvCxnSpPr>
          <xdr:cNvPr id="6" name="直線コネクタ 5">
            <a:extLst>
              <a:ext uri="{FF2B5EF4-FFF2-40B4-BE49-F238E27FC236}">
                <a16:creationId xmlns:a16="http://schemas.microsoft.com/office/drawing/2014/main" id="{00000000-0008-0000-0B00-000006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B00-000007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B00-000008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180975</xdr:colOff>
      <xdr:row>112</xdr:row>
      <xdr:rowOff>114300</xdr:rowOff>
    </xdr:from>
    <xdr:to>
      <xdr:col>37</xdr:col>
      <xdr:colOff>0</xdr:colOff>
      <xdr:row>113</xdr:row>
      <xdr:rowOff>76200</xdr:rowOff>
    </xdr:to>
    <xdr:grpSp>
      <xdr:nvGrpSpPr>
        <xdr:cNvPr id="9" name="グループ化 8">
          <a:extLst>
            <a:ext uri="{FF2B5EF4-FFF2-40B4-BE49-F238E27FC236}">
              <a16:creationId xmlns:a16="http://schemas.microsoft.com/office/drawing/2014/main" id="{00000000-0008-0000-0B00-000009000000}"/>
            </a:ext>
          </a:extLst>
        </xdr:cNvPr>
        <xdr:cNvGrpSpPr/>
      </xdr:nvGrpSpPr>
      <xdr:grpSpPr>
        <a:xfrm>
          <a:off x="180975" y="30680025"/>
          <a:ext cx="6791325" cy="190500"/>
          <a:chOff x="180975" y="20850225"/>
          <a:chExt cx="6791325" cy="190500"/>
        </a:xfrm>
      </xdr:grpSpPr>
      <xdr:cxnSp macro="">
        <xdr:nvCxnSpPr>
          <xdr:cNvPr id="10" name="直線コネクタ 9">
            <a:extLst>
              <a:ext uri="{FF2B5EF4-FFF2-40B4-BE49-F238E27FC236}">
                <a16:creationId xmlns:a16="http://schemas.microsoft.com/office/drawing/2014/main" id="{00000000-0008-0000-0B00-00000A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B00-00000B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B00-00000C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180975</xdr:colOff>
      <xdr:row>148</xdr:row>
      <xdr:rowOff>323850</xdr:rowOff>
    </xdr:from>
    <xdr:to>
      <xdr:col>37</xdr:col>
      <xdr:colOff>0</xdr:colOff>
      <xdr:row>149</xdr:row>
      <xdr:rowOff>133350</xdr:rowOff>
    </xdr:to>
    <xdr:grpSp>
      <xdr:nvGrpSpPr>
        <xdr:cNvPr id="13" name="グループ化 12">
          <a:extLst>
            <a:ext uri="{FF2B5EF4-FFF2-40B4-BE49-F238E27FC236}">
              <a16:creationId xmlns:a16="http://schemas.microsoft.com/office/drawing/2014/main" id="{00000000-0008-0000-0B00-00000D000000}"/>
            </a:ext>
          </a:extLst>
        </xdr:cNvPr>
        <xdr:cNvGrpSpPr/>
      </xdr:nvGrpSpPr>
      <xdr:grpSpPr>
        <a:xfrm>
          <a:off x="180975" y="41148000"/>
          <a:ext cx="6791325" cy="190500"/>
          <a:chOff x="180975" y="20850225"/>
          <a:chExt cx="6791325" cy="190500"/>
        </a:xfrm>
      </xdr:grpSpPr>
      <xdr:cxnSp macro="">
        <xdr:nvCxnSpPr>
          <xdr:cNvPr id="14" name="直線コネクタ 13">
            <a:extLst>
              <a:ext uri="{FF2B5EF4-FFF2-40B4-BE49-F238E27FC236}">
                <a16:creationId xmlns:a16="http://schemas.microsoft.com/office/drawing/2014/main" id="{00000000-0008-0000-0B00-00000E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0B00-00000F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B00-000010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180975</xdr:colOff>
      <xdr:row>175</xdr:row>
      <xdr:rowOff>409575</xdr:rowOff>
    </xdr:from>
    <xdr:to>
      <xdr:col>37</xdr:col>
      <xdr:colOff>0</xdr:colOff>
      <xdr:row>176</xdr:row>
      <xdr:rowOff>66675</xdr:rowOff>
    </xdr:to>
    <xdr:grpSp>
      <xdr:nvGrpSpPr>
        <xdr:cNvPr id="17" name="グループ化 16">
          <a:extLst>
            <a:ext uri="{FF2B5EF4-FFF2-40B4-BE49-F238E27FC236}">
              <a16:creationId xmlns:a16="http://schemas.microsoft.com/office/drawing/2014/main" id="{00000000-0008-0000-0B00-000011000000}"/>
            </a:ext>
          </a:extLst>
        </xdr:cNvPr>
        <xdr:cNvGrpSpPr/>
      </xdr:nvGrpSpPr>
      <xdr:grpSpPr>
        <a:xfrm>
          <a:off x="180975" y="51520725"/>
          <a:ext cx="6791325" cy="190500"/>
          <a:chOff x="180975" y="20850225"/>
          <a:chExt cx="6791325" cy="190500"/>
        </a:xfrm>
      </xdr:grpSpPr>
      <xdr:cxnSp macro="">
        <xdr:nvCxnSpPr>
          <xdr:cNvPr id="18" name="直線コネクタ 17">
            <a:extLst>
              <a:ext uri="{FF2B5EF4-FFF2-40B4-BE49-F238E27FC236}">
                <a16:creationId xmlns:a16="http://schemas.microsoft.com/office/drawing/2014/main" id="{00000000-0008-0000-0B00-000012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00000000-0008-0000-0B00-000013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00000000-0008-0000-0B00-000014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67</xdr:row>
          <xdr:rowOff>0</xdr:rowOff>
        </xdr:from>
        <xdr:to>
          <xdr:col>10</xdr:col>
          <xdr:colOff>9525</xdr:colOff>
          <xdr:row>74</xdr:row>
          <xdr:rowOff>114300</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a:t>
              </a:r>
            </a:p>
          </xdr:txBody>
        </xdr:sp>
        <xdr:clientData/>
      </xdr:twoCellAnchor>
    </mc:Choice>
    <mc:Fallback/>
  </mc:AlternateContent>
  <xdr:twoCellAnchor>
    <xdr:from>
      <xdr:col>37</xdr:col>
      <xdr:colOff>104775</xdr:colOff>
      <xdr:row>0</xdr:row>
      <xdr:rowOff>123825</xdr:rowOff>
    </xdr:from>
    <xdr:to>
      <xdr:col>41</xdr:col>
      <xdr:colOff>409575</xdr:colOff>
      <xdr:row>5</xdr:row>
      <xdr:rowOff>142875</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7077075" y="123825"/>
          <a:ext cx="2466975" cy="1114425"/>
        </a:xfrm>
        <a:prstGeom prst="rect">
          <a:avLst/>
        </a:prstGeom>
        <a:solidFill>
          <a:srgbClr val="E2F0D9"/>
        </a:solidFill>
        <a:ln w="12700" cmpd="sng">
          <a:solidFill>
            <a:schemeClr val="tx1"/>
          </a:solidFill>
        </a:ln>
        <a:effectLst>
          <a:outerShdw blurRad="50800" dist="38100" dir="2700000" algn="tl" rotWithShape="0">
            <a:prstClr val="black">
              <a:alpha val="40000"/>
            </a:prstClr>
          </a:outerShdw>
        </a:effectLst>
        <a:scene3d>
          <a:camera prst="orthographicFront"/>
          <a:lightRig rig="threePt" dir="t">
            <a:rot lat="0" lon="0" rev="600000"/>
          </a:lightRig>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事業「所」の様式です。</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　・Ｂ事業所　　　または</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　・Ｃ事業所　　　用の様式です。</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必要な事業所</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分</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を作成してください。</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それぞれにつき、全６ページあります。</a:t>
          </a:r>
        </a:p>
      </xdr:txBody>
    </xdr:sp>
    <xdr:clientData/>
  </xdr:twoCellAnchor>
  <xdr:twoCellAnchor>
    <xdr:from>
      <xdr:col>41</xdr:col>
      <xdr:colOff>352425</xdr:colOff>
      <xdr:row>65</xdr:row>
      <xdr:rowOff>180975</xdr:rowOff>
    </xdr:from>
    <xdr:to>
      <xdr:col>55</xdr:col>
      <xdr:colOff>123825</xdr:colOff>
      <xdr:row>72</xdr:row>
      <xdr:rowOff>180975</xdr:rowOff>
    </xdr:to>
    <xdr:sp macro="" textlink="">
      <xdr:nvSpPr>
        <xdr:cNvPr id="4" name="吹き出し: 角を丸めた四角形 3">
          <a:extLst>
            <a:ext uri="{FF2B5EF4-FFF2-40B4-BE49-F238E27FC236}">
              <a16:creationId xmlns:a16="http://schemas.microsoft.com/office/drawing/2014/main" id="{00000000-0008-0000-0C00-000004000000}"/>
            </a:ext>
          </a:extLst>
        </xdr:cNvPr>
        <xdr:cNvSpPr/>
      </xdr:nvSpPr>
      <xdr:spPr>
        <a:xfrm>
          <a:off x="9486900" y="19831050"/>
          <a:ext cx="5133975" cy="1762125"/>
        </a:xfrm>
        <a:prstGeom prst="wedgeRoundRectCallout">
          <a:avLst>
            <a:gd name="adj1" fmla="val -104204"/>
            <a:gd name="adj2" fmla="val 49100"/>
            <a:gd name="adj3" fmla="val 16667"/>
          </a:avLst>
        </a:prstGeom>
        <a:solidFill>
          <a:srgbClr val="E2F0D9"/>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ＭＳ Ｐゴシック" panose="020B0600070205080204" pitchFamily="50" charset="-128"/>
              <a:ea typeface="ＭＳ Ｐゴシック" panose="020B0600070205080204" pitchFamily="50" charset="-128"/>
            </a:rPr>
            <a:t>74,82,90,98,106</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行目（面積増減、用途変更、設備増減）</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 </a:t>
          </a:r>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当該年度の変更の有無を入力してください。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なお、一定規模以上の変更（基準排出量の６％に該当する床面積 の増減</a:t>
          </a:r>
          <a:br>
            <a:rPr kumimoji="1" lang="ja-JP" altLang="en-US" sz="1100" b="1">
              <a:solidFill>
                <a:srgbClr val="FF0000"/>
              </a:solidFill>
              <a:latin typeface="ＭＳ Ｐゴシック" panose="020B0600070205080204" pitchFamily="50" charset="-128"/>
              <a:ea typeface="ＭＳ Ｐゴシック" panose="020B0600070205080204" pitchFamily="50" charset="-128"/>
            </a:rPr>
          </a:br>
          <a:r>
            <a:rPr kumimoji="1" lang="ja-JP" altLang="en-US" sz="1100" b="1">
              <a:solidFill>
                <a:srgbClr val="FF0000"/>
              </a:solidFill>
              <a:latin typeface="ＭＳ Ｐゴシック" panose="020B0600070205080204" pitchFamily="50" charset="-128"/>
              <a:ea typeface="ＭＳ Ｐゴシック" panose="020B0600070205080204" pitchFamily="50" charset="-128"/>
            </a:rPr>
            <a:t>建物の</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用途変更、生産設備の増減）があった場合は、基準排出量の変更が必要となります。</a:t>
          </a: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     例</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床面積の増減      </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en-US" altLang="ja-JP" sz="1100" b="1"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baseline="0">
              <a:solidFill>
                <a:srgbClr val="FF0000"/>
              </a:solidFill>
              <a:latin typeface="ＭＳ Ｐゴシック" panose="020B0600070205080204" pitchFamily="50" charset="-128"/>
              <a:ea typeface="ＭＳ Ｐゴシック" panose="020B0600070205080204" pitchFamily="50" charset="-128"/>
            </a:rPr>
            <a:t>建物の増築・・解体による床面積の増減</a:t>
          </a:r>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            建物の用途変更  </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店舗から駐車場へ、倉庫から工場へ 等の用途変更</a:t>
          </a: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            設備の増減          </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生産ラインやユーティリティの新設・撤去</a:t>
          </a:r>
        </a:p>
      </xdr:txBody>
    </xdr:sp>
    <xdr:clientData fPrintsWithSheet="0"/>
  </xdr:twoCellAnchor>
  <xdr:twoCellAnchor>
    <xdr:from>
      <xdr:col>0</xdr:col>
      <xdr:colOff>180975</xdr:colOff>
      <xdr:row>67</xdr:row>
      <xdr:rowOff>104775</xdr:rowOff>
    </xdr:from>
    <xdr:to>
      <xdr:col>37</xdr:col>
      <xdr:colOff>0</xdr:colOff>
      <xdr:row>68</xdr:row>
      <xdr:rowOff>66675</xdr:rowOff>
    </xdr:to>
    <xdr:grpSp>
      <xdr:nvGrpSpPr>
        <xdr:cNvPr id="5" name="グループ化 4">
          <a:extLst>
            <a:ext uri="{FF2B5EF4-FFF2-40B4-BE49-F238E27FC236}">
              <a16:creationId xmlns:a16="http://schemas.microsoft.com/office/drawing/2014/main" id="{00000000-0008-0000-0C00-000005000000}"/>
            </a:ext>
          </a:extLst>
        </xdr:cNvPr>
        <xdr:cNvGrpSpPr/>
      </xdr:nvGrpSpPr>
      <xdr:grpSpPr>
        <a:xfrm>
          <a:off x="180975" y="20335875"/>
          <a:ext cx="6791325" cy="190500"/>
          <a:chOff x="180975" y="20850225"/>
          <a:chExt cx="6791325" cy="190500"/>
        </a:xfrm>
      </xdr:grpSpPr>
      <xdr:cxnSp macro="">
        <xdr:nvCxnSpPr>
          <xdr:cNvPr id="6" name="直線コネクタ 5">
            <a:extLst>
              <a:ext uri="{FF2B5EF4-FFF2-40B4-BE49-F238E27FC236}">
                <a16:creationId xmlns:a16="http://schemas.microsoft.com/office/drawing/2014/main" id="{00000000-0008-0000-0C00-000006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C00-000007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C00-000008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180975</xdr:colOff>
      <xdr:row>112</xdr:row>
      <xdr:rowOff>114300</xdr:rowOff>
    </xdr:from>
    <xdr:to>
      <xdr:col>37</xdr:col>
      <xdr:colOff>0</xdr:colOff>
      <xdr:row>113</xdr:row>
      <xdr:rowOff>76200</xdr:rowOff>
    </xdr:to>
    <xdr:grpSp>
      <xdr:nvGrpSpPr>
        <xdr:cNvPr id="9" name="グループ化 8">
          <a:extLst>
            <a:ext uri="{FF2B5EF4-FFF2-40B4-BE49-F238E27FC236}">
              <a16:creationId xmlns:a16="http://schemas.microsoft.com/office/drawing/2014/main" id="{00000000-0008-0000-0C00-000009000000}"/>
            </a:ext>
          </a:extLst>
        </xdr:cNvPr>
        <xdr:cNvGrpSpPr/>
      </xdr:nvGrpSpPr>
      <xdr:grpSpPr>
        <a:xfrm>
          <a:off x="180975" y="30680025"/>
          <a:ext cx="6791325" cy="190500"/>
          <a:chOff x="180975" y="20850225"/>
          <a:chExt cx="6791325" cy="190500"/>
        </a:xfrm>
      </xdr:grpSpPr>
      <xdr:cxnSp macro="">
        <xdr:nvCxnSpPr>
          <xdr:cNvPr id="10" name="直線コネクタ 9">
            <a:extLst>
              <a:ext uri="{FF2B5EF4-FFF2-40B4-BE49-F238E27FC236}">
                <a16:creationId xmlns:a16="http://schemas.microsoft.com/office/drawing/2014/main" id="{00000000-0008-0000-0C00-00000A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C00-00000B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C00-00000C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180975</xdr:colOff>
      <xdr:row>148</xdr:row>
      <xdr:rowOff>323850</xdr:rowOff>
    </xdr:from>
    <xdr:to>
      <xdr:col>37</xdr:col>
      <xdr:colOff>0</xdr:colOff>
      <xdr:row>149</xdr:row>
      <xdr:rowOff>133350</xdr:rowOff>
    </xdr:to>
    <xdr:grpSp>
      <xdr:nvGrpSpPr>
        <xdr:cNvPr id="13" name="グループ化 12">
          <a:extLst>
            <a:ext uri="{FF2B5EF4-FFF2-40B4-BE49-F238E27FC236}">
              <a16:creationId xmlns:a16="http://schemas.microsoft.com/office/drawing/2014/main" id="{00000000-0008-0000-0C00-00000D000000}"/>
            </a:ext>
          </a:extLst>
        </xdr:cNvPr>
        <xdr:cNvGrpSpPr/>
      </xdr:nvGrpSpPr>
      <xdr:grpSpPr>
        <a:xfrm>
          <a:off x="180975" y="41148000"/>
          <a:ext cx="6791325" cy="190500"/>
          <a:chOff x="180975" y="20850225"/>
          <a:chExt cx="6791325" cy="190500"/>
        </a:xfrm>
      </xdr:grpSpPr>
      <xdr:cxnSp macro="">
        <xdr:nvCxnSpPr>
          <xdr:cNvPr id="14" name="直線コネクタ 13">
            <a:extLst>
              <a:ext uri="{FF2B5EF4-FFF2-40B4-BE49-F238E27FC236}">
                <a16:creationId xmlns:a16="http://schemas.microsoft.com/office/drawing/2014/main" id="{00000000-0008-0000-0C00-00000E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0C00-00000F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C00-000010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180975</xdr:colOff>
      <xdr:row>175</xdr:row>
      <xdr:rowOff>409575</xdr:rowOff>
    </xdr:from>
    <xdr:to>
      <xdr:col>37</xdr:col>
      <xdr:colOff>0</xdr:colOff>
      <xdr:row>176</xdr:row>
      <xdr:rowOff>66675</xdr:rowOff>
    </xdr:to>
    <xdr:grpSp>
      <xdr:nvGrpSpPr>
        <xdr:cNvPr id="17" name="グループ化 16">
          <a:extLst>
            <a:ext uri="{FF2B5EF4-FFF2-40B4-BE49-F238E27FC236}">
              <a16:creationId xmlns:a16="http://schemas.microsoft.com/office/drawing/2014/main" id="{00000000-0008-0000-0C00-000011000000}"/>
            </a:ext>
          </a:extLst>
        </xdr:cNvPr>
        <xdr:cNvGrpSpPr/>
      </xdr:nvGrpSpPr>
      <xdr:grpSpPr>
        <a:xfrm>
          <a:off x="180975" y="51520725"/>
          <a:ext cx="6791325" cy="190500"/>
          <a:chOff x="180975" y="20850225"/>
          <a:chExt cx="6791325" cy="190500"/>
        </a:xfrm>
      </xdr:grpSpPr>
      <xdr:cxnSp macro="">
        <xdr:nvCxnSpPr>
          <xdr:cNvPr id="18" name="直線コネクタ 17">
            <a:extLst>
              <a:ext uri="{FF2B5EF4-FFF2-40B4-BE49-F238E27FC236}">
                <a16:creationId xmlns:a16="http://schemas.microsoft.com/office/drawing/2014/main" id="{00000000-0008-0000-0C00-000012000000}"/>
              </a:ext>
            </a:extLst>
          </xdr:cNvPr>
          <xdr:cNvCxnSpPr/>
        </xdr:nvCxnSpPr>
        <xdr:spPr>
          <a:xfrm>
            <a:off x="180975" y="21040725"/>
            <a:ext cx="6791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00000000-0008-0000-0C00-000013000000}"/>
              </a:ext>
            </a:extLst>
          </xdr:cNvPr>
          <xdr:cNvCxnSpPr/>
        </xdr:nvCxnSpPr>
        <xdr:spPr>
          <a:xfrm>
            <a:off x="69723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00000000-0008-0000-0C00-000014000000}"/>
              </a:ext>
            </a:extLst>
          </xdr:cNvPr>
          <xdr:cNvCxnSpPr/>
        </xdr:nvCxnSpPr>
        <xdr:spPr>
          <a:xfrm>
            <a:off x="190500" y="20850225"/>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371475</xdr:colOff>
      <xdr:row>10</xdr:row>
      <xdr:rowOff>161926</xdr:rowOff>
    </xdr:from>
    <xdr:to>
      <xdr:col>4</xdr:col>
      <xdr:colOff>361950</xdr:colOff>
      <xdr:row>14</xdr:row>
      <xdr:rowOff>66676</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371475" y="1943101"/>
          <a:ext cx="2733675" cy="5905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AQ</a:t>
          </a:r>
          <a:r>
            <a:rPr kumimoji="1" lang="ja-JP" altLang="en-US" sz="1100" b="1"/>
            <a:t>列あたりまで続いています。→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omments" Target="../comments8.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omments" Target="../comments9.xml"/><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omments" Target="../comments10.xml"/><Relationship Id="rId4" Type="http://schemas.openxmlformats.org/officeDocument/2006/relationships/ctrlProp" Target="../ctrlProps/ctrlProp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omments" Target="../comments11.xml"/><Relationship Id="rId4" Type="http://schemas.openxmlformats.org/officeDocument/2006/relationships/ctrlProp" Target="../ctrlProps/ctrlProp4.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openxmlformats.org/officeDocument/2006/relationships/comments" Target="../comments12.xml"/><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fitToPage="1"/>
  </sheetPr>
  <dimension ref="A2:Y137"/>
  <sheetViews>
    <sheetView showGridLines="0" tabSelected="1" zoomScaleNormal="100" zoomScaleSheetLayoutView="100" workbookViewId="0"/>
  </sheetViews>
  <sheetFormatPr defaultColWidth="9" defaultRowHeight="18.75"/>
  <cols>
    <col min="1" max="1" width="2.125" style="45" customWidth="1"/>
    <col min="2" max="2" width="1.125" style="45" customWidth="1"/>
    <col min="3" max="3" width="8" style="45" customWidth="1"/>
    <col min="4" max="4" width="5.375" style="45" customWidth="1"/>
    <col min="5" max="5" width="5" style="45" customWidth="1"/>
    <col min="6" max="6" width="6.125" style="45" customWidth="1"/>
    <col min="7" max="7" width="15.125" style="45" customWidth="1"/>
    <col min="8" max="8" width="5.125" style="45" customWidth="1"/>
    <col min="9" max="9" width="3" style="45" customWidth="1"/>
    <col min="10" max="10" width="18.75" style="45" customWidth="1"/>
    <col min="11" max="11" width="6.25" style="45" customWidth="1"/>
    <col min="12" max="12" width="12.5" style="45" customWidth="1"/>
    <col min="13" max="13" width="6.875" style="45" customWidth="1"/>
    <col min="14" max="14" width="1.375" style="45" customWidth="1"/>
    <col min="15" max="15" width="9" style="169" customWidth="1"/>
    <col min="16" max="16" width="45.625" style="45" customWidth="1"/>
    <col min="17" max="20" width="9" style="45" customWidth="1"/>
    <col min="21" max="16384" width="9" style="45"/>
  </cols>
  <sheetData>
    <row r="2" spans="1:16">
      <c r="A2" s="1"/>
      <c r="B2" s="166"/>
      <c r="C2" s="167" t="s">
        <v>0</v>
      </c>
      <c r="D2" s="167"/>
      <c r="E2" s="167"/>
      <c r="F2" s="167"/>
      <c r="G2" s="168"/>
      <c r="H2" s="168"/>
      <c r="I2" s="168"/>
      <c r="J2" s="168"/>
      <c r="K2" s="168"/>
      <c r="L2" s="168"/>
      <c r="M2" s="168"/>
      <c r="N2" s="166"/>
    </row>
    <row r="3" spans="1:16" ht="9" customHeight="1">
      <c r="A3" s="1"/>
      <c r="B3" s="166"/>
      <c r="C3" s="167"/>
      <c r="D3" s="167"/>
      <c r="E3" s="167"/>
      <c r="F3" s="167"/>
      <c r="G3" s="168"/>
      <c r="H3" s="168"/>
      <c r="I3" s="168"/>
      <c r="J3" s="168"/>
      <c r="K3" s="168"/>
      <c r="L3" s="168"/>
      <c r="M3" s="168"/>
      <c r="N3" s="166"/>
    </row>
    <row r="4" spans="1:16" ht="17.25" customHeight="1">
      <c r="A4" s="1"/>
      <c r="B4" s="166"/>
      <c r="C4" s="1"/>
      <c r="D4" s="310" t="s">
        <v>1</v>
      </c>
      <c r="E4" s="310"/>
      <c r="F4" s="310"/>
      <c r="G4" s="310"/>
      <c r="H4" s="311" t="s">
        <v>457</v>
      </c>
      <c r="I4" s="311"/>
      <c r="J4" s="170" t="s">
        <v>2</v>
      </c>
      <c r="K4" s="311" t="s">
        <v>3</v>
      </c>
      <c r="L4" s="311"/>
      <c r="M4" s="167"/>
      <c r="N4" s="166"/>
      <c r="O4" s="308" t="str">
        <f>IF(AND(事業者!E9="Ⅳ類",様式１号!K4&lt;&gt;"（任　意）"),"← Ⅳ類事業者は任意を選択してください。",IF(H4="変　更","← Ｈ４セルプルダウンの「変更」は、今年度提出した計画を
　    変更する場合のみ選択してください。",""))</f>
        <v/>
      </c>
      <c r="P4" s="308"/>
    </row>
    <row r="5" spans="1:16">
      <c r="A5" s="1"/>
      <c r="B5" s="166"/>
      <c r="C5" s="172"/>
      <c r="D5" s="172"/>
      <c r="E5" s="172"/>
      <c r="F5" s="172"/>
      <c r="G5" s="172"/>
      <c r="H5" s="172"/>
      <c r="I5" s="172"/>
      <c r="J5" s="172"/>
      <c r="K5" s="172"/>
      <c r="L5" s="172"/>
      <c r="M5" s="172"/>
      <c r="N5" s="166"/>
      <c r="O5" s="308"/>
      <c r="P5" s="308"/>
    </row>
    <row r="6" spans="1:16" ht="14.25" customHeight="1">
      <c r="A6" s="1"/>
      <c r="B6" s="166"/>
      <c r="C6" s="167"/>
      <c r="D6" s="173"/>
      <c r="E6" s="173"/>
      <c r="F6" s="173"/>
      <c r="G6" s="168"/>
      <c r="H6" s="168"/>
      <c r="I6" s="174" t="s">
        <v>4</v>
      </c>
      <c r="J6" s="312"/>
      <c r="K6" s="312"/>
      <c r="L6" s="312"/>
      <c r="M6" s="312"/>
      <c r="N6" s="166"/>
      <c r="O6" s="133" t="str">
        <f>IF($J$6="","← 提出日を入力してください。","")</f>
        <v>← 提出日を入力してください。</v>
      </c>
    </row>
    <row r="7" spans="1:16">
      <c r="A7" s="1"/>
      <c r="B7" s="166"/>
      <c r="C7" s="167" t="s">
        <v>5</v>
      </c>
      <c r="D7" s="167"/>
      <c r="E7" s="167"/>
      <c r="F7" s="167"/>
      <c r="G7" s="168"/>
      <c r="H7" s="168"/>
      <c r="I7" s="168"/>
      <c r="J7" s="168"/>
      <c r="K7" s="168"/>
      <c r="L7" s="168"/>
      <c r="M7" s="168"/>
      <c r="N7" s="166"/>
    </row>
    <row r="8" spans="1:16">
      <c r="A8" s="1"/>
      <c r="B8" s="166"/>
      <c r="C8" s="167"/>
      <c r="D8" s="167" t="s">
        <v>6</v>
      </c>
      <c r="E8" s="167"/>
      <c r="F8" s="167"/>
      <c r="G8" s="168"/>
      <c r="H8" s="168"/>
      <c r="I8" s="168"/>
      <c r="J8" s="168"/>
      <c r="K8" s="168"/>
      <c r="L8" s="168"/>
      <c r="M8" s="168"/>
      <c r="N8" s="166"/>
    </row>
    <row r="9" spans="1:16" ht="21" customHeight="1">
      <c r="A9" s="1"/>
      <c r="B9" s="166"/>
      <c r="C9" s="167"/>
      <c r="D9" s="168"/>
      <c r="E9" s="168"/>
      <c r="F9" s="168"/>
      <c r="G9" s="175"/>
      <c r="H9" s="176"/>
      <c r="I9" s="177" t="s">
        <v>7</v>
      </c>
      <c r="J9" s="313"/>
      <c r="K9" s="313"/>
      <c r="L9" s="313"/>
      <c r="M9" s="313"/>
      <c r="N9" s="166"/>
    </row>
    <row r="10" spans="1:16" ht="21" customHeight="1">
      <c r="A10" s="1"/>
      <c r="B10" s="166"/>
      <c r="C10" s="167"/>
      <c r="D10" s="168"/>
      <c r="E10" s="168"/>
      <c r="F10" s="168"/>
      <c r="G10" s="168"/>
      <c r="H10" s="176"/>
      <c r="I10" s="174" t="s">
        <v>8</v>
      </c>
      <c r="J10" s="309"/>
      <c r="K10" s="309"/>
      <c r="L10" s="309"/>
      <c r="M10" s="309"/>
      <c r="N10" s="166"/>
    </row>
    <row r="11" spans="1:16" ht="21" customHeight="1">
      <c r="A11" s="1"/>
      <c r="B11" s="166"/>
      <c r="C11" s="167"/>
      <c r="D11" s="168"/>
      <c r="E11" s="178"/>
      <c r="F11" s="1"/>
      <c r="G11" s="176"/>
      <c r="H11" s="176"/>
      <c r="I11" s="174" t="s">
        <v>9</v>
      </c>
      <c r="J11" s="161" t="s">
        <v>504</v>
      </c>
      <c r="K11" s="309" t="s">
        <v>505</v>
      </c>
      <c r="L11" s="309"/>
      <c r="M11" s="309"/>
      <c r="N11" s="166"/>
      <c r="O11" s="133" t="str">
        <f xml:space="preserve"> IF(AND(ISERROR(FIND("役職",$J$11,1))=TRUE,ISERROR(FIND("氏名",$K$11,1))=TRUE),"","← 残っている「役職」「氏名」文字列を削除してください。")</f>
        <v>← 残っている「役職」「氏名」文字列を削除してください。</v>
      </c>
    </row>
    <row r="12" spans="1:16" ht="16.5" customHeight="1">
      <c r="A12" s="1"/>
      <c r="B12" s="166"/>
      <c r="C12" s="167"/>
      <c r="D12" s="168"/>
      <c r="E12" s="168"/>
      <c r="F12" s="168"/>
      <c r="G12" s="168"/>
      <c r="H12" s="168"/>
      <c r="I12" s="168"/>
      <c r="J12" s="179" t="s">
        <v>525</v>
      </c>
      <c r="K12" s="179"/>
      <c r="L12" s="179"/>
      <c r="M12" s="168"/>
      <c r="N12" s="166"/>
    </row>
    <row r="13" spans="1:16" ht="16.5" customHeight="1">
      <c r="A13" s="1"/>
      <c r="B13" s="166"/>
      <c r="C13" s="167"/>
      <c r="D13" s="168"/>
      <c r="E13" s="168"/>
      <c r="F13" s="168"/>
      <c r="G13" s="168"/>
      <c r="H13" s="168"/>
      <c r="I13" s="168"/>
      <c r="J13" s="179"/>
      <c r="K13" s="179"/>
      <c r="L13" s="179"/>
      <c r="M13" s="168"/>
      <c r="N13" s="166"/>
    </row>
    <row r="14" spans="1:16" ht="21" customHeight="1">
      <c r="A14" s="1"/>
      <c r="B14" s="166"/>
      <c r="C14" s="167"/>
      <c r="D14" s="168"/>
      <c r="E14" s="168"/>
      <c r="F14" s="168"/>
      <c r="G14" s="168"/>
      <c r="H14" s="168"/>
      <c r="I14" s="174" t="s">
        <v>10</v>
      </c>
      <c r="J14" s="313"/>
      <c r="K14" s="314"/>
      <c r="L14" s="314"/>
      <c r="M14" s="314"/>
      <c r="N14" s="166"/>
      <c r="O14" s="133" t="str">
        <f>IFERROR(IF(FIND("-",J14,1)&gt;0,"",""),"← 電話番号はハイフンで区切って入力してください。")</f>
        <v>← 電話番号はハイフンで区切って入力してください。</v>
      </c>
    </row>
    <row r="15" spans="1:16" ht="9.75" customHeight="1">
      <c r="A15" s="1"/>
      <c r="B15" s="166"/>
      <c r="C15" s="167"/>
      <c r="D15" s="168"/>
      <c r="E15" s="168"/>
      <c r="F15" s="168"/>
      <c r="G15" s="168"/>
      <c r="H15" s="168"/>
      <c r="I15" s="168"/>
      <c r="J15" s="168"/>
      <c r="K15" s="168"/>
      <c r="L15" s="168"/>
      <c r="M15" s="173"/>
      <c r="N15" s="166"/>
    </row>
    <row r="16" spans="1:16" s="181" customFormat="1" ht="21.75" customHeight="1">
      <c r="A16" s="176"/>
      <c r="B16" s="180"/>
      <c r="C16" s="177" t="s">
        <v>11</v>
      </c>
      <c r="D16" s="165">
        <v>3</v>
      </c>
      <c r="E16" s="167" t="s">
        <v>12</v>
      </c>
      <c r="F16" s="176"/>
      <c r="G16" s="176"/>
      <c r="H16" s="315" t="str">
        <f>H4</f>
        <v>作　成</v>
      </c>
      <c r="I16" s="315"/>
      <c r="J16" s="176" t="s">
        <v>13</v>
      </c>
      <c r="K16" s="176"/>
      <c r="L16" s="176"/>
      <c r="M16" s="176"/>
      <c r="N16" s="176"/>
      <c r="O16" s="133" t="s">
        <v>509</v>
      </c>
    </row>
    <row r="17" spans="1:16" ht="5.25" customHeight="1">
      <c r="A17" s="1"/>
      <c r="B17" s="166"/>
      <c r="C17" s="167"/>
      <c r="D17" s="180"/>
      <c r="E17" s="180"/>
      <c r="F17" s="180"/>
      <c r="G17" s="180"/>
      <c r="H17" s="180"/>
      <c r="I17" s="180"/>
      <c r="J17" s="180"/>
      <c r="K17" s="180"/>
      <c r="L17" s="180"/>
      <c r="M17" s="180"/>
      <c r="N17" s="166"/>
    </row>
    <row r="18" spans="1:16" ht="17.25" customHeight="1">
      <c r="A18" s="1"/>
      <c r="B18" s="166"/>
      <c r="C18" s="167" t="s">
        <v>14</v>
      </c>
      <c r="D18" s="176"/>
      <c r="E18" s="316" t="str">
        <f>IF(CONCATENATE(H4,K4)="作　成（義　務）","第１２条第１項前段",IF(CONCATENATE(H4,K4)="作　成（任　意）","第１３条第１項",IF(CONCATENATE(H4,K4)="変　更（義　務）","第１２条第１項後段",IF(CONCATENATE(H4,K4)="変　更（任　意）","第１３条第２項",""))))</f>
        <v>第１２条第１項前段</v>
      </c>
      <c r="F18" s="316"/>
      <c r="G18" s="316"/>
      <c r="H18" s="179" t="s">
        <v>15</v>
      </c>
      <c r="I18" s="167"/>
      <c r="J18" s="167"/>
      <c r="K18" s="167"/>
      <c r="L18" s="167"/>
      <c r="M18" s="167"/>
      <c r="N18" s="167"/>
      <c r="O18" s="171" t="s">
        <v>527</v>
      </c>
    </row>
    <row r="19" spans="1:16" ht="9.75" customHeight="1" thickBot="1">
      <c r="A19" s="1"/>
      <c r="B19" s="166"/>
      <c r="C19" s="182"/>
      <c r="D19" s="182"/>
      <c r="E19" s="182"/>
      <c r="F19" s="182"/>
      <c r="G19" s="182"/>
      <c r="H19" s="182"/>
      <c r="I19" s="182"/>
      <c r="J19" s="182"/>
      <c r="K19" s="182"/>
      <c r="L19" s="182"/>
      <c r="M19" s="182"/>
      <c r="N19" s="166"/>
    </row>
    <row r="20" spans="1:16" ht="39" customHeight="1">
      <c r="A20" s="1"/>
      <c r="B20" s="166"/>
      <c r="C20" s="317" t="s">
        <v>16</v>
      </c>
      <c r="D20" s="318"/>
      <c r="E20" s="318"/>
      <c r="F20" s="319"/>
      <c r="G20" s="320"/>
      <c r="H20" s="320"/>
      <c r="I20" s="320"/>
      <c r="J20" s="183" t="s">
        <v>17</v>
      </c>
      <c r="K20" s="321" t="str">
        <f>LEFT($G$20,2)</f>
        <v/>
      </c>
      <c r="L20" s="321"/>
      <c r="M20" s="322"/>
      <c r="N20" s="166"/>
      <c r="O20" s="133" t="str">
        <f>IF($G$20="","← 業種名は産業分類から選択してください。","")</f>
        <v>← 業種名は産業分類から選択してください。</v>
      </c>
    </row>
    <row r="21" spans="1:16" ht="30.75" customHeight="1">
      <c r="A21" s="1"/>
      <c r="B21" s="166"/>
      <c r="C21" s="323" t="s">
        <v>18</v>
      </c>
      <c r="D21" s="324"/>
      <c r="E21" s="325"/>
      <c r="F21" s="326"/>
      <c r="G21" s="330" t="s">
        <v>19</v>
      </c>
      <c r="H21" s="330"/>
      <c r="I21" s="330"/>
      <c r="J21" s="330"/>
      <c r="K21" s="331"/>
      <c r="L21" s="301">
        <f ca="1">IFERROR(事業者!AC43,"")</f>
        <v>0</v>
      </c>
      <c r="M21" s="184" t="s">
        <v>20</v>
      </c>
      <c r="N21" s="166"/>
    </row>
    <row r="22" spans="1:16" ht="30.75" customHeight="1">
      <c r="A22" s="1"/>
      <c r="B22" s="166"/>
      <c r="C22" s="327"/>
      <c r="D22" s="328"/>
      <c r="E22" s="328"/>
      <c r="F22" s="329"/>
      <c r="G22" s="332" t="s">
        <v>21</v>
      </c>
      <c r="H22" s="332"/>
      <c r="I22" s="332"/>
      <c r="J22" s="332"/>
      <c r="K22" s="333"/>
      <c r="L22" s="302">
        <f>事業者!O16</f>
        <v>0</v>
      </c>
      <c r="M22" s="185" t="s">
        <v>22</v>
      </c>
      <c r="N22" s="166"/>
    </row>
    <row r="23" spans="1:16" ht="28.5" customHeight="1">
      <c r="A23" s="1"/>
      <c r="B23" s="166"/>
      <c r="C23" s="334" t="s">
        <v>23</v>
      </c>
      <c r="D23" s="335" t="s">
        <v>24</v>
      </c>
      <c r="E23" s="336"/>
      <c r="F23" s="337"/>
      <c r="G23" s="338"/>
      <c r="H23" s="339"/>
      <c r="I23" s="339"/>
      <c r="J23" s="339"/>
      <c r="K23" s="339"/>
      <c r="L23" s="339"/>
      <c r="M23" s="340"/>
      <c r="N23" s="166"/>
      <c r="O23" s="343" t="s">
        <v>528</v>
      </c>
      <c r="P23" s="343"/>
    </row>
    <row r="24" spans="1:16" ht="57.75" customHeight="1">
      <c r="A24" s="1"/>
      <c r="B24" s="166"/>
      <c r="C24" s="334"/>
      <c r="D24" s="335" t="s">
        <v>25</v>
      </c>
      <c r="E24" s="336"/>
      <c r="F24" s="337"/>
      <c r="G24" s="341"/>
      <c r="H24" s="341"/>
      <c r="I24" s="341"/>
      <c r="J24" s="341"/>
      <c r="K24" s="341"/>
      <c r="L24" s="341"/>
      <c r="M24" s="342"/>
      <c r="N24" s="166"/>
      <c r="O24" s="343"/>
      <c r="P24" s="343"/>
    </row>
    <row r="25" spans="1:16" ht="52.5" customHeight="1">
      <c r="A25" s="1"/>
      <c r="B25" s="166"/>
      <c r="C25" s="356" t="s">
        <v>26</v>
      </c>
      <c r="D25" s="347"/>
      <c r="E25" s="336"/>
      <c r="F25" s="337"/>
      <c r="G25" s="357" t="s">
        <v>27</v>
      </c>
      <c r="H25" s="358"/>
      <c r="I25" s="358"/>
      <c r="J25" s="358"/>
      <c r="K25" s="358"/>
      <c r="L25" s="358"/>
      <c r="M25" s="359"/>
      <c r="N25" s="166"/>
    </row>
    <row r="26" spans="1:16" ht="24.75" customHeight="1">
      <c r="A26" s="1"/>
      <c r="B26" s="166"/>
      <c r="C26" s="323" t="s">
        <v>28</v>
      </c>
      <c r="D26" s="324"/>
      <c r="E26" s="325"/>
      <c r="F26" s="326"/>
      <c r="G26" s="186" t="s">
        <v>29</v>
      </c>
      <c r="H26" s="366"/>
      <c r="I26" s="367"/>
      <c r="J26" s="367"/>
      <c r="K26" s="367"/>
      <c r="L26" s="367"/>
      <c r="M26" s="368"/>
      <c r="N26" s="166"/>
    </row>
    <row r="27" spans="1:16" ht="24.75" customHeight="1">
      <c r="A27" s="1"/>
      <c r="B27" s="166"/>
      <c r="C27" s="360"/>
      <c r="D27" s="361"/>
      <c r="E27" s="362"/>
      <c r="F27" s="363"/>
      <c r="G27" s="187" t="s">
        <v>30</v>
      </c>
      <c r="H27" s="369" t="s">
        <v>31</v>
      </c>
      <c r="I27" s="370"/>
      <c r="J27" s="370"/>
      <c r="K27" s="370"/>
      <c r="L27" s="370"/>
      <c r="M27" s="371"/>
      <c r="N27" s="166"/>
    </row>
    <row r="28" spans="1:16" ht="24.75" customHeight="1">
      <c r="A28" s="1"/>
      <c r="B28" s="166"/>
      <c r="C28" s="364"/>
      <c r="D28" s="365"/>
      <c r="E28" s="328"/>
      <c r="F28" s="329"/>
      <c r="G28" s="188" t="s">
        <v>32</v>
      </c>
      <c r="H28" s="372"/>
      <c r="I28" s="373"/>
      <c r="J28" s="373"/>
      <c r="K28" s="373"/>
      <c r="L28" s="373"/>
      <c r="M28" s="374"/>
      <c r="N28" s="166"/>
    </row>
    <row r="29" spans="1:16" ht="39" customHeight="1">
      <c r="A29" s="1"/>
      <c r="B29" s="166"/>
      <c r="C29" s="346" t="s">
        <v>33</v>
      </c>
      <c r="D29" s="347"/>
      <c r="E29" s="336"/>
      <c r="F29" s="337"/>
      <c r="G29" s="348" t="s">
        <v>34</v>
      </c>
      <c r="H29" s="349"/>
      <c r="I29" s="350"/>
      <c r="J29" s="189" t="s">
        <v>35</v>
      </c>
      <c r="K29" s="351"/>
      <c r="L29" s="351"/>
      <c r="M29" s="352"/>
      <c r="N29" s="166"/>
    </row>
    <row r="30" spans="1:16" ht="60" customHeight="1" thickBot="1">
      <c r="A30" s="1"/>
      <c r="B30" s="166"/>
      <c r="C30" s="353" t="s">
        <v>36</v>
      </c>
      <c r="D30" s="354"/>
      <c r="E30" s="354"/>
      <c r="F30" s="354"/>
      <c r="G30" s="354"/>
      <c r="H30" s="354"/>
      <c r="I30" s="354"/>
      <c r="J30" s="354"/>
      <c r="K30" s="354"/>
      <c r="L30" s="354"/>
      <c r="M30" s="355"/>
      <c r="N30" s="166"/>
    </row>
    <row r="31" spans="1:16" ht="6" customHeight="1">
      <c r="A31" s="1"/>
      <c r="B31" s="166"/>
      <c r="C31" s="167"/>
      <c r="D31" s="168"/>
      <c r="E31" s="168"/>
      <c r="F31" s="168"/>
      <c r="G31" s="168"/>
      <c r="H31" s="168"/>
      <c r="I31" s="168"/>
      <c r="J31" s="168"/>
      <c r="K31" s="168"/>
      <c r="L31" s="168"/>
      <c r="M31" s="173"/>
      <c r="N31" s="166"/>
    </row>
    <row r="32" spans="1:16" ht="14.25" customHeight="1">
      <c r="A32" s="1"/>
      <c r="B32" s="166"/>
      <c r="C32" s="344" t="s">
        <v>458</v>
      </c>
      <c r="D32" s="345"/>
      <c r="E32" s="345"/>
      <c r="F32" s="345"/>
      <c r="G32" s="345"/>
      <c r="H32" s="345"/>
      <c r="I32" s="345"/>
      <c r="J32" s="345"/>
      <c r="K32" s="345"/>
      <c r="L32" s="345"/>
      <c r="M32" s="345"/>
      <c r="N32" s="345"/>
    </row>
    <row r="33" spans="1:25" ht="14.25" customHeight="1">
      <c r="A33" s="1"/>
      <c r="B33" s="166"/>
      <c r="C33" s="344" t="s">
        <v>459</v>
      </c>
      <c r="D33" s="345"/>
      <c r="E33" s="345"/>
      <c r="F33" s="345"/>
      <c r="G33" s="345"/>
      <c r="H33" s="345"/>
      <c r="I33" s="345"/>
      <c r="J33" s="345"/>
      <c r="K33" s="345"/>
      <c r="L33" s="345"/>
      <c r="M33" s="345"/>
      <c r="N33" s="345"/>
    </row>
    <row r="34" spans="1:25" ht="14.25" customHeight="1">
      <c r="A34" s="1"/>
      <c r="B34" s="166"/>
      <c r="C34" s="344" t="s">
        <v>460</v>
      </c>
      <c r="D34" s="345"/>
      <c r="E34" s="345"/>
      <c r="F34" s="345"/>
      <c r="G34" s="345"/>
      <c r="H34" s="345"/>
      <c r="I34" s="345"/>
      <c r="J34" s="345"/>
      <c r="K34" s="345"/>
      <c r="L34" s="345"/>
      <c r="M34" s="345"/>
      <c r="N34" s="345"/>
    </row>
    <row r="35" spans="1:25" ht="14.25" customHeight="1">
      <c r="A35" s="1"/>
      <c r="B35" s="166"/>
      <c r="C35" s="344" t="s">
        <v>461</v>
      </c>
      <c r="D35" s="345"/>
      <c r="E35" s="345"/>
      <c r="F35" s="345"/>
      <c r="G35" s="345"/>
      <c r="H35" s="345"/>
      <c r="I35" s="345"/>
      <c r="J35" s="345"/>
      <c r="K35" s="345"/>
      <c r="L35" s="345"/>
      <c r="M35" s="345"/>
      <c r="N35" s="345"/>
    </row>
    <row r="36" spans="1:25" ht="14.25" customHeight="1">
      <c r="A36" s="1"/>
      <c r="B36" s="166"/>
      <c r="C36" s="344" t="s">
        <v>37</v>
      </c>
      <c r="D36" s="345"/>
      <c r="E36" s="345"/>
      <c r="F36" s="345"/>
      <c r="G36" s="345"/>
      <c r="H36" s="345"/>
      <c r="I36" s="345"/>
      <c r="J36" s="345"/>
      <c r="K36" s="345"/>
      <c r="L36" s="345"/>
      <c r="M36" s="345"/>
      <c r="N36" s="345"/>
    </row>
    <row r="37" spans="1:25">
      <c r="A37" s="107"/>
      <c r="B37" s="107"/>
      <c r="C37" s="107"/>
      <c r="D37" s="107"/>
      <c r="E37" s="107"/>
      <c r="F37" s="107"/>
      <c r="G37" s="107"/>
      <c r="H37" s="107"/>
      <c r="I37" s="107"/>
      <c r="J37" s="107"/>
      <c r="K37" s="107"/>
      <c r="L37" s="107"/>
      <c r="M37" s="190" t="s">
        <v>38</v>
      </c>
      <c r="N37" s="107"/>
    </row>
    <row r="39" spans="1:25">
      <c r="P39" s="191"/>
      <c r="Q39" s="192"/>
    </row>
    <row r="40" spans="1:25">
      <c r="P40" s="191"/>
      <c r="Q40" s="192"/>
    </row>
    <row r="41" spans="1:25">
      <c r="P41" s="191"/>
      <c r="Q41" s="192"/>
    </row>
    <row r="42" spans="1:25">
      <c r="P42" s="191"/>
      <c r="Q42" s="192"/>
    </row>
    <row r="43" spans="1:25">
      <c r="P43" s="191"/>
      <c r="Q43" s="192"/>
    </row>
    <row r="44" spans="1:25">
      <c r="P44" s="191"/>
      <c r="Q44" s="192"/>
    </row>
    <row r="45" spans="1:25">
      <c r="P45" s="191"/>
      <c r="Q45" s="192"/>
    </row>
    <row r="46" spans="1:25">
      <c r="P46" s="191"/>
      <c r="Q46" s="192"/>
    </row>
    <row r="47" spans="1:25">
      <c r="P47" s="191"/>
      <c r="Q47" s="192"/>
    </row>
    <row r="48" spans="1:25">
      <c r="P48" s="191"/>
      <c r="Q48" s="192"/>
      <c r="Y48" s="193"/>
    </row>
    <row r="49" spans="16:17">
      <c r="P49" s="191"/>
      <c r="Q49" s="192"/>
    </row>
    <row r="50" spans="16:17">
      <c r="P50" s="191"/>
      <c r="Q50" s="192"/>
    </row>
    <row r="51" spans="16:17">
      <c r="P51" s="191"/>
      <c r="Q51" s="192"/>
    </row>
    <row r="52" spans="16:17">
      <c r="P52" s="191"/>
      <c r="Q52" s="192"/>
    </row>
    <row r="53" spans="16:17">
      <c r="P53" s="191"/>
      <c r="Q53" s="192"/>
    </row>
    <row r="54" spans="16:17">
      <c r="P54" s="191"/>
      <c r="Q54" s="192"/>
    </row>
    <row r="55" spans="16:17">
      <c r="P55" s="191"/>
      <c r="Q55" s="192"/>
    </row>
    <row r="56" spans="16:17">
      <c r="P56" s="191"/>
      <c r="Q56" s="192"/>
    </row>
    <row r="57" spans="16:17">
      <c r="P57" s="191"/>
      <c r="Q57" s="192"/>
    </row>
    <row r="58" spans="16:17">
      <c r="P58" s="191"/>
      <c r="Q58" s="192"/>
    </row>
    <row r="59" spans="16:17">
      <c r="P59" s="191"/>
      <c r="Q59" s="192"/>
    </row>
    <row r="60" spans="16:17">
      <c r="P60" s="191"/>
      <c r="Q60" s="192"/>
    </row>
    <row r="61" spans="16:17">
      <c r="P61" s="191"/>
      <c r="Q61" s="192"/>
    </row>
    <row r="62" spans="16:17">
      <c r="P62" s="191"/>
      <c r="Q62" s="192"/>
    </row>
    <row r="63" spans="16:17">
      <c r="P63" s="191"/>
      <c r="Q63" s="192"/>
    </row>
    <row r="64" spans="16:17">
      <c r="P64" s="191"/>
      <c r="Q64" s="192"/>
    </row>
    <row r="65" spans="16:17">
      <c r="P65" s="191"/>
      <c r="Q65" s="192"/>
    </row>
    <row r="66" spans="16:17">
      <c r="P66" s="191"/>
      <c r="Q66" s="192"/>
    </row>
    <row r="67" spans="16:17">
      <c r="P67" s="191"/>
      <c r="Q67" s="192"/>
    </row>
    <row r="68" spans="16:17">
      <c r="P68" s="191"/>
      <c r="Q68" s="192"/>
    </row>
    <row r="69" spans="16:17">
      <c r="P69" s="191"/>
      <c r="Q69" s="192"/>
    </row>
    <row r="70" spans="16:17">
      <c r="P70" s="191"/>
      <c r="Q70" s="192"/>
    </row>
    <row r="71" spans="16:17">
      <c r="P71" s="191"/>
      <c r="Q71" s="192"/>
    </row>
    <row r="72" spans="16:17">
      <c r="P72" s="191"/>
      <c r="Q72" s="192"/>
    </row>
    <row r="73" spans="16:17">
      <c r="P73" s="191"/>
      <c r="Q73" s="192"/>
    </row>
    <row r="74" spans="16:17">
      <c r="P74" s="191"/>
      <c r="Q74" s="192"/>
    </row>
    <row r="75" spans="16:17">
      <c r="P75" s="191"/>
      <c r="Q75" s="192"/>
    </row>
    <row r="76" spans="16:17">
      <c r="P76" s="191"/>
      <c r="Q76" s="192"/>
    </row>
    <row r="77" spans="16:17">
      <c r="P77" s="191"/>
      <c r="Q77" s="192"/>
    </row>
    <row r="78" spans="16:17">
      <c r="P78" s="191"/>
      <c r="Q78" s="192"/>
    </row>
    <row r="79" spans="16:17">
      <c r="P79" s="191"/>
      <c r="Q79" s="192"/>
    </row>
    <row r="80" spans="16:17">
      <c r="P80" s="191"/>
      <c r="Q80" s="192"/>
    </row>
    <row r="81" spans="16:17">
      <c r="P81" s="191"/>
      <c r="Q81" s="192"/>
    </row>
    <row r="82" spans="16:17">
      <c r="P82" s="191"/>
      <c r="Q82" s="192"/>
    </row>
    <row r="83" spans="16:17">
      <c r="P83" s="191"/>
      <c r="Q83" s="192"/>
    </row>
    <row r="84" spans="16:17">
      <c r="P84" s="191"/>
      <c r="Q84" s="192"/>
    </row>
    <row r="85" spans="16:17">
      <c r="P85" s="191"/>
      <c r="Q85" s="192"/>
    </row>
    <row r="86" spans="16:17">
      <c r="P86" s="191"/>
      <c r="Q86" s="192"/>
    </row>
    <row r="87" spans="16:17">
      <c r="P87" s="191"/>
      <c r="Q87" s="192"/>
    </row>
    <row r="88" spans="16:17">
      <c r="P88" s="191"/>
      <c r="Q88" s="192"/>
    </row>
    <row r="89" spans="16:17">
      <c r="P89" s="191"/>
      <c r="Q89" s="192"/>
    </row>
    <row r="90" spans="16:17">
      <c r="P90" s="191"/>
      <c r="Q90" s="192"/>
    </row>
    <row r="91" spans="16:17">
      <c r="P91" s="191"/>
      <c r="Q91" s="192"/>
    </row>
    <row r="92" spans="16:17">
      <c r="P92" s="191"/>
      <c r="Q92" s="192"/>
    </row>
    <row r="93" spans="16:17">
      <c r="P93" s="191"/>
      <c r="Q93" s="192"/>
    </row>
    <row r="94" spans="16:17">
      <c r="P94" s="191"/>
      <c r="Q94" s="192"/>
    </row>
    <row r="95" spans="16:17">
      <c r="P95" s="191"/>
      <c r="Q95" s="192"/>
    </row>
    <row r="96" spans="16:17">
      <c r="P96" s="191"/>
      <c r="Q96" s="192"/>
    </row>
    <row r="97" spans="16:17">
      <c r="P97" s="191"/>
      <c r="Q97" s="192"/>
    </row>
    <row r="98" spans="16:17">
      <c r="P98" s="191"/>
      <c r="Q98" s="192"/>
    </row>
    <row r="99" spans="16:17">
      <c r="P99" s="191"/>
      <c r="Q99" s="192"/>
    </row>
    <row r="100" spans="16:17">
      <c r="P100" s="191"/>
      <c r="Q100" s="192"/>
    </row>
    <row r="101" spans="16:17">
      <c r="P101" s="191"/>
      <c r="Q101" s="192"/>
    </row>
    <row r="102" spans="16:17">
      <c r="P102" s="191"/>
      <c r="Q102" s="192"/>
    </row>
    <row r="103" spans="16:17">
      <c r="P103" s="191"/>
      <c r="Q103" s="192"/>
    </row>
    <row r="104" spans="16:17">
      <c r="P104" s="191"/>
      <c r="Q104" s="192"/>
    </row>
    <row r="105" spans="16:17">
      <c r="P105" s="191"/>
      <c r="Q105" s="192"/>
    </row>
    <row r="106" spans="16:17">
      <c r="P106" s="191"/>
      <c r="Q106" s="192"/>
    </row>
    <row r="107" spans="16:17">
      <c r="P107" s="191"/>
      <c r="Q107" s="192"/>
    </row>
    <row r="108" spans="16:17">
      <c r="P108" s="191"/>
      <c r="Q108" s="192"/>
    </row>
    <row r="109" spans="16:17">
      <c r="P109" s="191"/>
      <c r="Q109" s="192"/>
    </row>
    <row r="110" spans="16:17">
      <c r="P110" s="191"/>
      <c r="Q110" s="192"/>
    </row>
    <row r="111" spans="16:17">
      <c r="P111" s="191"/>
      <c r="Q111" s="192"/>
    </row>
    <row r="112" spans="16:17">
      <c r="P112" s="191"/>
      <c r="Q112" s="192"/>
    </row>
    <row r="113" spans="16:17">
      <c r="P113" s="191"/>
      <c r="Q113" s="192"/>
    </row>
    <row r="114" spans="16:17">
      <c r="P114" s="191"/>
      <c r="Q114" s="192"/>
    </row>
    <row r="115" spans="16:17">
      <c r="P115" s="191"/>
      <c r="Q115" s="192"/>
    </row>
    <row r="116" spans="16:17">
      <c r="P116" s="194"/>
      <c r="Q116" s="192"/>
    </row>
    <row r="117" spans="16:17">
      <c r="P117" s="194"/>
      <c r="Q117" s="192"/>
    </row>
    <row r="118" spans="16:17">
      <c r="P118" s="194"/>
      <c r="Q118" s="192"/>
    </row>
    <row r="119" spans="16:17">
      <c r="P119" s="194"/>
      <c r="Q119" s="192"/>
    </row>
    <row r="120" spans="16:17">
      <c r="P120" s="194"/>
      <c r="Q120" s="192"/>
    </row>
    <row r="121" spans="16:17">
      <c r="P121" s="194"/>
      <c r="Q121" s="192"/>
    </row>
    <row r="122" spans="16:17">
      <c r="P122" s="194"/>
      <c r="Q122" s="192"/>
    </row>
    <row r="123" spans="16:17">
      <c r="P123" s="194"/>
      <c r="Q123" s="192"/>
    </row>
    <row r="124" spans="16:17">
      <c r="P124" s="191"/>
      <c r="Q124" s="192"/>
    </row>
    <row r="125" spans="16:17">
      <c r="P125" s="191"/>
      <c r="Q125" s="192"/>
    </row>
    <row r="126" spans="16:17">
      <c r="P126" s="194"/>
      <c r="Q126" s="192"/>
    </row>
    <row r="127" spans="16:17">
      <c r="P127" s="191"/>
      <c r="Q127" s="192"/>
    </row>
    <row r="128" spans="16:17">
      <c r="P128" s="191"/>
      <c r="Q128" s="192"/>
    </row>
    <row r="129" spans="16:17">
      <c r="P129" s="191"/>
      <c r="Q129" s="192"/>
    </row>
    <row r="130" spans="16:17">
      <c r="P130" s="191"/>
      <c r="Q130" s="192"/>
    </row>
    <row r="131" spans="16:17">
      <c r="P131" s="191"/>
      <c r="Q131" s="192"/>
    </row>
    <row r="132" spans="16:17">
      <c r="P132" s="191"/>
      <c r="Q132" s="192"/>
    </row>
    <row r="133" spans="16:17">
      <c r="P133" s="191"/>
      <c r="Q133" s="192"/>
    </row>
    <row r="134" spans="16:17">
      <c r="P134" s="191"/>
      <c r="Q134" s="192"/>
    </row>
    <row r="135" spans="16:17">
      <c r="P135" s="191"/>
      <c r="Q135" s="192"/>
    </row>
    <row r="136" spans="16:17">
      <c r="P136" s="191"/>
      <c r="Q136" s="192"/>
    </row>
    <row r="137" spans="16:17">
      <c r="P137" s="191"/>
      <c r="Q137" s="192"/>
    </row>
  </sheetData>
  <sheetProtection password="EC9D" sheet="1" objects="1" scenarios="1"/>
  <mergeCells count="38">
    <mergeCell ref="O23:P24"/>
    <mergeCell ref="C34:N34"/>
    <mergeCell ref="C35:N35"/>
    <mergeCell ref="C36:N36"/>
    <mergeCell ref="C29:F29"/>
    <mergeCell ref="G29:I29"/>
    <mergeCell ref="K29:M29"/>
    <mergeCell ref="C30:M30"/>
    <mergeCell ref="C32:N32"/>
    <mergeCell ref="C33:N33"/>
    <mergeCell ref="C25:F25"/>
    <mergeCell ref="G25:M25"/>
    <mergeCell ref="C26:F28"/>
    <mergeCell ref="H26:M26"/>
    <mergeCell ref="H27:M27"/>
    <mergeCell ref="H28:M28"/>
    <mergeCell ref="C21:F22"/>
    <mergeCell ref="G21:K21"/>
    <mergeCell ref="G22:K22"/>
    <mergeCell ref="C23:C24"/>
    <mergeCell ref="D23:F23"/>
    <mergeCell ref="G23:M23"/>
    <mergeCell ref="D24:F24"/>
    <mergeCell ref="G24:M24"/>
    <mergeCell ref="J14:M14"/>
    <mergeCell ref="H16:I16"/>
    <mergeCell ref="E18:G18"/>
    <mergeCell ref="C20:F20"/>
    <mergeCell ref="G20:I20"/>
    <mergeCell ref="K20:M20"/>
    <mergeCell ref="O4:P5"/>
    <mergeCell ref="K11:M11"/>
    <mergeCell ref="J10:M10"/>
    <mergeCell ref="D4:G4"/>
    <mergeCell ref="H4:I4"/>
    <mergeCell ref="K4:L4"/>
    <mergeCell ref="J6:M6"/>
    <mergeCell ref="J9:M9"/>
  </mergeCells>
  <phoneticPr fontId="2"/>
  <dataValidations count="8">
    <dataValidation type="date" imeMode="disabled" operator="greaterThanOrEqual" allowBlank="1" showInputMessage="1" showErrorMessage="1" sqref="G23:M23" xr:uid="{00000000-0002-0000-0000-000000000000}">
      <formula1>1</formula1>
    </dataValidation>
    <dataValidation type="date" imeMode="disabled" operator="greaterThanOrEqual" allowBlank="1" showErrorMessage="1" error="日付書式(R3.4.1 2021/4/1)で入力してください。" sqref="J6:M6" xr:uid="{00000000-0002-0000-0000-000001000000}">
      <formula1>1</formula1>
    </dataValidation>
    <dataValidation imeMode="disabled" operator="greaterThanOrEqual" allowBlank="1" showInputMessage="1" showErrorMessage="1" error="半角英数字で入力してください｡" sqref="J14:M14" xr:uid="{00000000-0002-0000-0000-000002000000}"/>
    <dataValidation type="list" imeMode="disabled" allowBlank="1" showInputMessage="1" showErrorMessage="1" sqref="K4:L4" xr:uid="{00000000-0002-0000-0000-000003000000}">
      <formula1>pldn2</formula1>
    </dataValidation>
    <dataValidation type="list" imeMode="disabled" allowBlank="1" showInputMessage="1" showErrorMessage="1" sqref="H4:I4" xr:uid="{00000000-0002-0000-0000-000004000000}">
      <formula1>pldn1</formula1>
    </dataValidation>
    <dataValidation type="list" imeMode="disabled" operator="greaterThanOrEqual" allowBlank="1" showInputMessage="1" showErrorMessage="1" sqref="D16" xr:uid="{00000000-0002-0000-0000-000005000000}">
      <formula1>pldn3</formula1>
    </dataValidation>
    <dataValidation type="list" imeMode="disabled" allowBlank="1" showInputMessage="1" showErrorMessage="1" sqref="G20:I20" xr:uid="{00000000-0002-0000-0000-000006000000}">
      <formula1>pldn4</formula1>
    </dataValidation>
    <dataValidation imeMode="on" allowBlank="1" showInputMessage="1" showErrorMessage="1" sqref="J9:M9 J10:M10 J11 K11:M11" xr:uid="{00000000-0002-0000-0000-000007000000}"/>
  </dataValidations>
  <printOptions horizontalCentered="1"/>
  <pageMargins left="0.78740157480314965" right="0.59055118110236227" top="0.78740157480314965" bottom="0.59055118110236227" header="0.31496062992125984" footer="0.31496062992125984"/>
  <pageSetup paperSize="9" scale="8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2:P35"/>
  <sheetViews>
    <sheetView showGridLines="0" showZeros="0" zoomScaleNormal="100" zoomScaleSheetLayoutView="100" workbookViewId="0"/>
  </sheetViews>
  <sheetFormatPr defaultColWidth="9" defaultRowHeight="18.75"/>
  <cols>
    <col min="1" max="2" width="1.875" style="45" customWidth="1"/>
    <col min="3" max="3" width="4.625" style="45" customWidth="1"/>
    <col min="4" max="4" width="3.625" style="45" customWidth="1"/>
    <col min="5" max="5" width="15.875" style="45" customWidth="1"/>
    <col min="6" max="6" width="19.625" style="45" customWidth="1"/>
    <col min="7" max="7" width="2.375" style="45" customWidth="1"/>
    <col min="8" max="9" width="18.75" style="45" customWidth="1"/>
    <col min="10" max="10" width="10" style="45" customWidth="1"/>
    <col min="11" max="11" width="1.625" style="45" customWidth="1"/>
    <col min="12" max="13" width="12.25" style="45" customWidth="1"/>
    <col min="14" max="21" width="9" style="45" customWidth="1"/>
    <col min="22" max="16384" width="9" style="45"/>
  </cols>
  <sheetData>
    <row r="2" spans="1:16">
      <c r="A2" s="1"/>
      <c r="B2" s="166"/>
      <c r="C2" s="195" t="s">
        <v>39</v>
      </c>
      <c r="D2" s="195"/>
      <c r="E2" s="195"/>
      <c r="F2" s="196"/>
      <c r="G2" s="196"/>
      <c r="H2" s="196"/>
      <c r="I2" s="196"/>
      <c r="J2" s="196"/>
      <c r="K2" s="196"/>
      <c r="L2" s="197"/>
      <c r="M2" s="197"/>
      <c r="N2" s="197"/>
    </row>
    <row r="3" spans="1:16">
      <c r="A3" s="1"/>
      <c r="B3" s="166"/>
      <c r="C3" s="195"/>
      <c r="D3" s="195"/>
      <c r="E3" s="195"/>
      <c r="F3" s="196"/>
      <c r="G3" s="196"/>
      <c r="H3" s="196"/>
      <c r="I3" s="196"/>
      <c r="J3" s="196"/>
      <c r="K3" s="196"/>
      <c r="L3" s="197"/>
      <c r="M3" s="197"/>
      <c r="N3" s="197"/>
    </row>
    <row r="4" spans="1:16">
      <c r="A4" s="1"/>
      <c r="B4" s="166"/>
      <c r="C4" s="379" t="s">
        <v>40</v>
      </c>
      <c r="D4" s="379"/>
      <c r="E4" s="379"/>
      <c r="F4" s="379"/>
      <c r="G4" s="379"/>
      <c r="H4" s="379"/>
      <c r="I4" s="379"/>
      <c r="J4" s="379"/>
      <c r="K4" s="196"/>
      <c r="L4" s="197"/>
      <c r="M4" s="197"/>
      <c r="N4" s="197"/>
    </row>
    <row r="5" spans="1:16">
      <c r="A5" s="1"/>
      <c r="B5" s="166"/>
      <c r="C5" s="198"/>
      <c r="D5" s="198"/>
      <c r="E5" s="198"/>
      <c r="F5" s="198"/>
      <c r="G5" s="198"/>
      <c r="H5" s="198"/>
      <c r="I5" s="198"/>
      <c r="J5" s="198"/>
      <c r="K5" s="196"/>
      <c r="L5" s="197"/>
      <c r="M5" s="197"/>
      <c r="N5" s="197"/>
    </row>
    <row r="6" spans="1:16">
      <c r="A6" s="1"/>
      <c r="B6" s="166"/>
      <c r="C6" s="166"/>
      <c r="D6" s="166"/>
      <c r="E6" s="166"/>
      <c r="F6" s="196"/>
      <c r="G6" s="196"/>
      <c r="H6" s="380">
        <f>様式１号!$J$6</f>
        <v>0</v>
      </c>
      <c r="I6" s="381"/>
      <c r="J6" s="381"/>
      <c r="K6" s="166"/>
      <c r="N6" s="382"/>
      <c r="O6" s="383"/>
      <c r="P6" s="383"/>
    </row>
    <row r="7" spans="1:16">
      <c r="A7" s="1"/>
      <c r="B7" s="166"/>
      <c r="C7" s="195" t="s">
        <v>41</v>
      </c>
      <c r="D7" s="195"/>
      <c r="E7" s="195"/>
      <c r="F7" s="196"/>
      <c r="G7" s="196"/>
      <c r="H7" s="196"/>
      <c r="I7" s="196"/>
      <c r="J7" s="196"/>
      <c r="K7" s="196"/>
      <c r="L7" s="197"/>
      <c r="M7" s="197"/>
      <c r="N7" s="197"/>
      <c r="O7" s="197"/>
      <c r="P7" s="197"/>
    </row>
    <row r="8" spans="1:16">
      <c r="A8" s="1"/>
      <c r="B8" s="166"/>
      <c r="C8" s="1"/>
      <c r="D8" s="195" t="s">
        <v>6</v>
      </c>
      <c r="E8" s="1"/>
      <c r="F8" s="166"/>
      <c r="G8" s="166"/>
      <c r="H8" s="196"/>
      <c r="I8" s="196"/>
      <c r="J8" s="196"/>
      <c r="K8" s="196"/>
      <c r="L8" s="197"/>
      <c r="M8" s="197"/>
      <c r="N8" s="197"/>
      <c r="O8" s="197"/>
      <c r="P8" s="197"/>
    </row>
    <row r="9" spans="1:16" ht="21" customHeight="1">
      <c r="A9" s="1"/>
      <c r="B9" s="166"/>
      <c r="C9" s="166"/>
      <c r="D9" s="166"/>
      <c r="E9" s="166"/>
      <c r="F9" s="173"/>
      <c r="G9" s="173" t="s">
        <v>7</v>
      </c>
      <c r="H9" s="375">
        <f>様式１号!$J$9</f>
        <v>0</v>
      </c>
      <c r="I9" s="376"/>
      <c r="J9" s="376"/>
      <c r="K9" s="166"/>
      <c r="M9" s="197"/>
      <c r="N9" s="377"/>
      <c r="O9" s="378"/>
      <c r="P9" s="378"/>
    </row>
    <row r="10" spans="1:16" ht="21" customHeight="1">
      <c r="A10" s="1"/>
      <c r="B10" s="166"/>
      <c r="C10" s="166"/>
      <c r="D10" s="166"/>
      <c r="E10" s="166"/>
      <c r="F10" s="199"/>
      <c r="G10" s="199" t="s">
        <v>8</v>
      </c>
      <c r="H10" s="375">
        <f>様式１号!$J$10</f>
        <v>0</v>
      </c>
      <c r="I10" s="376"/>
      <c r="J10" s="376"/>
      <c r="K10" s="166"/>
      <c r="M10" s="197"/>
      <c r="N10" s="377"/>
      <c r="O10" s="378"/>
      <c r="P10" s="378"/>
    </row>
    <row r="11" spans="1:16" ht="21" customHeight="1">
      <c r="A11" s="1"/>
      <c r="B11" s="166"/>
      <c r="C11" s="166"/>
      <c r="D11" s="166"/>
      <c r="E11" s="166"/>
      <c r="F11" s="199"/>
      <c r="G11" s="199" t="s">
        <v>9</v>
      </c>
      <c r="H11" s="162" t="str">
        <f>様式１号!$J$11</f>
        <v>役職</v>
      </c>
      <c r="I11" s="395" t="str">
        <f>様式１号!$K$11</f>
        <v>氏名</v>
      </c>
      <c r="J11" s="395"/>
      <c r="K11" s="166"/>
      <c r="M11" s="197"/>
      <c r="N11" s="377"/>
      <c r="O11" s="378"/>
      <c r="P11" s="378"/>
    </row>
    <row r="12" spans="1:16" ht="16.5" customHeight="1">
      <c r="A12" s="1"/>
      <c r="B12" s="166"/>
      <c r="C12" s="195"/>
      <c r="D12" s="195"/>
      <c r="E12" s="195"/>
      <c r="F12" s="196"/>
      <c r="G12" s="196"/>
      <c r="H12" s="195" t="s">
        <v>526</v>
      </c>
      <c r="I12" s="195"/>
      <c r="J12" s="166"/>
      <c r="K12" s="166"/>
      <c r="L12" s="197"/>
      <c r="M12" s="197"/>
      <c r="N12" s="200"/>
      <c r="O12" s="200"/>
    </row>
    <row r="13" spans="1:16" ht="16.5" customHeight="1">
      <c r="A13" s="1"/>
      <c r="B13" s="166"/>
      <c r="C13" s="166"/>
      <c r="D13" s="166"/>
      <c r="E13" s="166"/>
      <c r="F13" s="196"/>
      <c r="G13" s="196"/>
      <c r="H13" s="195"/>
      <c r="I13" s="195"/>
      <c r="J13" s="166"/>
      <c r="K13" s="166"/>
      <c r="L13" s="197"/>
      <c r="M13" s="197"/>
      <c r="N13" s="200"/>
      <c r="O13" s="200"/>
    </row>
    <row r="14" spans="1:16" ht="21" customHeight="1">
      <c r="A14" s="1"/>
      <c r="B14" s="166"/>
      <c r="C14" s="166"/>
      <c r="D14" s="166"/>
      <c r="E14" s="195"/>
      <c r="F14" s="201"/>
      <c r="G14" s="174" t="s">
        <v>10</v>
      </c>
      <c r="H14" s="384">
        <f>様式１号!$J$14</f>
        <v>0</v>
      </c>
      <c r="I14" s="385"/>
      <c r="J14" s="385"/>
      <c r="K14" s="196"/>
      <c r="L14" s="197"/>
      <c r="M14" s="197"/>
      <c r="N14" s="377"/>
      <c r="O14" s="378"/>
      <c r="P14" s="378"/>
    </row>
    <row r="15" spans="1:16" ht="18.75" customHeight="1">
      <c r="A15" s="1"/>
      <c r="B15" s="167" t="s">
        <v>42</v>
      </c>
      <c r="C15" s="202" t="s">
        <v>11</v>
      </c>
      <c r="D15" s="203">
        <f>IF(様式１号!$D$16="","",様式１号!$D$16-1)</f>
        <v>2</v>
      </c>
      <c r="E15" s="202" t="s">
        <v>43</v>
      </c>
      <c r="F15" s="178"/>
      <c r="G15" s="178"/>
      <c r="H15" s="178"/>
      <c r="I15" s="178"/>
      <c r="J15" s="178"/>
      <c r="K15" s="178"/>
      <c r="L15" s="133" t="s">
        <v>529</v>
      </c>
      <c r="M15" s="197"/>
      <c r="N15" s="197"/>
    </row>
    <row r="16" spans="1:16" ht="18.75" customHeight="1">
      <c r="A16" s="1"/>
      <c r="B16" s="386" t="s">
        <v>44</v>
      </c>
      <c r="C16" s="387"/>
      <c r="D16" s="387"/>
      <c r="E16" s="387"/>
      <c r="F16" s="387"/>
      <c r="G16" s="387"/>
      <c r="H16" s="387"/>
      <c r="I16" s="387"/>
      <c r="J16" s="387"/>
      <c r="K16" s="387"/>
      <c r="L16" s="197" t="s">
        <v>530</v>
      </c>
      <c r="M16" s="197"/>
      <c r="N16" s="197"/>
    </row>
    <row r="17" spans="1:14" ht="9" customHeight="1" thickBot="1">
      <c r="A17" s="1"/>
      <c r="B17" s="166"/>
      <c r="C17" s="204"/>
      <c r="D17" s="204"/>
      <c r="E17" s="205"/>
      <c r="F17" s="205"/>
      <c r="G17" s="205"/>
      <c r="H17" s="205"/>
      <c r="I17" s="205"/>
      <c r="J17" s="205"/>
      <c r="K17" s="196"/>
      <c r="L17" s="197"/>
      <c r="M17" s="197"/>
      <c r="N17" s="197"/>
    </row>
    <row r="18" spans="1:14" ht="39" customHeight="1">
      <c r="A18" s="1"/>
      <c r="B18" s="166"/>
      <c r="C18" s="388" t="s">
        <v>45</v>
      </c>
      <c r="D18" s="389"/>
      <c r="E18" s="390"/>
      <c r="F18" s="391">
        <f>様式１号!$G$20</f>
        <v>0</v>
      </c>
      <c r="G18" s="392"/>
      <c r="H18" s="206" t="s">
        <v>46</v>
      </c>
      <c r="I18" s="393" t="str">
        <f>様式１号!$K$20</f>
        <v/>
      </c>
      <c r="J18" s="394"/>
      <c r="K18" s="166"/>
    </row>
    <row r="19" spans="1:14" ht="51" customHeight="1">
      <c r="A19" s="1"/>
      <c r="B19" s="166"/>
      <c r="C19" s="396" t="s">
        <v>47</v>
      </c>
      <c r="D19" s="397"/>
      <c r="E19" s="398"/>
      <c r="F19" s="399">
        <f ca="1">IFERROR(事業者!$AC$43,"")</f>
        <v>0</v>
      </c>
      <c r="G19" s="400"/>
      <c r="H19" s="400"/>
      <c r="I19" s="400"/>
      <c r="J19" s="207" t="s">
        <v>48</v>
      </c>
      <c r="K19" s="166"/>
    </row>
    <row r="20" spans="1:14" ht="51" customHeight="1">
      <c r="A20" s="1"/>
      <c r="B20" s="166"/>
      <c r="C20" s="396" t="s">
        <v>49</v>
      </c>
      <c r="D20" s="397"/>
      <c r="E20" s="398"/>
      <c r="F20" s="401" cm="1">
        <f t="array" aca="1" ref="F20" ca="1">IFERROR(CHOOSE(様式１号!$D$16-2,INDIRECT("事業者!J79"),INDIRECT("事業者!O79"),INDIRECT("事業者!T79"),INDIRECT("事業者!Y79"),INDIRECT("事業者!AD79")),"")</f>
        <v>0</v>
      </c>
      <c r="G20" s="402"/>
      <c r="H20" s="402"/>
      <c r="I20" s="402"/>
      <c r="J20" s="207" t="s">
        <v>50</v>
      </c>
      <c r="K20" s="166"/>
    </row>
    <row r="21" spans="1:14" ht="51" customHeight="1">
      <c r="A21" s="1"/>
      <c r="B21" s="166"/>
      <c r="C21" s="396" t="s">
        <v>51</v>
      </c>
      <c r="D21" s="397"/>
      <c r="E21" s="398"/>
      <c r="F21" s="403" t="s">
        <v>31</v>
      </c>
      <c r="G21" s="404"/>
      <c r="H21" s="404"/>
      <c r="I21" s="404"/>
      <c r="J21" s="405"/>
      <c r="K21" s="166"/>
    </row>
    <row r="22" spans="1:14" ht="61.5" customHeight="1">
      <c r="A22" s="1"/>
      <c r="B22" s="166"/>
      <c r="C22" s="396" t="s">
        <v>52</v>
      </c>
      <c r="D22" s="397"/>
      <c r="E22" s="398"/>
      <c r="F22" s="406" t="s">
        <v>53</v>
      </c>
      <c r="G22" s="407"/>
      <c r="H22" s="408"/>
      <c r="I22" s="409" t="s">
        <v>54</v>
      </c>
      <c r="J22" s="410"/>
      <c r="K22" s="166"/>
    </row>
    <row r="23" spans="1:14" ht="27" customHeight="1">
      <c r="A23" s="1"/>
      <c r="B23" s="166"/>
      <c r="C23" s="396" t="s">
        <v>55</v>
      </c>
      <c r="D23" s="397"/>
      <c r="E23" s="398"/>
      <c r="F23" s="208" t="s">
        <v>29</v>
      </c>
      <c r="G23" s="413">
        <f>様式１号!H26</f>
        <v>0</v>
      </c>
      <c r="H23" s="414"/>
      <c r="I23" s="414"/>
      <c r="J23" s="415"/>
      <c r="K23" s="166"/>
    </row>
    <row r="24" spans="1:14" ht="27" customHeight="1">
      <c r="A24" s="1"/>
      <c r="B24" s="166"/>
      <c r="C24" s="411"/>
      <c r="D24" s="412"/>
      <c r="E24" s="398"/>
      <c r="F24" s="209" t="s">
        <v>30</v>
      </c>
      <c r="G24" s="416" t="str">
        <f>様式１号!H27</f>
        <v>別紙のとおり</v>
      </c>
      <c r="H24" s="417"/>
      <c r="I24" s="417"/>
      <c r="J24" s="418"/>
      <c r="K24" s="166"/>
    </row>
    <row r="25" spans="1:14" ht="27" customHeight="1">
      <c r="A25" s="1"/>
      <c r="B25" s="166"/>
      <c r="C25" s="411"/>
      <c r="D25" s="412"/>
      <c r="E25" s="398"/>
      <c r="F25" s="210" t="s">
        <v>32</v>
      </c>
      <c r="G25" s="419">
        <f>様式１号!H28</f>
        <v>0</v>
      </c>
      <c r="H25" s="420"/>
      <c r="I25" s="420"/>
      <c r="J25" s="421"/>
      <c r="K25" s="166"/>
    </row>
    <row r="26" spans="1:14" ht="27" customHeight="1">
      <c r="A26" s="1"/>
      <c r="B26" s="166"/>
      <c r="C26" s="424" t="s">
        <v>56</v>
      </c>
      <c r="D26" s="425"/>
      <c r="E26" s="426"/>
      <c r="F26" s="427" t="s">
        <v>57</v>
      </c>
      <c r="G26" s="428"/>
      <c r="H26" s="211" t="s">
        <v>35</v>
      </c>
      <c r="I26" s="429"/>
      <c r="J26" s="430"/>
      <c r="K26" s="166"/>
    </row>
    <row r="27" spans="1:14" ht="87.75" customHeight="1" thickBot="1">
      <c r="A27" s="1"/>
      <c r="B27" s="166"/>
      <c r="C27" s="431" t="s">
        <v>36</v>
      </c>
      <c r="D27" s="432"/>
      <c r="E27" s="432"/>
      <c r="F27" s="432"/>
      <c r="G27" s="432"/>
      <c r="H27" s="432"/>
      <c r="I27" s="432"/>
      <c r="J27" s="433"/>
      <c r="K27" s="166"/>
    </row>
    <row r="28" spans="1:14" ht="7.5" customHeight="1">
      <c r="A28" s="1"/>
      <c r="B28" s="166"/>
      <c r="C28" s="212"/>
      <c r="D28" s="212"/>
      <c r="E28" s="212"/>
      <c r="F28" s="212"/>
      <c r="G28" s="212"/>
      <c r="H28" s="212"/>
      <c r="I28" s="212"/>
      <c r="J28" s="212"/>
      <c r="K28" s="212"/>
      <c r="L28" s="213"/>
      <c r="M28" s="214"/>
      <c r="N28" s="214"/>
    </row>
    <row r="29" spans="1:14" ht="15.95" customHeight="1">
      <c r="A29" s="1"/>
      <c r="B29" s="422" t="s">
        <v>462</v>
      </c>
      <c r="C29" s="423"/>
      <c r="D29" s="423"/>
      <c r="E29" s="423"/>
      <c r="F29" s="423"/>
      <c r="G29" s="423"/>
      <c r="H29" s="423"/>
      <c r="I29" s="423"/>
      <c r="J29" s="423"/>
      <c r="K29" s="423"/>
      <c r="L29" s="197"/>
      <c r="M29" s="197"/>
      <c r="N29" s="197"/>
    </row>
    <row r="30" spans="1:14" ht="15.95" customHeight="1">
      <c r="A30" s="1"/>
      <c r="B30" s="434" t="s">
        <v>463</v>
      </c>
      <c r="C30" s="435"/>
      <c r="D30" s="435"/>
      <c r="E30" s="435"/>
      <c r="F30" s="435"/>
      <c r="G30" s="435"/>
      <c r="H30" s="435"/>
      <c r="I30" s="435"/>
      <c r="J30" s="435"/>
      <c r="K30" s="435"/>
      <c r="L30" s="197"/>
      <c r="M30" s="197"/>
      <c r="N30" s="197"/>
    </row>
    <row r="31" spans="1:14" ht="15.95" customHeight="1">
      <c r="A31" s="1"/>
      <c r="B31" s="422" t="s">
        <v>464</v>
      </c>
      <c r="C31" s="423"/>
      <c r="D31" s="423"/>
      <c r="E31" s="423"/>
      <c r="F31" s="423"/>
      <c r="G31" s="423"/>
      <c r="H31" s="423"/>
      <c r="I31" s="423"/>
      <c r="J31" s="423"/>
      <c r="K31" s="423"/>
      <c r="L31" s="197"/>
      <c r="M31" s="197"/>
      <c r="N31" s="197"/>
    </row>
    <row r="32" spans="1:14" ht="15.95" customHeight="1">
      <c r="A32" s="1"/>
      <c r="B32" s="422" t="s">
        <v>465</v>
      </c>
      <c r="C32" s="423"/>
      <c r="D32" s="423"/>
      <c r="E32" s="423"/>
      <c r="F32" s="423"/>
      <c r="G32" s="423"/>
      <c r="H32" s="423"/>
      <c r="I32" s="423"/>
      <c r="J32" s="423"/>
      <c r="K32" s="423"/>
      <c r="L32" s="197"/>
      <c r="M32" s="197"/>
      <c r="N32" s="197"/>
    </row>
    <row r="33" spans="1:14" ht="15.95" customHeight="1">
      <c r="A33" s="1"/>
      <c r="B33" s="422" t="s">
        <v>58</v>
      </c>
      <c r="C33" s="423"/>
      <c r="D33" s="423"/>
      <c r="E33" s="423"/>
      <c r="F33" s="423"/>
      <c r="G33" s="423"/>
      <c r="H33" s="423"/>
      <c r="I33" s="423"/>
      <c r="J33" s="423"/>
      <c r="K33" s="423"/>
      <c r="L33" s="197"/>
      <c r="M33" s="197"/>
      <c r="N33" s="197"/>
    </row>
    <row r="34" spans="1:14">
      <c r="A34" s="107"/>
      <c r="B34" s="107"/>
      <c r="C34" s="215"/>
      <c r="D34" s="215"/>
      <c r="E34" s="215"/>
      <c r="F34" s="215"/>
      <c r="G34" s="215"/>
      <c r="H34" s="215"/>
      <c r="I34" s="107"/>
      <c r="J34" s="190" t="s">
        <v>38</v>
      </c>
      <c r="K34" s="215"/>
      <c r="L34" s="197"/>
      <c r="M34" s="197"/>
      <c r="N34" s="197"/>
    </row>
    <row r="35" spans="1:14">
      <c r="C35" s="216"/>
      <c r="D35" s="216"/>
      <c r="E35" s="216"/>
      <c r="F35" s="197"/>
      <c r="G35" s="197"/>
      <c r="H35" s="197"/>
      <c r="I35" s="197"/>
      <c r="J35" s="197"/>
      <c r="K35" s="197"/>
      <c r="L35" s="197"/>
      <c r="M35" s="197"/>
      <c r="N35" s="197"/>
    </row>
  </sheetData>
  <sheetProtection password="EC9D" sheet="1" objects="1" scenarios="1" selectLockedCells="1" selectUnlockedCells="1"/>
  <mergeCells count="37">
    <mergeCell ref="B31:K31"/>
    <mergeCell ref="B32:K32"/>
    <mergeCell ref="B33:K33"/>
    <mergeCell ref="C26:E26"/>
    <mergeCell ref="F26:G26"/>
    <mergeCell ref="I26:J26"/>
    <mergeCell ref="C27:J27"/>
    <mergeCell ref="B29:K29"/>
    <mergeCell ref="B30:K30"/>
    <mergeCell ref="C22:E22"/>
    <mergeCell ref="F22:H22"/>
    <mergeCell ref="I22:J22"/>
    <mergeCell ref="C23:E25"/>
    <mergeCell ref="G23:J23"/>
    <mergeCell ref="G24:J24"/>
    <mergeCell ref="G25:J25"/>
    <mergeCell ref="C19:E19"/>
    <mergeCell ref="F19:I19"/>
    <mergeCell ref="C20:E20"/>
    <mergeCell ref="F20:I20"/>
    <mergeCell ref="C21:E21"/>
    <mergeCell ref="F21:J21"/>
    <mergeCell ref="N11:P11"/>
    <mergeCell ref="H14:J14"/>
    <mergeCell ref="N14:P14"/>
    <mergeCell ref="B16:K16"/>
    <mergeCell ref="C18:E18"/>
    <mergeCell ref="F18:G18"/>
    <mergeCell ref="I18:J18"/>
    <mergeCell ref="I11:J11"/>
    <mergeCell ref="H10:J10"/>
    <mergeCell ref="N10:P10"/>
    <mergeCell ref="C4:J4"/>
    <mergeCell ref="H6:J6"/>
    <mergeCell ref="N6:P6"/>
    <mergeCell ref="H9:J9"/>
    <mergeCell ref="N9:P9"/>
  </mergeCells>
  <phoneticPr fontId="2"/>
  <dataValidations count="2">
    <dataValidation type="date" imeMode="disabled" operator="greaterThanOrEqual" allowBlank="1" showInputMessage="1" showErrorMessage="1" sqref="H6:J6" xr:uid="{00000000-0002-0000-0100-000000000000}">
      <formula1>1</formula1>
    </dataValidation>
    <dataValidation imeMode="disabled" allowBlank="1" showInputMessage="1" showErrorMessage="1" sqref="H14:J14" xr:uid="{00000000-0002-0000-0100-000001000000}"/>
  </dataValidations>
  <printOptions horizontalCentered="1"/>
  <pageMargins left="0.78740157480314965" right="0.59055118110236227" top="0.78740157480314965" bottom="0.59055118110236227" header="0.31496062992125984" footer="0.31496062992125984"/>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pageSetUpPr fitToPage="1"/>
  </sheetPr>
  <dimension ref="A1:BN141"/>
  <sheetViews>
    <sheetView showGridLines="0" showZeros="0" zoomScaleNormal="100" zoomScaleSheetLayoutView="100" workbookViewId="0"/>
  </sheetViews>
  <sheetFormatPr defaultColWidth="2.5" defaultRowHeight="18.75"/>
  <cols>
    <col min="1" max="6" width="2.5" style="45"/>
    <col min="7" max="7" width="2.5" style="45" customWidth="1"/>
    <col min="8" max="18" width="2.5" style="45"/>
    <col min="19" max="19" width="3.5" style="45" bestFit="1" customWidth="1"/>
    <col min="20" max="32" width="2.5" style="45"/>
    <col min="33" max="33" width="2.5" style="45" customWidth="1"/>
    <col min="34" max="36" width="2.5" style="45"/>
    <col min="37" max="37" width="3.5" style="136" bestFit="1" customWidth="1"/>
    <col min="38" max="38" width="2.5" style="45"/>
    <col min="39" max="39" width="3.5" style="45" bestFit="1" customWidth="1"/>
    <col min="40" max="47" width="2.5" style="45" customWidth="1"/>
    <col min="48" max="48" width="2.375" style="45" customWidth="1"/>
    <col min="49" max="60" width="2.5" style="45" customWidth="1"/>
    <col min="61" max="16384" width="2.5" style="45"/>
  </cols>
  <sheetData>
    <row r="1" spans="1:46" ht="11.25" customHeight="1">
      <c r="AI1" s="50"/>
      <c r="AK1" s="437"/>
      <c r="AL1" s="437"/>
      <c r="AM1" s="437"/>
      <c r="AN1" s="437"/>
      <c r="AO1" s="437"/>
      <c r="AP1" s="437"/>
      <c r="AQ1" s="437"/>
      <c r="AR1" s="437"/>
      <c r="AS1" s="437"/>
      <c r="AT1" s="437"/>
    </row>
    <row r="2" spans="1:46" ht="20.25" customHeight="1">
      <c r="A2" s="1"/>
      <c r="B2" s="166"/>
      <c r="C2" s="167" t="s">
        <v>59</v>
      </c>
      <c r="D2" s="166"/>
      <c r="E2" s="166"/>
      <c r="F2" s="166"/>
      <c r="G2" s="166"/>
      <c r="H2" s="166"/>
      <c r="I2" s="166"/>
      <c r="J2" s="1"/>
      <c r="K2" s="166"/>
      <c r="L2" s="1"/>
      <c r="M2" s="1"/>
      <c r="N2" s="1"/>
      <c r="O2" s="1"/>
      <c r="P2" s="1"/>
      <c r="Q2" s="1"/>
      <c r="R2" s="1"/>
      <c r="S2" s="1"/>
      <c r="T2" s="1"/>
      <c r="U2" s="1"/>
      <c r="V2" s="1"/>
      <c r="W2" s="1"/>
      <c r="X2" s="1"/>
      <c r="Y2" s="1"/>
      <c r="Z2" s="1"/>
      <c r="AA2" s="1"/>
      <c r="AB2" s="1"/>
      <c r="AC2" s="1"/>
      <c r="AD2" s="1"/>
      <c r="AE2" s="217" t="s">
        <v>60</v>
      </c>
      <c r="AF2" s="1"/>
      <c r="AG2" s="1"/>
      <c r="AH2" s="1"/>
      <c r="AI2" s="1"/>
      <c r="AK2" s="438"/>
      <c r="AL2" s="438"/>
      <c r="AM2" s="438"/>
      <c r="AN2" s="438"/>
      <c r="AO2" s="438"/>
      <c r="AP2" s="438"/>
      <c r="AQ2" s="438"/>
      <c r="AR2" s="438"/>
      <c r="AS2" s="438"/>
      <c r="AT2" s="438"/>
    </row>
    <row r="3" spans="1:46" ht="10.5" customHeight="1">
      <c r="A3" s="1"/>
      <c r="B3" s="218"/>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20"/>
      <c r="AK3" s="439"/>
      <c r="AL3" s="439"/>
      <c r="AM3" s="439"/>
      <c r="AN3" s="439"/>
      <c r="AO3" s="439"/>
      <c r="AP3" s="439"/>
      <c r="AQ3" s="439"/>
      <c r="AR3" s="439"/>
      <c r="AS3" s="439"/>
      <c r="AT3" s="439"/>
    </row>
    <row r="4" spans="1:46" ht="28.5" customHeight="1">
      <c r="A4" s="1"/>
      <c r="B4" s="221"/>
      <c r="C4" s="167" t="s">
        <v>11</v>
      </c>
      <c r="D4" s="1"/>
      <c r="E4" s="441">
        <f>様式１号!D16</f>
        <v>3</v>
      </c>
      <c r="F4" s="442"/>
      <c r="G4" s="443"/>
      <c r="H4" s="179" t="s">
        <v>61</v>
      </c>
      <c r="I4" s="1"/>
      <c r="J4" s="1"/>
      <c r="K4" s="1"/>
      <c r="L4" s="1"/>
      <c r="M4" s="1"/>
      <c r="N4" s="1"/>
      <c r="O4" s="1"/>
      <c r="P4" s="1"/>
      <c r="Q4" s="1"/>
      <c r="R4" s="1"/>
      <c r="S4" s="1"/>
      <c r="T4" s="1"/>
      <c r="U4" s="1"/>
      <c r="V4" s="1"/>
      <c r="W4" s="1"/>
      <c r="X4" s="1"/>
      <c r="Y4" s="1"/>
      <c r="Z4" s="1"/>
      <c r="AA4" s="1"/>
      <c r="AB4" s="1"/>
      <c r="AC4" s="1"/>
      <c r="AD4" s="1"/>
      <c r="AE4" s="1"/>
      <c r="AF4" s="1"/>
      <c r="AG4" s="1"/>
      <c r="AH4" s="1"/>
      <c r="AI4" s="3"/>
      <c r="AK4" s="157"/>
      <c r="AL4" s="143"/>
      <c r="AM4" s="143"/>
      <c r="AN4" s="143"/>
      <c r="AO4" s="143"/>
      <c r="AP4" s="143"/>
      <c r="AQ4" s="143"/>
      <c r="AR4" s="143"/>
      <c r="AS4" s="143"/>
      <c r="AT4" s="143"/>
    </row>
    <row r="5" spans="1:46" ht="29.1" customHeight="1">
      <c r="A5" s="1"/>
      <c r="B5" s="221"/>
      <c r="C5" s="310" t="s">
        <v>62</v>
      </c>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
    </row>
    <row r="6" spans="1:46" ht="18" customHeight="1">
      <c r="A6" s="1"/>
      <c r="B6" s="221"/>
      <c r="C6" s="167" t="s">
        <v>63</v>
      </c>
      <c r="D6" s="167"/>
      <c r="E6" s="167"/>
      <c r="F6" s="167"/>
      <c r="G6" s="167"/>
      <c r="H6" s="167"/>
      <c r="I6" s="167"/>
      <c r="J6" s="167"/>
      <c r="K6" s="166"/>
      <c r="L6" s="1"/>
      <c r="M6" s="1"/>
      <c r="N6" s="1"/>
      <c r="O6" s="1"/>
      <c r="P6" s="1"/>
      <c r="Q6" s="1"/>
      <c r="R6" s="1"/>
      <c r="S6" s="1"/>
      <c r="T6" s="1"/>
      <c r="U6" s="1"/>
      <c r="V6" s="1"/>
      <c r="W6" s="1"/>
      <c r="X6" s="1"/>
      <c r="Y6" s="1"/>
      <c r="Z6" s="1"/>
      <c r="AA6" s="1"/>
      <c r="AB6" s="1"/>
      <c r="AC6" s="1"/>
      <c r="AD6" s="1"/>
      <c r="AE6" s="1"/>
      <c r="AF6" s="1"/>
      <c r="AG6" s="1"/>
      <c r="AH6" s="1"/>
      <c r="AI6" s="3"/>
    </row>
    <row r="7" spans="1:46" ht="18" customHeight="1">
      <c r="A7" s="1"/>
      <c r="B7" s="221"/>
      <c r="C7" s="179" t="s">
        <v>64</v>
      </c>
      <c r="D7" s="167"/>
      <c r="E7" s="167"/>
      <c r="F7" s="167"/>
      <c r="G7" s="167"/>
      <c r="H7" s="167"/>
      <c r="I7" s="167"/>
      <c r="J7" s="167"/>
      <c r="K7" s="166"/>
      <c r="L7" s="1"/>
      <c r="M7" s="1"/>
      <c r="N7" s="1"/>
      <c r="O7" s="1"/>
      <c r="P7" s="1"/>
      <c r="Q7" s="1"/>
      <c r="R7" s="1"/>
      <c r="S7" s="1"/>
      <c r="T7" s="1"/>
      <c r="U7" s="1"/>
      <c r="V7" s="1"/>
      <c r="W7" s="1"/>
      <c r="X7" s="1"/>
      <c r="Y7" s="1"/>
      <c r="Z7" s="1"/>
      <c r="AA7" s="1"/>
      <c r="AB7" s="1"/>
      <c r="AC7" s="1"/>
      <c r="AD7" s="1"/>
      <c r="AE7" s="1"/>
      <c r="AF7" s="1"/>
      <c r="AG7" s="1"/>
      <c r="AH7" s="1"/>
      <c r="AI7" s="3"/>
    </row>
    <row r="8" spans="1:46" ht="25.5" customHeight="1">
      <c r="A8" s="1"/>
      <c r="B8" s="221"/>
      <c r="C8" s="167"/>
      <c r="D8" s="1"/>
      <c r="E8" s="444" t="s">
        <v>514</v>
      </c>
      <c r="F8" s="445"/>
      <c r="G8" s="446"/>
      <c r="H8" s="447" t="s">
        <v>472</v>
      </c>
      <c r="I8" s="448"/>
      <c r="J8" s="448"/>
      <c r="K8" s="448"/>
      <c r="L8" s="448"/>
      <c r="M8" s="448"/>
      <c r="N8" s="448"/>
      <c r="O8" s="448"/>
      <c r="P8" s="448"/>
      <c r="Q8" s="448"/>
      <c r="R8" s="448"/>
      <c r="S8" s="448"/>
      <c r="T8" s="448"/>
      <c r="U8" s="448"/>
      <c r="V8" s="448"/>
      <c r="W8" s="448"/>
      <c r="X8" s="448"/>
      <c r="Y8" s="448"/>
      <c r="Z8" s="448"/>
      <c r="AA8" s="448"/>
      <c r="AB8" s="449"/>
      <c r="AC8" s="222"/>
      <c r="AD8" s="1"/>
      <c r="AE8" s="1"/>
      <c r="AF8" s="1"/>
      <c r="AG8" s="1"/>
      <c r="AH8" s="1"/>
      <c r="AI8" s="3"/>
    </row>
    <row r="9" spans="1:46" ht="54" customHeight="1">
      <c r="A9" s="1"/>
      <c r="B9" s="221"/>
      <c r="C9" s="167"/>
      <c r="D9" s="1"/>
      <c r="E9" s="453"/>
      <c r="F9" s="454"/>
      <c r="G9" s="455"/>
      <c r="H9" s="450"/>
      <c r="I9" s="451"/>
      <c r="J9" s="451"/>
      <c r="K9" s="451"/>
      <c r="L9" s="451"/>
      <c r="M9" s="451"/>
      <c r="N9" s="451"/>
      <c r="O9" s="451"/>
      <c r="P9" s="451"/>
      <c r="Q9" s="451"/>
      <c r="R9" s="451"/>
      <c r="S9" s="451"/>
      <c r="T9" s="451"/>
      <c r="U9" s="451"/>
      <c r="V9" s="451"/>
      <c r="W9" s="451"/>
      <c r="X9" s="451"/>
      <c r="Y9" s="451"/>
      <c r="Z9" s="451"/>
      <c r="AA9" s="451"/>
      <c r="AB9" s="452"/>
      <c r="AC9" s="222"/>
      <c r="AD9" s="1"/>
      <c r="AE9" s="1"/>
      <c r="AF9" s="1"/>
      <c r="AG9" s="1"/>
      <c r="AH9" s="1"/>
      <c r="AI9" s="3"/>
      <c r="AK9" s="133" t="str">
        <f>IF($E$9="","← 事業者の類別を選択してください。","")</f>
        <v>← 事業者の類別を選択してください。</v>
      </c>
    </row>
    <row r="10" spans="1:46" ht="18" customHeight="1">
      <c r="A10" s="1"/>
      <c r="B10" s="221"/>
      <c r="C10" s="167"/>
      <c r="D10" s="167"/>
      <c r="E10" s="167"/>
      <c r="F10" s="167"/>
      <c r="G10" s="167"/>
      <c r="H10" s="167"/>
      <c r="I10" s="167"/>
      <c r="J10" s="167"/>
      <c r="K10" s="166"/>
      <c r="L10" s="1"/>
      <c r="M10" s="1"/>
      <c r="N10" s="1"/>
      <c r="O10" s="1"/>
      <c r="P10" s="1"/>
      <c r="Q10" s="1"/>
      <c r="R10" s="1"/>
      <c r="S10" s="1"/>
      <c r="T10" s="1"/>
      <c r="U10" s="1"/>
      <c r="V10" s="1"/>
      <c r="W10" s="1"/>
      <c r="X10" s="1"/>
      <c r="Y10" s="1"/>
      <c r="Z10" s="1"/>
      <c r="AA10" s="1"/>
      <c r="AB10" s="1"/>
      <c r="AC10" s="1"/>
      <c r="AD10" s="1"/>
      <c r="AE10" s="1"/>
      <c r="AF10" s="1"/>
      <c r="AG10" s="1"/>
      <c r="AH10" s="1"/>
      <c r="AI10" s="3"/>
    </row>
    <row r="11" spans="1:46" ht="18" customHeight="1">
      <c r="A11" s="1"/>
      <c r="B11" s="221"/>
      <c r="C11" s="179" t="s">
        <v>65</v>
      </c>
      <c r="D11" s="167"/>
      <c r="E11" s="167"/>
      <c r="F11" s="167"/>
      <c r="G11" s="167"/>
      <c r="H11" s="167"/>
      <c r="I11" s="167"/>
      <c r="J11" s="167"/>
      <c r="K11" s="166"/>
      <c r="L11" s="1"/>
      <c r="M11" s="1"/>
      <c r="N11" s="1"/>
      <c r="O11" s="1"/>
      <c r="P11" s="1"/>
      <c r="Q11" s="1"/>
      <c r="R11" s="1"/>
      <c r="S11" s="1"/>
      <c r="T11" s="1"/>
      <c r="U11" s="1"/>
      <c r="V11" s="1"/>
      <c r="W11" s="1"/>
      <c r="X11" s="1"/>
      <c r="Y11" s="1"/>
      <c r="Z11" s="1"/>
      <c r="AA11" s="1"/>
      <c r="AB11" s="1"/>
      <c r="AC11" s="1"/>
      <c r="AD11" s="1"/>
      <c r="AE11" s="1"/>
      <c r="AF11" s="1"/>
      <c r="AG11" s="1"/>
      <c r="AH11" s="1"/>
      <c r="AI11" s="3"/>
    </row>
    <row r="12" spans="1:46" ht="42" customHeight="1">
      <c r="A12" s="1"/>
      <c r="B12" s="221"/>
      <c r="C12" s="167"/>
      <c r="D12" s="1"/>
      <c r="E12" s="456" t="s">
        <v>66</v>
      </c>
      <c r="F12" s="457"/>
      <c r="G12" s="457"/>
      <c r="H12" s="457"/>
      <c r="I12" s="457"/>
      <c r="J12" s="457"/>
      <c r="K12" s="457"/>
      <c r="L12" s="457"/>
      <c r="M12" s="457"/>
      <c r="N12" s="458"/>
      <c r="O12" s="459"/>
      <c r="P12" s="460"/>
      <c r="Q12" s="460"/>
      <c r="R12" s="460"/>
      <c r="S12" s="460"/>
      <c r="T12" s="460"/>
      <c r="U12" s="460"/>
      <c r="V12" s="460"/>
      <c r="W12" s="460"/>
      <c r="X12" s="460"/>
      <c r="Y12" s="460"/>
      <c r="Z12" s="460"/>
      <c r="AA12" s="460"/>
      <c r="AB12" s="460"/>
      <c r="AC12" s="460"/>
      <c r="AD12" s="460"/>
      <c r="AE12" s="460"/>
      <c r="AF12" s="460"/>
      <c r="AG12" s="460"/>
      <c r="AH12" s="461"/>
      <c r="AI12" s="3"/>
      <c r="AK12" s="133" t="str">
        <f>IF($O$12="","← 「事業者名」を入力してください。","")</f>
        <v>← 「事業者名」を入力してください。</v>
      </c>
    </row>
    <row r="13" spans="1:46" ht="42" customHeight="1">
      <c r="A13" s="1"/>
      <c r="B13" s="221"/>
      <c r="C13" s="167"/>
      <c r="D13" s="1"/>
      <c r="E13" s="475" t="s">
        <v>67</v>
      </c>
      <c r="F13" s="476"/>
      <c r="G13" s="476"/>
      <c r="H13" s="476"/>
      <c r="I13" s="476"/>
      <c r="J13" s="476"/>
      <c r="K13" s="476"/>
      <c r="L13" s="476"/>
      <c r="M13" s="476"/>
      <c r="N13" s="477"/>
      <c r="O13" s="459"/>
      <c r="P13" s="460"/>
      <c r="Q13" s="460"/>
      <c r="R13" s="460"/>
      <c r="S13" s="460"/>
      <c r="T13" s="460"/>
      <c r="U13" s="460"/>
      <c r="V13" s="460"/>
      <c r="W13" s="460"/>
      <c r="X13" s="460"/>
      <c r="Y13" s="460"/>
      <c r="Z13" s="460"/>
      <c r="AA13" s="460"/>
      <c r="AB13" s="460"/>
      <c r="AC13" s="460"/>
      <c r="AD13" s="460"/>
      <c r="AE13" s="460"/>
      <c r="AF13" s="460"/>
      <c r="AG13" s="460"/>
      <c r="AH13" s="461"/>
      <c r="AI13" s="3"/>
      <c r="AK13" s="133" t="str">
        <f>IF($O$13="","← 「本社」の所在地を入力してください。","")</f>
        <v>← 「本社」の所在地を入力してください。</v>
      </c>
    </row>
    <row r="14" spans="1:46" ht="42" customHeight="1">
      <c r="A14" s="1"/>
      <c r="B14" s="221"/>
      <c r="C14" s="167"/>
      <c r="D14" s="1"/>
      <c r="E14" s="475" t="s">
        <v>68</v>
      </c>
      <c r="F14" s="476"/>
      <c r="G14" s="476"/>
      <c r="H14" s="476"/>
      <c r="I14" s="476"/>
      <c r="J14" s="476"/>
      <c r="K14" s="476"/>
      <c r="L14" s="476"/>
      <c r="M14" s="476"/>
      <c r="N14" s="477"/>
      <c r="O14" s="478"/>
      <c r="P14" s="479"/>
      <c r="Q14" s="479"/>
      <c r="R14" s="479"/>
      <c r="S14" s="479"/>
      <c r="T14" s="479"/>
      <c r="U14" s="479"/>
      <c r="V14" s="479"/>
      <c r="W14" s="479"/>
      <c r="X14" s="479"/>
      <c r="Y14" s="479"/>
      <c r="Z14" s="479"/>
      <c r="AA14" s="479"/>
      <c r="AB14" s="479"/>
      <c r="AC14" s="479"/>
      <c r="AD14" s="479"/>
      <c r="AE14" s="479"/>
      <c r="AF14" s="479"/>
      <c r="AG14" s="479"/>
      <c r="AH14" s="480"/>
      <c r="AI14" s="3"/>
      <c r="AK14" s="133" t="str">
        <f>IF($O$14="","← 事業者番号は半角数字４桁で入力してください。","")</f>
        <v>← 事業者番号は半角数字４桁で入力してください。</v>
      </c>
    </row>
    <row r="15" spans="1:46" ht="49.5" customHeight="1">
      <c r="A15" s="1"/>
      <c r="B15" s="221"/>
      <c r="C15" s="167"/>
      <c r="D15" s="1"/>
      <c r="E15" s="335" t="s">
        <v>69</v>
      </c>
      <c r="F15" s="347"/>
      <c r="G15" s="347"/>
      <c r="H15" s="347"/>
      <c r="I15" s="347"/>
      <c r="J15" s="347"/>
      <c r="K15" s="347"/>
      <c r="L15" s="347"/>
      <c r="M15" s="347"/>
      <c r="N15" s="462"/>
      <c r="O15" s="481">
        <f ca="1">IFERROR(AC43,"")</f>
        <v>0</v>
      </c>
      <c r="P15" s="482"/>
      <c r="Q15" s="482"/>
      <c r="R15" s="482"/>
      <c r="S15" s="482"/>
      <c r="T15" s="482"/>
      <c r="U15" s="482"/>
      <c r="V15" s="482"/>
      <c r="W15" s="482"/>
      <c r="X15" s="482"/>
      <c r="Y15" s="482"/>
      <c r="Z15" s="482"/>
      <c r="AA15" s="482"/>
      <c r="AB15" s="482"/>
      <c r="AC15" s="483"/>
      <c r="AD15" s="484" t="s">
        <v>48</v>
      </c>
      <c r="AE15" s="485"/>
      <c r="AF15" s="485"/>
      <c r="AG15" s="485"/>
      <c r="AH15" s="486"/>
      <c r="AI15" s="3"/>
    </row>
    <row r="16" spans="1:46" ht="37.5" customHeight="1">
      <c r="A16" s="1"/>
      <c r="B16" s="221"/>
      <c r="C16" s="167"/>
      <c r="D16" s="1"/>
      <c r="E16" s="335" t="s">
        <v>70</v>
      </c>
      <c r="F16" s="347"/>
      <c r="G16" s="347"/>
      <c r="H16" s="347"/>
      <c r="I16" s="347"/>
      <c r="J16" s="347"/>
      <c r="K16" s="347"/>
      <c r="L16" s="347"/>
      <c r="M16" s="347"/>
      <c r="N16" s="462"/>
      <c r="O16" s="463"/>
      <c r="P16" s="464"/>
      <c r="Q16" s="464"/>
      <c r="R16" s="464"/>
      <c r="S16" s="464"/>
      <c r="T16" s="464"/>
      <c r="U16" s="464"/>
      <c r="V16" s="464"/>
      <c r="W16" s="464"/>
      <c r="X16" s="464"/>
      <c r="Y16" s="464"/>
      <c r="Z16" s="464"/>
      <c r="AA16" s="464"/>
      <c r="AB16" s="464"/>
      <c r="AC16" s="465"/>
      <c r="AD16" s="466" t="s">
        <v>71</v>
      </c>
      <c r="AE16" s="467"/>
      <c r="AF16" s="467"/>
      <c r="AG16" s="467"/>
      <c r="AH16" s="468"/>
      <c r="AI16" s="3"/>
    </row>
    <row r="17" spans="1:60" ht="29.1" customHeight="1">
      <c r="A17" s="1"/>
      <c r="B17" s="221"/>
      <c r="C17" s="167"/>
      <c r="D17" s="1"/>
      <c r="E17" s="335" t="s">
        <v>72</v>
      </c>
      <c r="F17" s="347"/>
      <c r="G17" s="347"/>
      <c r="H17" s="347"/>
      <c r="I17" s="347"/>
      <c r="J17" s="347"/>
      <c r="K17" s="347"/>
      <c r="L17" s="347"/>
      <c r="M17" s="347"/>
      <c r="N17" s="462"/>
      <c r="O17" s="469">
        <f>IF(AND(様式１号!$G$20="",),"",様式１号!$G$20)</f>
        <v>0</v>
      </c>
      <c r="P17" s="470"/>
      <c r="Q17" s="470"/>
      <c r="R17" s="470"/>
      <c r="S17" s="470"/>
      <c r="T17" s="470"/>
      <c r="U17" s="470"/>
      <c r="V17" s="470"/>
      <c r="W17" s="470"/>
      <c r="X17" s="470"/>
      <c r="Y17" s="470"/>
      <c r="Z17" s="470"/>
      <c r="AA17" s="470"/>
      <c r="AB17" s="470"/>
      <c r="AC17" s="470"/>
      <c r="AD17" s="470"/>
      <c r="AE17" s="470"/>
      <c r="AF17" s="470"/>
      <c r="AG17" s="470"/>
      <c r="AH17" s="471"/>
      <c r="AI17" s="3"/>
    </row>
    <row r="18" spans="1:60" ht="29.1" customHeight="1">
      <c r="A18" s="1"/>
      <c r="B18" s="221"/>
      <c r="C18" s="167"/>
      <c r="D18" s="1"/>
      <c r="E18" s="335" t="s">
        <v>73</v>
      </c>
      <c r="F18" s="347"/>
      <c r="G18" s="347"/>
      <c r="H18" s="347"/>
      <c r="I18" s="347"/>
      <c r="J18" s="347"/>
      <c r="K18" s="347"/>
      <c r="L18" s="347"/>
      <c r="M18" s="347"/>
      <c r="N18" s="462"/>
      <c r="O18" s="472" t="str">
        <f>様式１号!$K$20</f>
        <v/>
      </c>
      <c r="P18" s="473"/>
      <c r="Q18" s="473"/>
      <c r="R18" s="473"/>
      <c r="S18" s="473"/>
      <c r="T18" s="473"/>
      <c r="U18" s="473"/>
      <c r="V18" s="473"/>
      <c r="W18" s="473"/>
      <c r="X18" s="473"/>
      <c r="Y18" s="473"/>
      <c r="Z18" s="473"/>
      <c r="AA18" s="473"/>
      <c r="AB18" s="473"/>
      <c r="AC18" s="473"/>
      <c r="AD18" s="473"/>
      <c r="AE18" s="473"/>
      <c r="AF18" s="473"/>
      <c r="AG18" s="473"/>
      <c r="AH18" s="474"/>
      <c r="AI18" s="3"/>
    </row>
    <row r="19" spans="1:60" ht="99" customHeight="1">
      <c r="A19" s="1"/>
      <c r="B19" s="221"/>
      <c r="C19" s="167"/>
      <c r="D19" s="1"/>
      <c r="E19" s="505" t="s">
        <v>143</v>
      </c>
      <c r="F19" s="505"/>
      <c r="G19" s="505"/>
      <c r="H19" s="505"/>
      <c r="I19" s="324" t="s">
        <v>74</v>
      </c>
      <c r="J19" s="324"/>
      <c r="K19" s="324"/>
      <c r="L19" s="324"/>
      <c r="M19" s="324"/>
      <c r="N19" s="506"/>
      <c r="O19" s="507"/>
      <c r="P19" s="507"/>
      <c r="Q19" s="507"/>
      <c r="R19" s="507"/>
      <c r="S19" s="507"/>
      <c r="T19" s="507"/>
      <c r="U19" s="507"/>
      <c r="V19" s="507"/>
      <c r="W19" s="507"/>
      <c r="X19" s="507"/>
      <c r="Y19" s="507"/>
      <c r="Z19" s="507"/>
      <c r="AA19" s="507"/>
      <c r="AB19" s="507"/>
      <c r="AC19" s="507"/>
      <c r="AD19" s="507"/>
      <c r="AE19" s="507"/>
      <c r="AF19" s="507"/>
      <c r="AG19" s="507"/>
      <c r="AH19" s="507"/>
      <c r="AI19" s="3"/>
      <c r="AK19" s="133" t="s">
        <v>510</v>
      </c>
    </row>
    <row r="20" spans="1:60" ht="29.1" customHeight="1">
      <c r="A20" s="1"/>
      <c r="B20" s="221"/>
      <c r="C20" s="167"/>
      <c r="D20" s="1"/>
      <c r="E20" s="505"/>
      <c r="F20" s="505"/>
      <c r="G20" s="505"/>
      <c r="H20" s="505"/>
      <c r="I20" s="324" t="s">
        <v>75</v>
      </c>
      <c r="J20" s="324"/>
      <c r="K20" s="324"/>
      <c r="L20" s="324"/>
      <c r="M20" s="324"/>
      <c r="N20" s="506"/>
      <c r="O20" s="508"/>
      <c r="P20" s="509"/>
      <c r="Q20" s="509"/>
      <c r="R20" s="509"/>
      <c r="S20" s="509"/>
      <c r="T20" s="509"/>
      <c r="U20" s="509"/>
      <c r="V20" s="509"/>
      <c r="W20" s="509"/>
      <c r="X20" s="509"/>
      <c r="Y20" s="509"/>
      <c r="Z20" s="509"/>
      <c r="AA20" s="509"/>
      <c r="AB20" s="509"/>
      <c r="AC20" s="509"/>
      <c r="AD20" s="509"/>
      <c r="AE20" s="509"/>
      <c r="AF20" s="509"/>
      <c r="AG20" s="509"/>
      <c r="AH20" s="510"/>
      <c r="AI20" s="3"/>
      <c r="AK20" s="440" t="str">
        <f>IF($O$20="","← 会社法に基づく会社(株式会社、合名会社、合資会社、
　 合同会社)は｢企業｣、その他の事業者は｢その他」を
　 選択してください。","")</f>
        <v>← 会社法に基づく会社(株式会社、合名会社、合資会社、
　 合同会社)は｢企業｣、その他の事業者は｢その他」を
　 選択してください。</v>
      </c>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row>
    <row r="21" spans="1:60" ht="29.1" customHeight="1">
      <c r="A21" s="1"/>
      <c r="B21" s="221"/>
      <c r="C21" s="167"/>
      <c r="D21" s="1"/>
      <c r="E21" s="505"/>
      <c r="F21" s="505"/>
      <c r="G21" s="505"/>
      <c r="H21" s="505"/>
      <c r="I21" s="487" t="s">
        <v>456</v>
      </c>
      <c r="J21" s="488"/>
      <c r="K21" s="491" t="s">
        <v>454</v>
      </c>
      <c r="L21" s="491"/>
      <c r="M21" s="491"/>
      <c r="N21" s="492"/>
      <c r="O21" s="511"/>
      <c r="P21" s="512"/>
      <c r="Q21" s="512"/>
      <c r="R21" s="512"/>
      <c r="S21" s="512"/>
      <c r="T21" s="512"/>
      <c r="U21" s="512"/>
      <c r="V21" s="512"/>
      <c r="W21" s="512"/>
      <c r="X21" s="512"/>
      <c r="Y21" s="512"/>
      <c r="Z21" s="512"/>
      <c r="AA21" s="512"/>
      <c r="AB21" s="513"/>
      <c r="AC21" s="493" t="s">
        <v>76</v>
      </c>
      <c r="AD21" s="494"/>
      <c r="AE21" s="494"/>
      <c r="AF21" s="494"/>
      <c r="AG21" s="494"/>
      <c r="AH21" s="495"/>
      <c r="AI21" s="3"/>
      <c r="AK21" s="440"/>
      <c r="AL21" s="440"/>
      <c r="AM21" s="440"/>
      <c r="AN21" s="440"/>
      <c r="AO21" s="440"/>
      <c r="AP21" s="440"/>
      <c r="AQ21" s="440"/>
      <c r="AR21" s="440"/>
      <c r="AS21" s="440"/>
      <c r="AT21" s="440"/>
      <c r="AU21" s="440"/>
      <c r="AV21" s="440"/>
      <c r="AW21" s="440"/>
      <c r="AX21" s="440"/>
      <c r="AY21" s="440"/>
      <c r="AZ21" s="440"/>
      <c r="BA21" s="440"/>
      <c r="BB21" s="440"/>
      <c r="BC21" s="440"/>
      <c r="BD21" s="440"/>
      <c r="BE21" s="440"/>
      <c r="BF21" s="440"/>
      <c r="BG21" s="440"/>
      <c r="BH21" s="440"/>
    </row>
    <row r="22" spans="1:60" ht="29.1" customHeight="1">
      <c r="A22" s="1"/>
      <c r="B22" s="221"/>
      <c r="C22" s="167"/>
      <c r="D22" s="1"/>
      <c r="E22" s="505"/>
      <c r="F22" s="505"/>
      <c r="G22" s="505"/>
      <c r="H22" s="505"/>
      <c r="I22" s="489"/>
      <c r="J22" s="490"/>
      <c r="K22" s="491" t="s">
        <v>455</v>
      </c>
      <c r="L22" s="491"/>
      <c r="M22" s="491"/>
      <c r="N22" s="492"/>
      <c r="O22" s="511"/>
      <c r="P22" s="512"/>
      <c r="Q22" s="512"/>
      <c r="R22" s="512"/>
      <c r="S22" s="512"/>
      <c r="T22" s="512"/>
      <c r="U22" s="512"/>
      <c r="V22" s="512"/>
      <c r="W22" s="512"/>
      <c r="X22" s="512"/>
      <c r="Y22" s="512"/>
      <c r="Z22" s="512"/>
      <c r="AA22" s="512"/>
      <c r="AB22" s="513"/>
      <c r="AC22" s="493" t="s">
        <v>77</v>
      </c>
      <c r="AD22" s="494"/>
      <c r="AE22" s="494"/>
      <c r="AF22" s="494"/>
      <c r="AG22" s="494"/>
      <c r="AH22" s="495"/>
      <c r="AI22" s="3"/>
    </row>
    <row r="23" spans="1:60" ht="60" customHeight="1">
      <c r="A23" s="1"/>
      <c r="B23" s="221"/>
      <c r="C23" s="167"/>
      <c r="D23" s="1"/>
      <c r="E23" s="335" t="s">
        <v>78</v>
      </c>
      <c r="F23" s="347"/>
      <c r="G23" s="347"/>
      <c r="H23" s="347"/>
      <c r="I23" s="347"/>
      <c r="J23" s="347"/>
      <c r="K23" s="347"/>
      <c r="L23" s="347"/>
      <c r="M23" s="347"/>
      <c r="N23" s="462"/>
      <c r="O23" s="496"/>
      <c r="P23" s="497"/>
      <c r="Q23" s="497"/>
      <c r="R23" s="497"/>
      <c r="S23" s="497"/>
      <c r="T23" s="497"/>
      <c r="U23" s="497"/>
      <c r="V23" s="497"/>
      <c r="W23" s="497"/>
      <c r="X23" s="497"/>
      <c r="Y23" s="497"/>
      <c r="Z23" s="497"/>
      <c r="AA23" s="497"/>
      <c r="AB23" s="497"/>
      <c r="AC23" s="497"/>
      <c r="AD23" s="497"/>
      <c r="AE23" s="497"/>
      <c r="AF23" s="497"/>
      <c r="AG23" s="497"/>
      <c r="AH23" s="498"/>
      <c r="AI23" s="3"/>
    </row>
    <row r="24" spans="1:60" ht="14.25" customHeight="1">
      <c r="A24" s="1"/>
      <c r="B24" s="221"/>
      <c r="C24" s="167"/>
      <c r="D24" s="179"/>
      <c r="E24" s="204"/>
      <c r="F24" s="167"/>
      <c r="G24" s="167"/>
      <c r="H24" s="167"/>
      <c r="I24" s="167"/>
      <c r="J24" s="167"/>
      <c r="K24" s="166"/>
      <c r="L24" s="1"/>
      <c r="M24" s="1"/>
      <c r="N24" s="1"/>
      <c r="O24" s="1"/>
      <c r="P24" s="1"/>
      <c r="Q24" s="1"/>
      <c r="R24" s="1"/>
      <c r="S24" s="1"/>
      <c r="T24" s="1"/>
      <c r="U24" s="1"/>
      <c r="V24" s="1"/>
      <c r="W24" s="1"/>
      <c r="X24" s="1"/>
      <c r="Y24" s="1"/>
      <c r="Z24" s="1"/>
      <c r="AA24" s="1"/>
      <c r="AB24" s="1"/>
      <c r="AC24" s="1"/>
      <c r="AD24" s="1"/>
      <c r="AE24" s="1"/>
      <c r="AF24" s="1"/>
      <c r="AG24" s="1"/>
      <c r="AH24" s="1"/>
      <c r="AI24" s="3"/>
    </row>
    <row r="25" spans="1:60">
      <c r="A25" s="1"/>
      <c r="B25" s="223"/>
      <c r="C25" s="224"/>
      <c r="D25" s="224"/>
      <c r="E25" s="224"/>
      <c r="F25" s="224"/>
      <c r="G25" s="224"/>
      <c r="H25" s="224"/>
      <c r="I25" s="224"/>
      <c r="J25" s="224"/>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6"/>
    </row>
    <row r="26" spans="1:60">
      <c r="A26" s="1"/>
      <c r="B26" s="227"/>
      <c r="C26" s="1"/>
      <c r="D26" s="1"/>
      <c r="E26" s="1"/>
      <c r="F26" s="1"/>
      <c r="G26" s="1"/>
      <c r="H26" s="1"/>
      <c r="I26" s="1"/>
      <c r="J26" s="1"/>
      <c r="K26" s="1"/>
      <c r="L26" s="1"/>
      <c r="M26" s="1"/>
      <c r="N26" s="1"/>
      <c r="O26" s="1"/>
      <c r="P26" s="1"/>
      <c r="Q26" s="1"/>
      <c r="R26" s="1"/>
      <c r="S26" s="1"/>
      <c r="T26" s="1"/>
      <c r="U26" s="1"/>
      <c r="V26" s="1"/>
      <c r="W26" s="1"/>
      <c r="X26" s="1"/>
      <c r="Y26" s="1"/>
      <c r="Z26" s="1"/>
      <c r="AA26" s="1"/>
      <c r="AB26" s="1"/>
      <c r="AC26" s="107"/>
      <c r="AD26" s="107"/>
      <c r="AE26" s="107"/>
      <c r="AF26" s="107"/>
      <c r="AG26" s="107"/>
      <c r="AH26" s="107"/>
      <c r="AI26" s="190" t="s">
        <v>38</v>
      </c>
    </row>
    <row r="27" spans="1:60" ht="20.25" customHeight="1">
      <c r="A27" s="1"/>
      <c r="B27" s="166"/>
      <c r="C27" s="179" t="s">
        <v>59</v>
      </c>
      <c r="D27" s="166"/>
      <c r="E27" s="166"/>
      <c r="F27" s="166"/>
      <c r="G27" s="166"/>
      <c r="H27" s="166"/>
      <c r="I27" s="166"/>
      <c r="J27" s="166"/>
      <c r="K27" s="166"/>
      <c r="L27" s="1"/>
      <c r="M27" s="166"/>
      <c r="N27" s="166"/>
      <c r="O27" s="166"/>
      <c r="P27" s="1"/>
      <c r="Q27" s="1"/>
      <c r="R27" s="1"/>
      <c r="S27" s="1"/>
      <c r="T27" s="1"/>
      <c r="U27" s="1"/>
      <c r="V27" s="1"/>
      <c r="W27" s="1"/>
      <c r="X27" s="1"/>
      <c r="Y27" s="1"/>
      <c r="Z27" s="1"/>
      <c r="AA27" s="1"/>
      <c r="AB27" s="1"/>
      <c r="AC27" s="1"/>
      <c r="AD27" s="1"/>
      <c r="AE27" s="228" t="s">
        <v>80</v>
      </c>
      <c r="AF27" s="1"/>
      <c r="AG27" s="1"/>
      <c r="AH27" s="1"/>
      <c r="AI27" s="1"/>
    </row>
    <row r="28" spans="1:60" ht="20.25" customHeight="1">
      <c r="A28" s="1"/>
      <c r="B28" s="218"/>
      <c r="C28" s="229" t="s">
        <v>81</v>
      </c>
      <c r="D28" s="230"/>
      <c r="E28" s="230"/>
      <c r="F28" s="230"/>
      <c r="G28" s="230"/>
      <c r="H28" s="230"/>
      <c r="I28" s="230"/>
      <c r="J28" s="230"/>
      <c r="K28" s="230"/>
      <c r="L28" s="231"/>
      <c r="M28" s="219"/>
      <c r="N28" s="5"/>
      <c r="O28" s="5"/>
      <c r="P28" s="5"/>
      <c r="Q28" s="5"/>
      <c r="R28" s="5"/>
      <c r="S28" s="5"/>
      <c r="T28" s="5"/>
      <c r="U28" s="5"/>
      <c r="V28" s="5"/>
      <c r="W28" s="5"/>
      <c r="X28" s="5"/>
      <c r="Y28" s="5"/>
      <c r="Z28" s="5"/>
      <c r="AA28" s="5"/>
      <c r="AB28" s="5"/>
      <c r="AC28" s="5"/>
      <c r="AD28" s="5"/>
      <c r="AE28" s="5"/>
      <c r="AF28" s="5"/>
      <c r="AG28" s="5"/>
      <c r="AH28" s="5"/>
      <c r="AI28" s="18"/>
    </row>
    <row r="29" spans="1:60" ht="17.25" customHeight="1">
      <c r="A29" s="1"/>
      <c r="B29" s="221"/>
      <c r="C29" s="167"/>
      <c r="D29" s="176" t="s">
        <v>82</v>
      </c>
      <c r="E29" s="232"/>
      <c r="F29" s="167"/>
      <c r="G29" s="167"/>
      <c r="H29" s="167"/>
      <c r="I29" s="167"/>
      <c r="J29" s="167"/>
      <c r="K29" s="167"/>
      <c r="L29" s="167"/>
      <c r="M29" s="166"/>
      <c r="N29" s="1"/>
      <c r="O29" s="1"/>
      <c r="P29" s="1"/>
      <c r="Q29" s="1"/>
      <c r="R29" s="1"/>
      <c r="S29" s="1"/>
      <c r="T29" s="1"/>
      <c r="U29" s="1"/>
      <c r="V29" s="1"/>
      <c r="W29" s="1"/>
      <c r="X29" s="1"/>
      <c r="Y29" s="1"/>
      <c r="Z29" s="1"/>
      <c r="AA29" s="1"/>
      <c r="AB29" s="1"/>
      <c r="AC29" s="1"/>
      <c r="AD29" s="1"/>
      <c r="AE29" s="1"/>
      <c r="AF29" s="1"/>
      <c r="AG29" s="1"/>
      <c r="AH29" s="1"/>
      <c r="AI29" s="3"/>
    </row>
    <row r="30" spans="1:60" ht="33.75" customHeight="1">
      <c r="A30" s="1"/>
      <c r="B30" s="221"/>
      <c r="C30" s="167"/>
      <c r="D30" s="499" t="s">
        <v>83</v>
      </c>
      <c r="E30" s="500"/>
      <c r="F30" s="500"/>
      <c r="G30" s="501"/>
      <c r="H30" s="444" t="s">
        <v>466</v>
      </c>
      <c r="I30" s="445"/>
      <c r="J30" s="445"/>
      <c r="K30" s="446"/>
      <c r="L30" s="444" t="s">
        <v>85</v>
      </c>
      <c r="M30" s="445"/>
      <c r="N30" s="445"/>
      <c r="O30" s="445"/>
      <c r="P30" s="445"/>
      <c r="Q30" s="445"/>
      <c r="R30" s="445"/>
      <c r="S30" s="445"/>
      <c r="T30" s="445"/>
      <c r="U30" s="445"/>
      <c r="V30" s="445"/>
      <c r="W30" s="445"/>
      <c r="X30" s="445"/>
      <c r="Y30" s="445"/>
      <c r="Z30" s="445"/>
      <c r="AA30" s="445"/>
      <c r="AB30" s="446"/>
      <c r="AC30" s="502" t="s">
        <v>86</v>
      </c>
      <c r="AD30" s="503"/>
      <c r="AE30" s="503"/>
      <c r="AF30" s="503"/>
      <c r="AG30" s="503"/>
      <c r="AH30" s="504"/>
      <c r="AI30" s="3"/>
    </row>
    <row r="31" spans="1:60" ht="13.5" customHeight="1">
      <c r="A31" s="1"/>
      <c r="B31" s="221"/>
      <c r="C31" s="167"/>
      <c r="D31" s="526" t="s">
        <v>87</v>
      </c>
      <c r="E31" s="527"/>
      <c r="F31" s="527"/>
      <c r="G31" s="527"/>
      <c r="H31" s="527"/>
      <c r="I31" s="527"/>
      <c r="J31" s="527"/>
      <c r="K31" s="527"/>
      <c r="L31" s="527"/>
      <c r="M31" s="527"/>
      <c r="N31" s="527"/>
      <c r="O31" s="527"/>
      <c r="P31" s="527"/>
      <c r="Q31" s="527"/>
      <c r="R31" s="527"/>
      <c r="S31" s="527"/>
      <c r="T31" s="527"/>
      <c r="U31" s="527"/>
      <c r="V31" s="527"/>
      <c r="W31" s="527"/>
      <c r="X31" s="527"/>
      <c r="Y31" s="527"/>
      <c r="Z31" s="527"/>
      <c r="AA31" s="527"/>
      <c r="AB31" s="527"/>
      <c r="AC31" s="527"/>
      <c r="AD31" s="527"/>
      <c r="AE31" s="527"/>
      <c r="AF31" s="527"/>
      <c r="AG31" s="527"/>
      <c r="AH31" s="528"/>
      <c r="AI31" s="3"/>
    </row>
    <row r="32" spans="1:60" ht="22.5" customHeight="1">
      <c r="A32" s="1"/>
      <c r="B32" s="221"/>
      <c r="C32" s="167"/>
      <c r="D32" s="514" t="str">
        <f ca="1">IF($AC32=" ","",DBCS(ABテナ１!$E$10))</f>
        <v/>
      </c>
      <c r="E32" s="515"/>
      <c r="F32" s="515"/>
      <c r="G32" s="516"/>
      <c r="H32" s="517">
        <f ca="1">IF($AC32=" ","",ABテナ１!$AC$4)</f>
        <v>0</v>
      </c>
      <c r="I32" s="518"/>
      <c r="J32" s="518"/>
      <c r="K32" s="519"/>
      <c r="L32" s="529">
        <f ca="1">IF($AC32=" ","",ABテナ１!$O$13)</f>
        <v>0</v>
      </c>
      <c r="M32" s="530"/>
      <c r="N32" s="530"/>
      <c r="O32" s="530"/>
      <c r="P32" s="530"/>
      <c r="Q32" s="530"/>
      <c r="R32" s="530"/>
      <c r="S32" s="530"/>
      <c r="T32" s="530"/>
      <c r="U32" s="530"/>
      <c r="V32" s="530"/>
      <c r="W32" s="530"/>
      <c r="X32" s="530"/>
      <c r="Y32" s="530"/>
      <c r="Z32" s="530"/>
      <c r="AA32" s="530"/>
      <c r="AB32" s="531"/>
      <c r="AC32" s="523" cm="1">
        <f t="array" aca="1" ref="AC32" ca="1">IFERROR(CHOOSE(様式１号!$D$16-2,INDIRECT("ABテナ１!Q73"),INDIRECT("ABテナ１!U73"),INDIRECT("ABテナ１!Y73"),INDIRECT("ABテナ１!AC73"),INDIRECT("ABテナ１!AG73"))," ")</f>
        <v>0</v>
      </c>
      <c r="AD32" s="524"/>
      <c r="AE32" s="524"/>
      <c r="AF32" s="524"/>
      <c r="AG32" s="524"/>
      <c r="AH32" s="525"/>
      <c r="AI32" s="3"/>
    </row>
    <row r="33" spans="1:59" ht="22.5" customHeight="1">
      <c r="A33" s="1"/>
      <c r="B33" s="221"/>
      <c r="C33" s="167"/>
      <c r="D33" s="514" t="str">
        <f ca="1">IF($AC32=" ","",DBCS(ABテナ２!$E$10))</f>
        <v/>
      </c>
      <c r="E33" s="515"/>
      <c r="F33" s="515"/>
      <c r="G33" s="516"/>
      <c r="H33" s="517">
        <f ca="1">IF($AC32=" ","",ABテナ２!$AC$4)</f>
        <v>0</v>
      </c>
      <c r="I33" s="518"/>
      <c r="J33" s="518"/>
      <c r="K33" s="519"/>
      <c r="L33" s="520">
        <f ca="1">IF($AC32=" ","",ABテナ２!$O$13)</f>
        <v>0</v>
      </c>
      <c r="M33" s="521"/>
      <c r="N33" s="521"/>
      <c r="O33" s="521"/>
      <c r="P33" s="521"/>
      <c r="Q33" s="521"/>
      <c r="R33" s="521"/>
      <c r="S33" s="521"/>
      <c r="T33" s="521"/>
      <c r="U33" s="521"/>
      <c r="V33" s="521"/>
      <c r="W33" s="521"/>
      <c r="X33" s="521"/>
      <c r="Y33" s="521"/>
      <c r="Z33" s="521"/>
      <c r="AA33" s="521"/>
      <c r="AB33" s="522"/>
      <c r="AC33" s="523" cm="1">
        <f t="array" aca="1" ref="AC33" ca="1">IFERROR(CHOOSE(様式１号!$D$16-2,INDIRECT("ABテナ２!Q73"),INDIRECT("ABテナ２!U73"),INDIRECT("ABテナ２!Y73"),INDIRECT("ABテナ２!AC73"),INDIRECT("ABテナ２!AG73"))," ")</f>
        <v>0</v>
      </c>
      <c r="AD33" s="524"/>
      <c r="AE33" s="524"/>
      <c r="AF33" s="524"/>
      <c r="AG33" s="524"/>
      <c r="AH33" s="525"/>
      <c r="AI33" s="3"/>
    </row>
    <row r="34" spans="1:59" ht="22.5" customHeight="1">
      <c r="A34" s="1"/>
      <c r="B34" s="221"/>
      <c r="C34" s="167"/>
      <c r="D34" s="514" t="str">
        <f ca="1">IF($AC32=" ","",DBCS(ABテナ３!$E$10))</f>
        <v/>
      </c>
      <c r="E34" s="515"/>
      <c r="F34" s="515"/>
      <c r="G34" s="516"/>
      <c r="H34" s="517">
        <f ca="1">IF($AC32=" ","",ABテナ３!$AC$4)</f>
        <v>0</v>
      </c>
      <c r="I34" s="518"/>
      <c r="J34" s="518"/>
      <c r="K34" s="519"/>
      <c r="L34" s="520">
        <f ca="1">IF($AC32=" ","",ABテナ３!$O$13)</f>
        <v>0</v>
      </c>
      <c r="M34" s="521"/>
      <c r="N34" s="521"/>
      <c r="O34" s="521"/>
      <c r="P34" s="521"/>
      <c r="Q34" s="521"/>
      <c r="R34" s="521"/>
      <c r="S34" s="521"/>
      <c r="T34" s="521"/>
      <c r="U34" s="521"/>
      <c r="V34" s="521"/>
      <c r="W34" s="521"/>
      <c r="X34" s="521"/>
      <c r="Y34" s="521"/>
      <c r="Z34" s="521"/>
      <c r="AA34" s="521"/>
      <c r="AB34" s="522"/>
      <c r="AC34" s="523" cm="1">
        <f t="array" aca="1" ref="AC34" ca="1">IFERROR(CHOOSE(様式１号!$D$16-2,INDIRECT("ABテナ３!Q73"),INDIRECT("ABテナ３!U73"),INDIRECT("ABテナ３!Y73"),INDIRECT("ABテナ３!AC73"),INDIRECT("ABテナ３!AG73"))," ")</f>
        <v>0</v>
      </c>
      <c r="AD34" s="524"/>
      <c r="AE34" s="524"/>
      <c r="AF34" s="524"/>
      <c r="AG34" s="524"/>
      <c r="AH34" s="525"/>
      <c r="AI34" s="3"/>
    </row>
    <row r="35" spans="1:59" ht="22.5" customHeight="1">
      <c r="A35" s="1"/>
      <c r="B35" s="221"/>
      <c r="C35" s="167"/>
      <c r="D35" s="514" t="str">
        <f ca="1">IF($AC32=" ","",DBCS(ABテナ４!$E$10))</f>
        <v/>
      </c>
      <c r="E35" s="515"/>
      <c r="F35" s="515"/>
      <c r="G35" s="516"/>
      <c r="H35" s="517">
        <f ca="1">IF($AC32=" ","",ABテナ４!$AC$4)</f>
        <v>0</v>
      </c>
      <c r="I35" s="518"/>
      <c r="J35" s="518"/>
      <c r="K35" s="519"/>
      <c r="L35" s="520">
        <f ca="1">IF($AC32=" ","",ABテナ４!$O$13)</f>
        <v>0</v>
      </c>
      <c r="M35" s="521"/>
      <c r="N35" s="521"/>
      <c r="O35" s="521"/>
      <c r="P35" s="521"/>
      <c r="Q35" s="521"/>
      <c r="R35" s="521"/>
      <c r="S35" s="521"/>
      <c r="T35" s="521"/>
      <c r="U35" s="521"/>
      <c r="V35" s="521"/>
      <c r="W35" s="521"/>
      <c r="X35" s="521"/>
      <c r="Y35" s="521"/>
      <c r="Z35" s="521"/>
      <c r="AA35" s="521"/>
      <c r="AB35" s="522"/>
      <c r="AC35" s="523" cm="1">
        <f t="array" aca="1" ref="AC35" ca="1">IFERROR(CHOOSE(様式１号!$D$16-2,INDIRECT("ABテナ４!Q73"),INDIRECT("ABテナ４!U73"),INDIRECT("ABテナ４!Y73"),INDIRECT("ABテナ４!AC73"),INDIRECT("ABテナ４!AG73"))," ")</f>
        <v>0</v>
      </c>
      <c r="AD35" s="524"/>
      <c r="AE35" s="524"/>
      <c r="AF35" s="524"/>
      <c r="AG35" s="524"/>
      <c r="AH35" s="525"/>
      <c r="AI35" s="3"/>
    </row>
    <row r="36" spans="1:59" ht="22.5" customHeight="1">
      <c r="A36" s="1"/>
      <c r="B36" s="221"/>
      <c r="C36" s="167"/>
      <c r="D36" s="514" t="str">
        <f ca="1">IF($AC32=" ","",DBCS(ABテナ５!$E$10))</f>
        <v/>
      </c>
      <c r="E36" s="515"/>
      <c r="F36" s="515"/>
      <c r="G36" s="516"/>
      <c r="H36" s="517">
        <f ca="1">IF($AC32=" ","",ABテナ５!$AC$4)</f>
        <v>0</v>
      </c>
      <c r="I36" s="518"/>
      <c r="J36" s="518"/>
      <c r="K36" s="519"/>
      <c r="L36" s="520">
        <f ca="1">IF($AC32=" ","",ABテナ５!$O$13)</f>
        <v>0</v>
      </c>
      <c r="M36" s="521"/>
      <c r="N36" s="521"/>
      <c r="O36" s="521"/>
      <c r="P36" s="521"/>
      <c r="Q36" s="521"/>
      <c r="R36" s="521"/>
      <c r="S36" s="521"/>
      <c r="T36" s="521"/>
      <c r="U36" s="521"/>
      <c r="V36" s="521"/>
      <c r="W36" s="521"/>
      <c r="X36" s="521"/>
      <c r="Y36" s="521"/>
      <c r="Z36" s="521"/>
      <c r="AA36" s="521"/>
      <c r="AB36" s="522"/>
      <c r="AC36" s="523" cm="1">
        <f t="array" aca="1" ref="AC36" ca="1">IFERROR(CHOOSE(様式１号!$D$16-2,INDIRECT("ABテナ５!Q73"),INDIRECT("ABテナ５!U73"),INDIRECT("ABテナ５!Y73"),INDIRECT("ABテナ５!AC73"),INDIRECT("ABテナ５!AG73"))," ")</f>
        <v>0</v>
      </c>
      <c r="AD36" s="524"/>
      <c r="AE36" s="524"/>
      <c r="AF36" s="524"/>
      <c r="AG36" s="524"/>
      <c r="AH36" s="525"/>
      <c r="AI36" s="3"/>
    </row>
    <row r="37" spans="1:59" ht="12.75" customHeight="1">
      <c r="A37" s="1"/>
      <c r="B37" s="221"/>
      <c r="C37" s="167"/>
      <c r="D37" s="532" t="s">
        <v>88</v>
      </c>
      <c r="E37" s="533"/>
      <c r="F37" s="533"/>
      <c r="G37" s="533"/>
      <c r="H37" s="533"/>
      <c r="I37" s="533"/>
      <c r="J37" s="533"/>
      <c r="K37" s="533"/>
      <c r="L37" s="533"/>
      <c r="M37" s="533"/>
      <c r="N37" s="533"/>
      <c r="O37" s="533"/>
      <c r="P37" s="533"/>
      <c r="Q37" s="533"/>
      <c r="R37" s="533"/>
      <c r="S37" s="533"/>
      <c r="T37" s="533"/>
      <c r="U37" s="533"/>
      <c r="V37" s="533"/>
      <c r="W37" s="533"/>
      <c r="X37" s="533"/>
      <c r="Y37" s="533"/>
      <c r="Z37" s="533"/>
      <c r="AA37" s="533"/>
      <c r="AB37" s="533"/>
      <c r="AC37" s="533"/>
      <c r="AD37" s="533"/>
      <c r="AE37" s="533"/>
      <c r="AF37" s="533"/>
      <c r="AG37" s="533"/>
      <c r="AH37" s="534"/>
      <c r="AI37" s="3"/>
    </row>
    <row r="38" spans="1:59" ht="22.5" customHeight="1">
      <c r="A38" s="1"/>
      <c r="B38" s="221"/>
      <c r="C38" s="167"/>
      <c r="D38" s="514" t="str">
        <f ca="1">IF($AC38=0,"",DBCS('BC１'!$E$10))</f>
        <v/>
      </c>
      <c r="E38" s="515"/>
      <c r="F38" s="515"/>
      <c r="G38" s="516"/>
      <c r="H38" s="517" t="str">
        <f ca="1">IF($AC38=0,"",'BC１'!$AC$4)</f>
        <v/>
      </c>
      <c r="I38" s="518"/>
      <c r="J38" s="518"/>
      <c r="K38" s="519"/>
      <c r="L38" s="520" t="str">
        <f ca="1">IF($AC38=0,"",'BC１'!$O$13)</f>
        <v/>
      </c>
      <c r="M38" s="521"/>
      <c r="N38" s="521"/>
      <c r="O38" s="521"/>
      <c r="P38" s="521"/>
      <c r="Q38" s="521"/>
      <c r="R38" s="521"/>
      <c r="S38" s="521"/>
      <c r="T38" s="521"/>
      <c r="U38" s="521"/>
      <c r="V38" s="521"/>
      <c r="W38" s="521"/>
      <c r="X38" s="521"/>
      <c r="Y38" s="521"/>
      <c r="Z38" s="521"/>
      <c r="AA38" s="521"/>
      <c r="AB38" s="522"/>
      <c r="AC38" s="523" cm="1">
        <f t="array" aca="1" ref="AC38" ca="1">IFERROR(CHOOSE(様式１号!$D$16-2,INDIRECT("BC１!Q42"),INDIRECT("BC１!U42"),INDIRECT("BC１!Y42"),INDIRECT("BC１!AC42"),INDIRECT("BC１!AG42"))," ")</f>
        <v>0</v>
      </c>
      <c r="AD38" s="524"/>
      <c r="AE38" s="524"/>
      <c r="AF38" s="524"/>
      <c r="AG38" s="524"/>
      <c r="AH38" s="525"/>
      <c r="AI38" s="3"/>
    </row>
    <row r="39" spans="1:59" ht="22.5" customHeight="1">
      <c r="A39" s="1"/>
      <c r="B39" s="221"/>
      <c r="C39" s="167"/>
      <c r="D39" s="514" t="str">
        <f ca="1">IF($AC38=0,"",DBCS('BC２'!$E$10))</f>
        <v/>
      </c>
      <c r="E39" s="515"/>
      <c r="F39" s="515"/>
      <c r="G39" s="516"/>
      <c r="H39" s="517" t="str">
        <f ca="1">IF($AC38=0,"",'BC２'!$AC$4)</f>
        <v/>
      </c>
      <c r="I39" s="518"/>
      <c r="J39" s="518"/>
      <c r="K39" s="519"/>
      <c r="L39" s="520" t="str">
        <f ca="1">IF($AC38=0,"",'BC２'!$O$13)</f>
        <v/>
      </c>
      <c r="M39" s="521"/>
      <c r="N39" s="521"/>
      <c r="O39" s="521"/>
      <c r="P39" s="521"/>
      <c r="Q39" s="521"/>
      <c r="R39" s="521"/>
      <c r="S39" s="521"/>
      <c r="T39" s="521"/>
      <c r="U39" s="521"/>
      <c r="V39" s="521"/>
      <c r="W39" s="521"/>
      <c r="X39" s="521"/>
      <c r="Y39" s="521"/>
      <c r="Z39" s="521"/>
      <c r="AA39" s="521"/>
      <c r="AB39" s="522"/>
      <c r="AC39" s="523" cm="1">
        <f t="array" aca="1" ref="AC39" ca="1">IFERROR(CHOOSE(様式１号!$D$16-2,INDIRECT("BC２!Q42"),INDIRECT("BC２!U42"),INDIRECT("BC２!Y42"),INDIRECT("BC２!AC42"),INDIRECT("BC２!AG42"))," ")</f>
        <v>0</v>
      </c>
      <c r="AD39" s="524"/>
      <c r="AE39" s="524"/>
      <c r="AF39" s="524"/>
      <c r="AG39" s="524"/>
      <c r="AH39" s="525"/>
      <c r="AI39" s="3"/>
    </row>
    <row r="40" spans="1:59" ht="22.5" customHeight="1">
      <c r="A40" s="1"/>
      <c r="B40" s="221"/>
      <c r="C40" s="167"/>
      <c r="D40" s="514" t="str">
        <f ca="1">IF($AC38=0,"",DBCS('BC３'!$E$10))</f>
        <v/>
      </c>
      <c r="E40" s="515"/>
      <c r="F40" s="515"/>
      <c r="G40" s="516"/>
      <c r="H40" s="517" t="str">
        <f ca="1">IF($AC38=0,"",'BC３'!$AC$4)</f>
        <v/>
      </c>
      <c r="I40" s="518"/>
      <c r="J40" s="518"/>
      <c r="K40" s="519"/>
      <c r="L40" s="520" t="str">
        <f ca="1">IF($AC38=0,"",'BC３'!$O$13)</f>
        <v/>
      </c>
      <c r="M40" s="521"/>
      <c r="N40" s="521"/>
      <c r="O40" s="521"/>
      <c r="P40" s="521"/>
      <c r="Q40" s="521"/>
      <c r="R40" s="521"/>
      <c r="S40" s="521"/>
      <c r="T40" s="521"/>
      <c r="U40" s="521"/>
      <c r="V40" s="521"/>
      <c r="W40" s="521"/>
      <c r="X40" s="521"/>
      <c r="Y40" s="521"/>
      <c r="Z40" s="521"/>
      <c r="AA40" s="521"/>
      <c r="AB40" s="522"/>
      <c r="AC40" s="523" cm="1">
        <f t="array" aca="1" ref="AC40" ca="1">IFERROR(CHOOSE(様式１号!$D$16-2,INDIRECT("BC３!Q42"),INDIRECT("BC３!U42"),INDIRECT("BC３!Y42"),INDIRECT("BC３!AC42"),INDIRECT("BC３!AG42"))," ")</f>
        <v>0</v>
      </c>
      <c r="AD40" s="524"/>
      <c r="AE40" s="524"/>
      <c r="AF40" s="524"/>
      <c r="AG40" s="524"/>
      <c r="AH40" s="525"/>
      <c r="AI40" s="3"/>
    </row>
    <row r="41" spans="1:59" ht="22.5" customHeight="1">
      <c r="A41" s="1"/>
      <c r="B41" s="221"/>
      <c r="C41" s="167"/>
      <c r="D41" s="514" t="str">
        <f ca="1">IF($AC38=0,"",DBCS('BC４'!$E$10))</f>
        <v/>
      </c>
      <c r="E41" s="515"/>
      <c r="F41" s="515"/>
      <c r="G41" s="516"/>
      <c r="H41" s="517" t="str">
        <f ca="1">IF($AC38=0,"",'BC４'!$AC$4)</f>
        <v/>
      </c>
      <c r="I41" s="518"/>
      <c r="J41" s="518"/>
      <c r="K41" s="519"/>
      <c r="L41" s="520" t="str">
        <f ca="1">IF($AC38=0,"",'BC４'!$O$13)</f>
        <v/>
      </c>
      <c r="M41" s="521"/>
      <c r="N41" s="521"/>
      <c r="O41" s="521"/>
      <c r="P41" s="521"/>
      <c r="Q41" s="521"/>
      <c r="R41" s="521"/>
      <c r="S41" s="521"/>
      <c r="T41" s="521"/>
      <c r="U41" s="521"/>
      <c r="V41" s="521"/>
      <c r="W41" s="521"/>
      <c r="X41" s="521"/>
      <c r="Y41" s="521"/>
      <c r="Z41" s="521"/>
      <c r="AA41" s="521"/>
      <c r="AB41" s="522"/>
      <c r="AC41" s="523" cm="1">
        <f t="array" aca="1" ref="AC41" ca="1">IFERROR(CHOOSE(様式１号!$D$16-2,INDIRECT("BC４!Q42"),INDIRECT("BC４!U42"),INDIRECT("BC４!Y42"),INDIRECT("BC４!AC42"),INDIRECT("BC４!AG42"))," ")</f>
        <v>0</v>
      </c>
      <c r="AD41" s="524"/>
      <c r="AE41" s="524"/>
      <c r="AF41" s="524"/>
      <c r="AG41" s="524"/>
      <c r="AH41" s="525"/>
      <c r="AI41" s="3"/>
    </row>
    <row r="42" spans="1:59" ht="22.5" customHeight="1">
      <c r="A42" s="1"/>
      <c r="B42" s="221"/>
      <c r="C42" s="167"/>
      <c r="D42" s="514" t="str">
        <f ca="1">IF($AC38=0,"",DBCS('BC５'!$E$10))</f>
        <v/>
      </c>
      <c r="E42" s="515"/>
      <c r="F42" s="515"/>
      <c r="G42" s="516"/>
      <c r="H42" s="517" t="str">
        <f ca="1">IF($AC38=0,"",'BC５'!$AC$4)</f>
        <v/>
      </c>
      <c r="I42" s="518"/>
      <c r="J42" s="518"/>
      <c r="K42" s="519"/>
      <c r="L42" s="520" t="str">
        <f ca="1">IF($AC38=0,"",'BC５'!$O$13)</f>
        <v/>
      </c>
      <c r="M42" s="521"/>
      <c r="N42" s="521"/>
      <c r="O42" s="521"/>
      <c r="P42" s="521"/>
      <c r="Q42" s="521"/>
      <c r="R42" s="521"/>
      <c r="S42" s="521"/>
      <c r="T42" s="521"/>
      <c r="U42" s="521"/>
      <c r="V42" s="521"/>
      <c r="W42" s="521"/>
      <c r="X42" s="521"/>
      <c r="Y42" s="521"/>
      <c r="Z42" s="521"/>
      <c r="AA42" s="521"/>
      <c r="AB42" s="522"/>
      <c r="AC42" s="523" cm="1">
        <f t="array" aca="1" ref="AC42" ca="1">IFERROR(CHOOSE(様式１号!$D$16-2,INDIRECT("BC５!Q42"),INDIRECT("BC５!U42"),INDIRECT("BC５!Y42"),INDIRECT("BC５!AC42"),INDIRECT("BC５!AG42"))," ")</f>
        <v>0</v>
      </c>
      <c r="AD42" s="524"/>
      <c r="AE42" s="524"/>
      <c r="AF42" s="524"/>
      <c r="AG42" s="524"/>
      <c r="AH42" s="525"/>
      <c r="AI42" s="3"/>
    </row>
    <row r="43" spans="1:59" ht="22.5" customHeight="1">
      <c r="A43" s="1"/>
      <c r="B43" s="221"/>
      <c r="C43" s="167"/>
      <c r="D43" s="535" t="s">
        <v>467</v>
      </c>
      <c r="E43" s="536"/>
      <c r="F43" s="536"/>
      <c r="G43" s="536"/>
      <c r="H43" s="536"/>
      <c r="I43" s="536"/>
      <c r="J43" s="536"/>
      <c r="K43" s="537"/>
      <c r="L43" s="538"/>
      <c r="M43" s="539"/>
      <c r="N43" s="539"/>
      <c r="O43" s="539"/>
      <c r="P43" s="539"/>
      <c r="Q43" s="539"/>
      <c r="R43" s="539"/>
      <c r="S43" s="539"/>
      <c r="T43" s="539"/>
      <c r="U43" s="539"/>
      <c r="V43" s="539"/>
      <c r="W43" s="539"/>
      <c r="X43" s="539"/>
      <c r="Y43" s="539"/>
      <c r="Z43" s="539"/>
      <c r="AA43" s="539"/>
      <c r="AB43" s="540"/>
      <c r="AC43" s="541">
        <f ca="1">SUM($AC$32:$AH$36,$AC$38:$AH$42)</f>
        <v>0</v>
      </c>
      <c r="AD43" s="542"/>
      <c r="AE43" s="542"/>
      <c r="AF43" s="542"/>
      <c r="AG43" s="542"/>
      <c r="AH43" s="543"/>
      <c r="AI43" s="3"/>
    </row>
    <row r="44" spans="1:59" ht="6.75" customHeight="1">
      <c r="A44" s="1"/>
      <c r="B44" s="221"/>
      <c r="C44" s="167"/>
      <c r="D44" s="167"/>
      <c r="E44" s="167"/>
      <c r="F44" s="167"/>
      <c r="G44" s="167"/>
      <c r="H44" s="167"/>
      <c r="I44" s="167"/>
      <c r="J44" s="167"/>
      <c r="K44" s="167"/>
      <c r="L44" s="167"/>
      <c r="M44" s="166"/>
      <c r="N44" s="1"/>
      <c r="O44" s="1"/>
      <c r="P44" s="1"/>
      <c r="Q44" s="1"/>
      <c r="R44" s="1"/>
      <c r="S44" s="1"/>
      <c r="T44" s="1"/>
      <c r="U44" s="1"/>
      <c r="V44" s="1"/>
      <c r="W44" s="1"/>
      <c r="X44" s="1"/>
      <c r="Y44" s="1"/>
      <c r="Z44" s="1"/>
      <c r="AA44" s="1"/>
      <c r="AB44" s="1"/>
      <c r="AC44" s="1"/>
      <c r="AD44" s="1"/>
      <c r="AE44" s="1"/>
      <c r="AF44" s="1"/>
      <c r="AG44" s="1"/>
      <c r="AH44" s="1"/>
      <c r="AI44" s="3"/>
    </row>
    <row r="45" spans="1:59" ht="14.25" customHeight="1">
      <c r="A45" s="1"/>
      <c r="B45" s="221"/>
      <c r="C45" s="167" t="s">
        <v>89</v>
      </c>
      <c r="D45" s="167"/>
      <c r="E45" s="167"/>
      <c r="F45" s="167"/>
      <c r="G45" s="167"/>
      <c r="H45" s="167"/>
      <c r="I45" s="167"/>
      <c r="J45" s="167"/>
      <c r="K45" s="167"/>
      <c r="L45" s="167"/>
      <c r="M45" s="166"/>
      <c r="N45" s="1"/>
      <c r="O45" s="1"/>
      <c r="P45" s="1"/>
      <c r="Q45" s="1"/>
      <c r="R45" s="1"/>
      <c r="S45" s="1"/>
      <c r="T45" s="1"/>
      <c r="U45" s="1"/>
      <c r="V45" s="1"/>
      <c r="W45" s="1"/>
      <c r="X45" s="1"/>
      <c r="Y45" s="1"/>
      <c r="Z45" s="1"/>
      <c r="AA45" s="1"/>
      <c r="AB45" s="1"/>
      <c r="AC45" s="1"/>
      <c r="AD45" s="1"/>
      <c r="AE45" s="1"/>
      <c r="AF45" s="1"/>
      <c r="AG45" s="1"/>
      <c r="AH45" s="1"/>
      <c r="AI45" s="3"/>
      <c r="AK45" s="436" t="s">
        <v>540</v>
      </c>
      <c r="AL45" s="436"/>
      <c r="AM45" s="436"/>
      <c r="AN45" s="436"/>
      <c r="AO45" s="436"/>
      <c r="AP45" s="436"/>
      <c r="AQ45" s="436"/>
      <c r="AR45" s="436"/>
      <c r="AS45" s="436"/>
      <c r="AT45" s="436"/>
      <c r="AU45" s="436"/>
      <c r="AV45" s="436"/>
      <c r="AW45" s="436"/>
      <c r="AX45" s="436"/>
      <c r="AY45" s="436"/>
      <c r="AZ45" s="436"/>
      <c r="BA45" s="436"/>
      <c r="BB45" s="436"/>
      <c r="BC45" s="436"/>
      <c r="BD45" s="436"/>
      <c r="BE45" s="436"/>
      <c r="BF45" s="436"/>
      <c r="BG45" s="436"/>
    </row>
    <row r="46" spans="1:59" ht="22.5" customHeight="1">
      <c r="A46" s="1"/>
      <c r="B46" s="221"/>
      <c r="C46" s="167"/>
      <c r="D46" s="544" t="str">
        <f>IF($U$46="","","○")</f>
        <v/>
      </c>
      <c r="E46" s="545"/>
      <c r="F46" s="546" t="s">
        <v>90</v>
      </c>
      <c r="G46" s="547"/>
      <c r="H46" s="547"/>
      <c r="I46" s="547"/>
      <c r="J46" s="547"/>
      <c r="K46" s="547"/>
      <c r="L46" s="547"/>
      <c r="M46" s="547"/>
      <c r="N46" s="547"/>
      <c r="O46" s="547"/>
      <c r="P46" s="548"/>
      <c r="Q46" s="549" t="s">
        <v>91</v>
      </c>
      <c r="R46" s="550"/>
      <c r="S46" s="550"/>
      <c r="T46" s="551"/>
      <c r="U46" s="552"/>
      <c r="V46" s="553"/>
      <c r="W46" s="553"/>
      <c r="X46" s="553"/>
      <c r="Y46" s="553"/>
      <c r="Z46" s="553"/>
      <c r="AA46" s="553"/>
      <c r="AB46" s="553"/>
      <c r="AC46" s="553"/>
      <c r="AD46" s="553"/>
      <c r="AE46" s="553"/>
      <c r="AF46" s="553"/>
      <c r="AG46" s="553"/>
      <c r="AH46" s="554"/>
      <c r="AI46" s="3"/>
      <c r="AK46" s="436"/>
      <c r="AL46" s="436"/>
      <c r="AM46" s="436"/>
      <c r="AN46" s="436"/>
      <c r="AO46" s="436"/>
      <c r="AP46" s="436"/>
      <c r="AQ46" s="436"/>
      <c r="AR46" s="436"/>
      <c r="AS46" s="436"/>
      <c r="AT46" s="436"/>
      <c r="AU46" s="436"/>
      <c r="AV46" s="436"/>
      <c r="AW46" s="436"/>
      <c r="AX46" s="436"/>
      <c r="AY46" s="436"/>
      <c r="AZ46" s="436"/>
      <c r="BA46" s="436"/>
      <c r="BB46" s="436"/>
      <c r="BC46" s="436"/>
      <c r="BD46" s="436"/>
      <c r="BE46" s="436"/>
      <c r="BF46" s="436"/>
      <c r="BG46" s="436"/>
    </row>
    <row r="47" spans="1:59" ht="22.5" customHeight="1">
      <c r="A47" s="1"/>
      <c r="B47" s="221"/>
      <c r="C47" s="167"/>
      <c r="D47" s="563" t="str">
        <f>IF(AND($U$47="",$U$50=""),"","○")</f>
        <v/>
      </c>
      <c r="E47" s="564"/>
      <c r="F47" s="572" t="s">
        <v>532</v>
      </c>
      <c r="G47" s="573"/>
      <c r="H47" s="573"/>
      <c r="I47" s="573"/>
      <c r="J47" s="573"/>
      <c r="K47" s="573"/>
      <c r="L47" s="573"/>
      <c r="M47" s="573"/>
      <c r="N47" s="573"/>
      <c r="O47" s="573"/>
      <c r="P47" s="574"/>
      <c r="Q47" s="555" t="s">
        <v>92</v>
      </c>
      <c r="R47" s="556"/>
      <c r="S47" s="556"/>
      <c r="T47" s="557"/>
      <c r="U47" s="569"/>
      <c r="V47" s="569"/>
      <c r="W47" s="569"/>
      <c r="X47" s="569"/>
      <c r="Y47" s="569"/>
      <c r="Z47" s="569"/>
      <c r="AA47" s="569"/>
      <c r="AB47" s="569"/>
      <c r="AC47" s="569"/>
      <c r="AD47" s="569"/>
      <c r="AE47" s="569"/>
      <c r="AF47" s="569"/>
      <c r="AG47" s="569"/>
      <c r="AH47" s="569"/>
      <c r="AI47" s="3"/>
    </row>
    <row r="48" spans="1:59" ht="22.5" customHeight="1">
      <c r="A48" s="1"/>
      <c r="B48" s="221"/>
      <c r="C48" s="167"/>
      <c r="D48" s="565"/>
      <c r="E48" s="566"/>
      <c r="F48" s="575"/>
      <c r="G48" s="576"/>
      <c r="H48" s="576"/>
      <c r="I48" s="576"/>
      <c r="J48" s="576"/>
      <c r="K48" s="576"/>
      <c r="L48" s="576"/>
      <c r="M48" s="576"/>
      <c r="N48" s="576"/>
      <c r="O48" s="576"/>
      <c r="P48" s="577"/>
      <c r="Q48" s="555" t="s">
        <v>93</v>
      </c>
      <c r="R48" s="556"/>
      <c r="S48" s="556"/>
      <c r="T48" s="557"/>
      <c r="U48" s="570"/>
      <c r="V48" s="570"/>
      <c r="W48" s="570"/>
      <c r="X48" s="570"/>
      <c r="Y48" s="570"/>
      <c r="Z48" s="570"/>
      <c r="AA48" s="570"/>
      <c r="AB48" s="570"/>
      <c r="AC48" s="570"/>
      <c r="AD48" s="570"/>
      <c r="AE48" s="570"/>
      <c r="AF48" s="570"/>
      <c r="AG48" s="570"/>
      <c r="AH48" s="570"/>
      <c r="AI48" s="3"/>
    </row>
    <row r="49" spans="1:36" ht="22.5" customHeight="1">
      <c r="A49" s="1"/>
      <c r="B49" s="221"/>
      <c r="C49" s="167"/>
      <c r="D49" s="565"/>
      <c r="E49" s="566"/>
      <c r="F49" s="575"/>
      <c r="G49" s="576"/>
      <c r="H49" s="576"/>
      <c r="I49" s="576"/>
      <c r="J49" s="576"/>
      <c r="K49" s="576"/>
      <c r="L49" s="576"/>
      <c r="M49" s="576"/>
      <c r="N49" s="576"/>
      <c r="O49" s="576"/>
      <c r="P49" s="577"/>
      <c r="Q49" s="555" t="s">
        <v>94</v>
      </c>
      <c r="R49" s="556"/>
      <c r="S49" s="556"/>
      <c r="T49" s="557"/>
      <c r="U49" s="559"/>
      <c r="V49" s="559"/>
      <c r="W49" s="559"/>
      <c r="X49" s="559"/>
      <c r="Y49" s="559"/>
      <c r="Z49" s="559"/>
      <c r="AA49" s="559"/>
      <c r="AB49" s="559"/>
      <c r="AC49" s="559"/>
      <c r="AD49" s="559"/>
      <c r="AE49" s="559"/>
      <c r="AF49" s="559"/>
      <c r="AG49" s="559"/>
      <c r="AH49" s="559"/>
      <c r="AI49" s="3"/>
    </row>
    <row r="50" spans="1:36" ht="22.5" customHeight="1">
      <c r="A50" s="1"/>
      <c r="B50" s="221"/>
      <c r="C50" s="167"/>
      <c r="D50" s="565"/>
      <c r="E50" s="566"/>
      <c r="F50" s="575"/>
      <c r="G50" s="576"/>
      <c r="H50" s="576"/>
      <c r="I50" s="576"/>
      <c r="J50" s="576"/>
      <c r="K50" s="576"/>
      <c r="L50" s="576"/>
      <c r="M50" s="576"/>
      <c r="N50" s="576"/>
      <c r="O50" s="576"/>
      <c r="P50" s="577"/>
      <c r="Q50" s="555" t="s">
        <v>95</v>
      </c>
      <c r="R50" s="556"/>
      <c r="S50" s="556"/>
      <c r="T50" s="557"/>
      <c r="U50" s="571"/>
      <c r="V50" s="571"/>
      <c r="W50" s="571"/>
      <c r="X50" s="571"/>
      <c r="Y50" s="571"/>
      <c r="Z50" s="571"/>
      <c r="AA50" s="571"/>
      <c r="AB50" s="571"/>
      <c r="AC50" s="571"/>
      <c r="AD50" s="571"/>
      <c r="AE50" s="571"/>
      <c r="AF50" s="571"/>
      <c r="AG50" s="571"/>
      <c r="AH50" s="571"/>
      <c r="AI50" s="3"/>
    </row>
    <row r="51" spans="1:36" ht="22.5" customHeight="1">
      <c r="A51" s="1"/>
      <c r="B51" s="221"/>
      <c r="C51" s="167"/>
      <c r="D51" s="565"/>
      <c r="E51" s="566"/>
      <c r="F51" s="575"/>
      <c r="G51" s="576"/>
      <c r="H51" s="576"/>
      <c r="I51" s="576"/>
      <c r="J51" s="576"/>
      <c r="K51" s="576"/>
      <c r="L51" s="576"/>
      <c r="M51" s="576"/>
      <c r="N51" s="576"/>
      <c r="O51" s="576"/>
      <c r="P51" s="577"/>
      <c r="Q51" s="555" t="s">
        <v>96</v>
      </c>
      <c r="R51" s="556"/>
      <c r="S51" s="556"/>
      <c r="T51" s="557"/>
      <c r="U51" s="558"/>
      <c r="V51" s="558"/>
      <c r="W51" s="558"/>
      <c r="X51" s="558"/>
      <c r="Y51" s="558"/>
      <c r="Z51" s="558"/>
      <c r="AA51" s="558"/>
      <c r="AB51" s="558"/>
      <c r="AC51" s="558"/>
      <c r="AD51" s="558"/>
      <c r="AE51" s="558"/>
      <c r="AF51" s="558"/>
      <c r="AG51" s="558"/>
      <c r="AH51" s="558"/>
      <c r="AI51" s="3"/>
    </row>
    <row r="52" spans="1:36" ht="22.5" customHeight="1">
      <c r="A52" s="1"/>
      <c r="B52" s="221"/>
      <c r="C52" s="167"/>
      <c r="D52" s="567"/>
      <c r="E52" s="568"/>
      <c r="F52" s="578"/>
      <c r="G52" s="579"/>
      <c r="H52" s="579"/>
      <c r="I52" s="579"/>
      <c r="J52" s="579"/>
      <c r="K52" s="579"/>
      <c r="L52" s="579"/>
      <c r="M52" s="579"/>
      <c r="N52" s="579"/>
      <c r="O52" s="579"/>
      <c r="P52" s="580"/>
      <c r="Q52" s="555" t="s">
        <v>97</v>
      </c>
      <c r="R52" s="556"/>
      <c r="S52" s="556"/>
      <c r="T52" s="557"/>
      <c r="U52" s="559"/>
      <c r="V52" s="559"/>
      <c r="W52" s="559"/>
      <c r="X52" s="559"/>
      <c r="Y52" s="559"/>
      <c r="Z52" s="559"/>
      <c r="AA52" s="559"/>
      <c r="AB52" s="559"/>
      <c r="AC52" s="559"/>
      <c r="AD52" s="559"/>
      <c r="AE52" s="559"/>
      <c r="AF52" s="559"/>
      <c r="AG52" s="559"/>
      <c r="AH52" s="559"/>
      <c r="AI52" s="3"/>
    </row>
    <row r="53" spans="1:36" ht="22.5" customHeight="1">
      <c r="A53" s="1"/>
      <c r="B53" s="221"/>
      <c r="C53" s="167"/>
      <c r="D53" s="544" t="str">
        <f>IF($Q$53="","","○")</f>
        <v/>
      </c>
      <c r="E53" s="545"/>
      <c r="F53" s="560" t="s">
        <v>531</v>
      </c>
      <c r="G53" s="561"/>
      <c r="H53" s="561"/>
      <c r="I53" s="561"/>
      <c r="J53" s="561"/>
      <c r="K53" s="561"/>
      <c r="L53" s="561"/>
      <c r="M53" s="561"/>
      <c r="N53" s="561"/>
      <c r="O53" s="561"/>
      <c r="P53" s="562"/>
      <c r="Q53" s="459"/>
      <c r="R53" s="460"/>
      <c r="S53" s="460"/>
      <c r="T53" s="460"/>
      <c r="U53" s="460"/>
      <c r="V53" s="460"/>
      <c r="W53" s="460"/>
      <c r="X53" s="460"/>
      <c r="Y53" s="460"/>
      <c r="Z53" s="460"/>
      <c r="AA53" s="460"/>
      <c r="AB53" s="460"/>
      <c r="AC53" s="460"/>
      <c r="AD53" s="460"/>
      <c r="AE53" s="460"/>
      <c r="AF53" s="460"/>
      <c r="AG53" s="460"/>
      <c r="AH53" s="461"/>
      <c r="AI53" s="3"/>
    </row>
    <row r="54" spans="1:36" ht="6.75" customHeight="1">
      <c r="A54" s="1"/>
      <c r="B54" s="221"/>
      <c r="C54" s="167"/>
      <c r="D54" s="167"/>
      <c r="E54" s="167"/>
      <c r="F54" s="167"/>
      <c r="G54" s="167"/>
      <c r="H54" s="167"/>
      <c r="I54" s="167"/>
      <c r="J54" s="167"/>
      <c r="K54" s="167"/>
      <c r="L54" s="167"/>
      <c r="M54" s="166"/>
      <c r="N54" s="1"/>
      <c r="O54" s="1"/>
      <c r="P54" s="1"/>
      <c r="Q54" s="1"/>
      <c r="R54" s="1"/>
      <c r="S54" s="1"/>
      <c r="T54" s="1"/>
      <c r="U54" s="1"/>
      <c r="V54" s="1"/>
      <c r="W54" s="1"/>
      <c r="X54" s="1"/>
      <c r="Y54" s="1"/>
      <c r="Z54" s="1"/>
      <c r="AA54" s="1"/>
      <c r="AB54" s="1"/>
      <c r="AC54" s="1"/>
      <c r="AD54" s="1"/>
      <c r="AE54" s="1"/>
      <c r="AF54" s="1"/>
      <c r="AG54" s="1"/>
      <c r="AH54" s="1"/>
      <c r="AI54" s="3"/>
    </row>
    <row r="55" spans="1:36">
      <c r="A55" s="1"/>
      <c r="B55" s="221"/>
      <c r="C55" s="167" t="s">
        <v>98</v>
      </c>
      <c r="D55" s="167"/>
      <c r="E55" s="167"/>
      <c r="F55" s="167"/>
      <c r="G55" s="167"/>
      <c r="H55" s="167"/>
      <c r="I55" s="167"/>
      <c r="J55" s="167"/>
      <c r="K55" s="167"/>
      <c r="L55" s="167"/>
      <c r="M55" s="166"/>
      <c r="N55" s="1"/>
      <c r="O55" s="1"/>
      <c r="P55" s="1"/>
      <c r="Q55" s="1"/>
      <c r="R55" s="1"/>
      <c r="S55" s="1"/>
      <c r="T55" s="1"/>
      <c r="U55" s="1"/>
      <c r="V55" s="1"/>
      <c r="W55" s="1"/>
      <c r="X55" s="1"/>
      <c r="Y55" s="1"/>
      <c r="Z55" s="1"/>
      <c r="AA55" s="1"/>
      <c r="AB55" s="1"/>
      <c r="AC55" s="1"/>
      <c r="AD55" s="1"/>
      <c r="AE55" s="1"/>
      <c r="AF55" s="1"/>
      <c r="AG55" s="1"/>
      <c r="AH55" s="1"/>
      <c r="AI55" s="3"/>
    </row>
    <row r="56" spans="1:36" ht="20.100000000000001" customHeight="1">
      <c r="A56" s="1"/>
      <c r="B56" s="221"/>
      <c r="C56" s="167"/>
      <c r="D56" s="587" t="s">
        <v>99</v>
      </c>
      <c r="E56" s="588"/>
      <c r="F56" s="588"/>
      <c r="G56" s="588"/>
      <c r="H56" s="588"/>
      <c r="I56" s="588"/>
      <c r="J56" s="588"/>
      <c r="K56" s="588"/>
      <c r="L56" s="588"/>
      <c r="M56" s="588"/>
      <c r="N56" s="588"/>
      <c r="O56" s="588"/>
      <c r="P56" s="589"/>
      <c r="Q56" s="592" t="s">
        <v>100</v>
      </c>
      <c r="R56" s="593"/>
      <c r="S56" s="593"/>
      <c r="T56" s="593"/>
      <c r="U56" s="593"/>
      <c r="V56" s="593"/>
      <c r="W56" s="593"/>
      <c r="X56" s="593"/>
      <c r="Y56" s="593"/>
      <c r="Z56" s="593"/>
      <c r="AA56" s="593"/>
      <c r="AB56" s="593"/>
      <c r="AC56" s="593"/>
      <c r="AD56" s="593"/>
      <c r="AE56" s="593"/>
      <c r="AF56" s="593"/>
      <c r="AG56" s="593"/>
      <c r="AH56" s="594"/>
      <c r="AI56" s="3"/>
    </row>
    <row r="57" spans="1:36" ht="20.100000000000001" customHeight="1">
      <c r="A57" s="1"/>
      <c r="B57" s="221"/>
      <c r="C57" s="167"/>
      <c r="D57" s="590"/>
      <c r="E57" s="591"/>
      <c r="F57" s="591"/>
      <c r="G57" s="591"/>
      <c r="H57" s="591"/>
      <c r="I57" s="591"/>
      <c r="J57" s="591"/>
      <c r="K57" s="591"/>
      <c r="L57" s="591"/>
      <c r="M57" s="591"/>
      <c r="N57" s="591"/>
      <c r="O57" s="591"/>
      <c r="P57" s="591"/>
      <c r="Q57" s="484" t="s">
        <v>101</v>
      </c>
      <c r="R57" s="485"/>
      <c r="S57" s="485"/>
      <c r="T57" s="485"/>
      <c r="U57" s="485"/>
      <c r="V57" s="486"/>
      <c r="W57" s="484" t="s">
        <v>102</v>
      </c>
      <c r="X57" s="485"/>
      <c r="Y57" s="485"/>
      <c r="Z57" s="485"/>
      <c r="AA57" s="485"/>
      <c r="AB57" s="485"/>
      <c r="AC57" s="485"/>
      <c r="AD57" s="485"/>
      <c r="AE57" s="485"/>
      <c r="AF57" s="485"/>
      <c r="AG57" s="485"/>
      <c r="AH57" s="486"/>
      <c r="AI57" s="3"/>
    </row>
    <row r="58" spans="1:36" ht="22.5" customHeight="1">
      <c r="A58" s="1"/>
      <c r="B58" s="221"/>
      <c r="C58" s="167"/>
      <c r="D58" s="595">
        <v>1</v>
      </c>
      <c r="E58" s="596"/>
      <c r="F58" s="459"/>
      <c r="G58" s="460"/>
      <c r="H58" s="460"/>
      <c r="I58" s="460"/>
      <c r="J58" s="460"/>
      <c r="K58" s="460"/>
      <c r="L58" s="460"/>
      <c r="M58" s="460"/>
      <c r="N58" s="460"/>
      <c r="O58" s="460"/>
      <c r="P58" s="460"/>
      <c r="Q58" s="581"/>
      <c r="R58" s="582"/>
      <c r="S58" s="582"/>
      <c r="T58" s="582"/>
      <c r="U58" s="582"/>
      <c r="V58" s="583"/>
      <c r="W58" s="584"/>
      <c r="X58" s="585"/>
      <c r="Y58" s="585"/>
      <c r="Z58" s="585"/>
      <c r="AA58" s="585"/>
      <c r="AB58" s="585"/>
      <c r="AC58" s="585"/>
      <c r="AD58" s="585"/>
      <c r="AE58" s="585"/>
      <c r="AF58" s="585"/>
      <c r="AG58" s="585"/>
      <c r="AH58" s="586"/>
      <c r="AI58" s="3"/>
      <c r="AJ58" s="171" t="str">
        <f>IFERROR(IF(FIND("-",$Q58,1)&gt;0,"",""),"← 電話番号はハイフンで区切って入力してください。")</f>
        <v>← 電話番号はハイフンで区切って入力してください。</v>
      </c>
    </row>
    <row r="59" spans="1:36" ht="22.5" customHeight="1">
      <c r="A59" s="1"/>
      <c r="B59" s="221"/>
      <c r="C59" s="167"/>
      <c r="D59" s="484">
        <v>2</v>
      </c>
      <c r="E59" s="486"/>
      <c r="F59" s="459"/>
      <c r="G59" s="460"/>
      <c r="H59" s="460"/>
      <c r="I59" s="460"/>
      <c r="J59" s="460"/>
      <c r="K59" s="460"/>
      <c r="L59" s="460"/>
      <c r="M59" s="460"/>
      <c r="N59" s="460"/>
      <c r="O59" s="460"/>
      <c r="P59" s="460"/>
      <c r="Q59" s="581"/>
      <c r="R59" s="582"/>
      <c r="S59" s="582"/>
      <c r="T59" s="582"/>
      <c r="U59" s="582"/>
      <c r="V59" s="583"/>
      <c r="W59" s="584"/>
      <c r="X59" s="585"/>
      <c r="Y59" s="585"/>
      <c r="Z59" s="585"/>
      <c r="AA59" s="585"/>
      <c r="AB59" s="585"/>
      <c r="AC59" s="585"/>
      <c r="AD59" s="585"/>
      <c r="AE59" s="585"/>
      <c r="AF59" s="585"/>
      <c r="AG59" s="585"/>
      <c r="AH59" s="586"/>
      <c r="AI59" s="3"/>
      <c r="AJ59" s="171" t="str">
        <f t="shared" ref="AJ59:AJ60" si="0">IFERROR(IF(FIND("-",$Q59,1)&gt;0,"",""),"← 電話番号はハイフンで区切って入力してください。")</f>
        <v>← 電話番号はハイフンで区切って入力してください。</v>
      </c>
    </row>
    <row r="60" spans="1:36" ht="22.5" customHeight="1">
      <c r="A60" s="1"/>
      <c r="B60" s="221"/>
      <c r="C60" s="167"/>
      <c r="D60" s="484">
        <v>3</v>
      </c>
      <c r="E60" s="486"/>
      <c r="F60" s="459"/>
      <c r="G60" s="460"/>
      <c r="H60" s="460"/>
      <c r="I60" s="460"/>
      <c r="J60" s="460"/>
      <c r="K60" s="460"/>
      <c r="L60" s="460"/>
      <c r="M60" s="460"/>
      <c r="N60" s="460"/>
      <c r="O60" s="460"/>
      <c r="P60" s="460"/>
      <c r="Q60" s="581"/>
      <c r="R60" s="582"/>
      <c r="S60" s="582"/>
      <c r="T60" s="582"/>
      <c r="U60" s="582"/>
      <c r="V60" s="583"/>
      <c r="W60" s="584"/>
      <c r="X60" s="585"/>
      <c r="Y60" s="585"/>
      <c r="Z60" s="585"/>
      <c r="AA60" s="585"/>
      <c r="AB60" s="585"/>
      <c r="AC60" s="585"/>
      <c r="AD60" s="585"/>
      <c r="AE60" s="585"/>
      <c r="AF60" s="585"/>
      <c r="AG60" s="585"/>
      <c r="AH60" s="586"/>
      <c r="AI60" s="3"/>
      <c r="AJ60" s="171" t="str">
        <f t="shared" si="0"/>
        <v>← 電話番号はハイフンで区切って入力してください。</v>
      </c>
    </row>
    <row r="61" spans="1:36">
      <c r="A61" s="1"/>
      <c r="B61" s="221"/>
      <c r="C61" s="167"/>
      <c r="D61" s="233"/>
      <c r="E61" s="167"/>
      <c r="F61" s="167"/>
      <c r="G61" s="167"/>
      <c r="H61" s="167"/>
      <c r="I61" s="167"/>
      <c r="J61" s="167"/>
      <c r="K61" s="167"/>
      <c r="L61" s="167"/>
      <c r="M61" s="166"/>
      <c r="N61" s="1"/>
      <c r="O61" s="1"/>
      <c r="P61" s="1"/>
      <c r="Q61" s="1"/>
      <c r="R61" s="1"/>
      <c r="S61" s="1"/>
      <c r="T61" s="1"/>
      <c r="U61" s="1"/>
      <c r="V61" s="1"/>
      <c r="W61" s="1"/>
      <c r="X61" s="1"/>
      <c r="Y61" s="1"/>
      <c r="Z61" s="1"/>
      <c r="AA61" s="1"/>
      <c r="AB61" s="1"/>
      <c r="AC61" s="1"/>
      <c r="AD61" s="1"/>
      <c r="AE61" s="1"/>
      <c r="AF61" s="1"/>
      <c r="AG61" s="1"/>
      <c r="AH61" s="297" t="s">
        <v>507</v>
      </c>
      <c r="AI61" s="3"/>
    </row>
    <row r="62" spans="1:36" ht="6.75" customHeight="1">
      <c r="A62" s="1"/>
      <c r="B62" s="221"/>
      <c r="C62" s="167"/>
      <c r="D62" s="167"/>
      <c r="E62" s="167"/>
      <c r="F62" s="167"/>
      <c r="G62" s="167"/>
      <c r="H62" s="167"/>
      <c r="I62" s="167"/>
      <c r="J62" s="167"/>
      <c r="K62" s="167"/>
      <c r="L62" s="167"/>
      <c r="M62" s="166"/>
      <c r="N62" s="1"/>
      <c r="O62" s="1"/>
      <c r="P62" s="1"/>
      <c r="Q62" s="1"/>
      <c r="R62" s="1"/>
      <c r="S62" s="1"/>
      <c r="T62" s="1"/>
      <c r="U62" s="1"/>
      <c r="V62" s="1"/>
      <c r="W62" s="1"/>
      <c r="X62" s="1"/>
      <c r="Y62" s="1"/>
      <c r="Z62" s="1"/>
      <c r="AA62" s="1"/>
      <c r="AB62" s="1"/>
      <c r="AC62" s="1"/>
      <c r="AD62" s="1"/>
      <c r="AE62" s="1"/>
      <c r="AF62" s="1"/>
      <c r="AG62" s="1"/>
      <c r="AH62" s="1"/>
      <c r="AI62" s="3"/>
    </row>
    <row r="63" spans="1:36">
      <c r="A63" s="1"/>
      <c r="B63" s="221"/>
      <c r="C63" s="167" t="str">
        <f>IF(E9="Ⅳ類","（６）（Ⅳ類（任意事業者）のみ記入）県による公表の可否","")</f>
        <v/>
      </c>
      <c r="D63" s="167"/>
      <c r="E63" s="167"/>
      <c r="F63" s="167"/>
      <c r="G63" s="167"/>
      <c r="H63" s="167"/>
      <c r="I63" s="167"/>
      <c r="J63" s="167"/>
      <c r="K63" s="167"/>
      <c r="L63" s="167"/>
      <c r="M63" s="166"/>
      <c r="N63" s="1"/>
      <c r="O63" s="1"/>
      <c r="P63" s="1"/>
      <c r="Q63" s="1"/>
      <c r="R63" s="1"/>
      <c r="S63" s="1"/>
      <c r="T63" s="1"/>
      <c r="U63" s="1"/>
      <c r="V63" s="1"/>
      <c r="W63" s="1"/>
      <c r="X63" s="1"/>
      <c r="Y63" s="1"/>
      <c r="Z63" s="1"/>
      <c r="AA63" s="1"/>
      <c r="AB63" s="1"/>
      <c r="AC63" s="1"/>
      <c r="AD63" s="1"/>
      <c r="AE63" s="1"/>
      <c r="AF63" s="1"/>
      <c r="AG63" s="1"/>
      <c r="AH63" s="1"/>
      <c r="AI63" s="3"/>
    </row>
    <row r="64" spans="1:36" ht="26.25" customHeight="1">
      <c r="A64" s="1"/>
      <c r="B64" s="221"/>
      <c r="C64" s="167"/>
      <c r="D64" s="600" t="str">
        <f>IF(E9="Ⅳ類","県による報告書の公表を希望","")</f>
        <v/>
      </c>
      <c r="E64" s="600"/>
      <c r="F64" s="600"/>
      <c r="G64" s="600"/>
      <c r="H64" s="600"/>
      <c r="I64" s="600"/>
      <c r="J64" s="600"/>
      <c r="K64" s="600"/>
      <c r="L64" s="600"/>
      <c r="M64" s="600"/>
      <c r="N64" s="600"/>
      <c r="O64" s="600"/>
      <c r="P64" s="600"/>
      <c r="Q64" s="600"/>
      <c r="R64" s="600"/>
      <c r="S64" s="600"/>
      <c r="T64" s="600"/>
      <c r="U64" s="600"/>
      <c r="V64" s="600"/>
      <c r="W64" s="600"/>
      <c r="X64" s="600"/>
      <c r="Y64" s="600"/>
      <c r="Z64" s="600"/>
      <c r="AA64" s="601"/>
      <c r="AB64" s="601"/>
      <c r="AC64" s="601"/>
      <c r="AD64" s="601"/>
      <c r="AE64" s="601"/>
      <c r="AF64" s="601"/>
      <c r="AG64" s="601"/>
      <c r="AH64" s="601"/>
      <c r="AI64" s="3"/>
    </row>
    <row r="65" spans="1:62">
      <c r="A65" s="1"/>
      <c r="B65" s="223"/>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6"/>
    </row>
    <row r="66" spans="1:62">
      <c r="A66" s="1"/>
      <c r="B66" s="1"/>
      <c r="C66" s="1"/>
      <c r="D66" s="1"/>
      <c r="E66" s="1"/>
      <c r="F66" s="1"/>
      <c r="G66" s="1"/>
      <c r="H66" s="1"/>
      <c r="I66" s="1"/>
      <c r="J66" s="1"/>
      <c r="K66" s="1"/>
      <c r="L66" s="1"/>
      <c r="M66" s="1"/>
      <c r="N66" s="1"/>
      <c r="O66" s="1"/>
      <c r="P66" s="1"/>
      <c r="Q66" s="1"/>
      <c r="R66" s="1"/>
      <c r="S66" s="1"/>
      <c r="T66" s="1"/>
      <c r="U66" s="1"/>
      <c r="V66" s="1"/>
      <c r="W66" s="1"/>
      <c r="X66" s="1"/>
      <c r="Y66" s="1"/>
      <c r="Z66" s="1"/>
      <c r="AA66" s="107"/>
      <c r="AB66" s="107"/>
      <c r="AC66" s="107"/>
      <c r="AD66" s="107"/>
      <c r="AE66" s="107"/>
      <c r="AF66" s="107"/>
      <c r="AG66" s="107"/>
      <c r="AH66" s="107"/>
      <c r="AI66" s="190" t="s">
        <v>38</v>
      </c>
    </row>
    <row r="67" spans="1:62" ht="20.25" customHeight="1">
      <c r="A67" s="1"/>
      <c r="B67" s="166"/>
      <c r="C67" s="179" t="s">
        <v>59</v>
      </c>
      <c r="D67" s="166"/>
      <c r="E67" s="166"/>
      <c r="F67" s="166"/>
      <c r="G67" s="166"/>
      <c r="H67" s="166"/>
      <c r="I67" s="166"/>
      <c r="J67" s="166"/>
      <c r="K67" s="1"/>
      <c r="L67" s="166"/>
      <c r="M67" s="1"/>
      <c r="N67" s="1"/>
      <c r="O67" s="1"/>
      <c r="P67" s="1"/>
      <c r="Q67" s="1"/>
      <c r="R67" s="1"/>
      <c r="S67" s="1"/>
      <c r="T67" s="1"/>
      <c r="U67" s="1"/>
      <c r="V67" s="1"/>
      <c r="W67" s="1"/>
      <c r="X67" s="1"/>
      <c r="Y67" s="1"/>
      <c r="Z67" s="1"/>
      <c r="AA67" s="1"/>
      <c r="AB67" s="1"/>
      <c r="AC67" s="1"/>
      <c r="AD67" s="1"/>
      <c r="AE67" s="217" t="s">
        <v>103</v>
      </c>
      <c r="AF67" s="1"/>
      <c r="AG67" s="1"/>
      <c r="AH67" s="1"/>
      <c r="AI67" s="1"/>
    </row>
    <row r="68" spans="1:62" ht="22.5" customHeight="1">
      <c r="A68" s="1"/>
      <c r="B68" s="218"/>
      <c r="C68" s="229" t="s">
        <v>104</v>
      </c>
      <c r="D68" s="230"/>
      <c r="E68" s="230"/>
      <c r="F68" s="230"/>
      <c r="G68" s="230"/>
      <c r="H68" s="230"/>
      <c r="I68" s="230"/>
      <c r="J68" s="230"/>
      <c r="K68" s="230"/>
      <c r="L68" s="234"/>
      <c r="M68" s="5"/>
      <c r="N68" s="5"/>
      <c r="O68" s="5"/>
      <c r="P68" s="5"/>
      <c r="Q68" s="5"/>
      <c r="R68" s="5"/>
      <c r="S68" s="5"/>
      <c r="T68" s="5"/>
      <c r="U68" s="5"/>
      <c r="V68" s="5"/>
      <c r="W68" s="5"/>
      <c r="X68" s="5"/>
      <c r="Y68" s="5"/>
      <c r="Z68" s="5"/>
      <c r="AA68" s="5"/>
      <c r="AB68" s="5"/>
      <c r="AC68" s="5"/>
      <c r="AD68" s="5"/>
      <c r="AE68" s="5"/>
      <c r="AF68" s="5"/>
      <c r="AG68" s="5"/>
      <c r="AH68" s="5"/>
      <c r="AI68" s="18"/>
    </row>
    <row r="69" spans="1:62" ht="195" customHeight="1">
      <c r="A69" s="1"/>
      <c r="B69" s="221"/>
      <c r="C69" s="167"/>
      <c r="D69" s="602"/>
      <c r="E69" s="603"/>
      <c r="F69" s="603"/>
      <c r="G69" s="603"/>
      <c r="H69" s="603"/>
      <c r="I69" s="603"/>
      <c r="J69" s="603"/>
      <c r="K69" s="603"/>
      <c r="L69" s="603"/>
      <c r="M69" s="603"/>
      <c r="N69" s="603"/>
      <c r="O69" s="603"/>
      <c r="P69" s="603"/>
      <c r="Q69" s="603"/>
      <c r="R69" s="603"/>
      <c r="S69" s="603"/>
      <c r="T69" s="603"/>
      <c r="U69" s="603"/>
      <c r="V69" s="603"/>
      <c r="W69" s="603"/>
      <c r="X69" s="603"/>
      <c r="Y69" s="603"/>
      <c r="Z69" s="603"/>
      <c r="AA69" s="603"/>
      <c r="AB69" s="603"/>
      <c r="AC69" s="603"/>
      <c r="AD69" s="603"/>
      <c r="AE69" s="603"/>
      <c r="AF69" s="603"/>
      <c r="AG69" s="603"/>
      <c r="AH69" s="604"/>
      <c r="AI69" s="3"/>
      <c r="AK69" s="343" t="s">
        <v>511</v>
      </c>
      <c r="AL69" s="343"/>
      <c r="AM69" s="343"/>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c r="BJ69" s="343"/>
    </row>
    <row r="70" spans="1:62">
      <c r="A70" s="1"/>
      <c r="B70" s="221"/>
      <c r="C70" s="167"/>
      <c r="D70" s="167"/>
      <c r="E70" s="167"/>
      <c r="F70" s="167"/>
      <c r="G70" s="167"/>
      <c r="H70" s="167"/>
      <c r="I70" s="167"/>
      <c r="J70" s="167"/>
      <c r="K70" s="167"/>
      <c r="L70" s="166"/>
      <c r="M70" s="1"/>
      <c r="N70" s="1"/>
      <c r="O70" s="1"/>
      <c r="P70" s="1"/>
      <c r="Q70" s="1"/>
      <c r="R70" s="1"/>
      <c r="S70" s="1"/>
      <c r="T70" s="1"/>
      <c r="U70" s="1"/>
      <c r="V70" s="1"/>
      <c r="W70" s="1"/>
      <c r="X70" s="1"/>
      <c r="Y70" s="1"/>
      <c r="Z70" s="1"/>
      <c r="AA70" s="1"/>
      <c r="AB70" s="1"/>
      <c r="AC70" s="1"/>
      <c r="AD70" s="1"/>
      <c r="AE70" s="1"/>
      <c r="AF70" s="1"/>
      <c r="AG70" s="1"/>
      <c r="AH70" s="1"/>
      <c r="AI70" s="3"/>
    </row>
    <row r="71" spans="1:62" ht="22.5" customHeight="1">
      <c r="A71" s="1"/>
      <c r="B71" s="221"/>
      <c r="C71" s="179" t="s">
        <v>105</v>
      </c>
      <c r="D71" s="167"/>
      <c r="E71" s="167"/>
      <c r="F71" s="167"/>
      <c r="G71" s="167"/>
      <c r="H71" s="167"/>
      <c r="I71" s="167"/>
      <c r="J71" s="167"/>
      <c r="K71" s="167"/>
      <c r="L71" s="166"/>
      <c r="M71" s="1"/>
      <c r="N71" s="1"/>
      <c r="O71" s="1"/>
      <c r="P71" s="1"/>
      <c r="Q71" s="1"/>
      <c r="R71" s="1"/>
      <c r="S71" s="1"/>
      <c r="T71" s="1"/>
      <c r="U71" s="1"/>
      <c r="V71" s="1"/>
      <c r="W71" s="1"/>
      <c r="X71" s="1"/>
      <c r="Y71" s="1"/>
      <c r="Z71" s="1"/>
      <c r="AA71" s="1"/>
      <c r="AB71" s="1"/>
      <c r="AC71" s="1"/>
      <c r="AD71" s="1"/>
      <c r="AE71" s="1"/>
      <c r="AF71" s="1"/>
      <c r="AG71" s="1"/>
      <c r="AH71" s="1"/>
      <c r="AI71" s="3"/>
    </row>
    <row r="72" spans="1:62" ht="195" customHeight="1">
      <c r="A72" s="1"/>
      <c r="B72" s="221"/>
      <c r="C72" s="167"/>
      <c r="D72" s="602"/>
      <c r="E72" s="603"/>
      <c r="F72" s="603"/>
      <c r="G72" s="603"/>
      <c r="H72" s="603"/>
      <c r="I72" s="603"/>
      <c r="J72" s="603"/>
      <c r="K72" s="603"/>
      <c r="L72" s="603"/>
      <c r="M72" s="603"/>
      <c r="N72" s="603"/>
      <c r="O72" s="603"/>
      <c r="P72" s="603"/>
      <c r="Q72" s="603"/>
      <c r="R72" s="603"/>
      <c r="S72" s="603"/>
      <c r="T72" s="603"/>
      <c r="U72" s="603"/>
      <c r="V72" s="603"/>
      <c r="W72" s="603"/>
      <c r="X72" s="603"/>
      <c r="Y72" s="603"/>
      <c r="Z72" s="603"/>
      <c r="AA72" s="603"/>
      <c r="AB72" s="603"/>
      <c r="AC72" s="603"/>
      <c r="AD72" s="603"/>
      <c r="AE72" s="603"/>
      <c r="AF72" s="603"/>
      <c r="AG72" s="603"/>
      <c r="AH72" s="604"/>
      <c r="AI72" s="3"/>
      <c r="AK72" s="343" t="s">
        <v>512</v>
      </c>
      <c r="AL72" s="343"/>
      <c r="AM72" s="343"/>
      <c r="AN72" s="343"/>
      <c r="AO72" s="343"/>
      <c r="AP72" s="343"/>
      <c r="AQ72" s="343"/>
      <c r="AR72" s="343"/>
      <c r="AS72" s="343"/>
      <c r="AT72" s="343"/>
      <c r="AU72" s="343"/>
      <c r="AV72" s="343"/>
      <c r="AW72" s="343"/>
      <c r="AX72" s="343"/>
      <c r="AY72" s="343"/>
      <c r="AZ72" s="343"/>
      <c r="BA72" s="343"/>
      <c r="BB72" s="343"/>
      <c r="BC72" s="343"/>
      <c r="BD72" s="343"/>
      <c r="BE72" s="343"/>
      <c r="BF72" s="343"/>
      <c r="BG72" s="343"/>
      <c r="BH72" s="343"/>
      <c r="BI72" s="343"/>
    </row>
    <row r="73" spans="1:62" ht="17.25" customHeight="1">
      <c r="A73" s="1"/>
      <c r="B73" s="221"/>
      <c r="C73" s="167"/>
      <c r="D73" s="167"/>
      <c r="E73" s="167"/>
      <c r="F73" s="167"/>
      <c r="G73" s="167"/>
      <c r="H73" s="167"/>
      <c r="I73" s="167"/>
      <c r="J73" s="167"/>
      <c r="K73" s="167"/>
      <c r="L73" s="166"/>
      <c r="M73" s="1"/>
      <c r="N73" s="1"/>
      <c r="O73" s="1"/>
      <c r="P73" s="1"/>
      <c r="Q73" s="1"/>
      <c r="R73" s="1"/>
      <c r="S73" s="1"/>
      <c r="T73" s="1"/>
      <c r="U73" s="1"/>
      <c r="V73" s="1"/>
      <c r="W73" s="1"/>
      <c r="X73" s="1"/>
      <c r="Y73" s="1"/>
      <c r="Z73" s="1"/>
      <c r="AA73" s="1"/>
      <c r="AB73" s="1"/>
      <c r="AC73" s="1"/>
      <c r="AD73" s="1"/>
      <c r="AE73" s="1"/>
      <c r="AF73" s="1"/>
      <c r="AG73" s="1"/>
      <c r="AH73" s="1"/>
      <c r="AI73" s="3"/>
    </row>
    <row r="74" spans="1:62" ht="17.25" customHeight="1">
      <c r="A74" s="1"/>
      <c r="B74" s="221"/>
      <c r="C74" s="167" t="s">
        <v>106</v>
      </c>
      <c r="D74" s="167"/>
      <c r="E74" s="167"/>
      <c r="F74" s="167"/>
      <c r="G74" s="167"/>
      <c r="H74" s="167"/>
      <c r="I74" s="167"/>
      <c r="J74" s="167"/>
      <c r="K74" s="167"/>
      <c r="L74" s="166"/>
      <c r="M74" s="1"/>
      <c r="N74" s="1"/>
      <c r="O74" s="1"/>
      <c r="P74" s="1"/>
      <c r="Q74" s="1"/>
      <c r="R74" s="1"/>
      <c r="S74" s="1"/>
      <c r="T74" s="1"/>
      <c r="U74" s="1"/>
      <c r="V74" s="1"/>
      <c r="W74" s="1"/>
      <c r="X74" s="1"/>
      <c r="Y74" s="1"/>
      <c r="Z74" s="1"/>
      <c r="AA74" s="1"/>
      <c r="AB74" s="1"/>
      <c r="AC74" s="1"/>
      <c r="AD74" s="1"/>
      <c r="AE74" s="1"/>
      <c r="AF74" s="1"/>
      <c r="AG74" s="1"/>
      <c r="AH74" s="1"/>
      <c r="AI74" s="3"/>
    </row>
    <row r="75" spans="1:62">
      <c r="A75" s="1"/>
      <c r="B75" s="221"/>
      <c r="C75" s="167"/>
      <c r="D75" s="167"/>
      <c r="E75" s="167"/>
      <c r="F75" s="167"/>
      <c r="G75" s="167"/>
      <c r="H75" s="167"/>
      <c r="I75" s="167"/>
      <c r="J75" s="167"/>
      <c r="K75" s="1"/>
      <c r="L75" s="166"/>
      <c r="M75" s="1"/>
      <c r="N75" s="1"/>
      <c r="O75" s="1"/>
      <c r="P75" s="1"/>
      <c r="Q75" s="1"/>
      <c r="R75" s="1"/>
      <c r="S75" s="1"/>
      <c r="T75" s="1"/>
      <c r="U75" s="1"/>
      <c r="V75" s="1"/>
      <c r="W75" s="1"/>
      <c r="X75" s="1"/>
      <c r="Y75" s="1"/>
      <c r="Z75" s="1"/>
      <c r="AA75" s="1"/>
      <c r="AB75" s="1"/>
      <c r="AC75" s="179" t="s">
        <v>107</v>
      </c>
      <c r="AD75" s="1"/>
      <c r="AE75" s="1"/>
      <c r="AF75" s="1"/>
      <c r="AG75" s="1"/>
      <c r="AH75" s="1"/>
      <c r="AI75" s="3"/>
    </row>
    <row r="76" spans="1:62" ht="34.5" customHeight="1">
      <c r="A76" s="1"/>
      <c r="B76" s="221"/>
      <c r="C76" s="167"/>
      <c r="D76" s="484"/>
      <c r="E76" s="485"/>
      <c r="F76" s="485"/>
      <c r="G76" s="485"/>
      <c r="H76" s="485"/>
      <c r="I76" s="486"/>
      <c r="J76" s="605" t="str">
        <f>Tbl!$Q$2</f>
        <v>令和２年度
（2020年度）</v>
      </c>
      <c r="K76" s="606"/>
      <c r="L76" s="606"/>
      <c r="M76" s="606"/>
      <c r="N76" s="607"/>
      <c r="O76" s="605" t="str">
        <f>Tbl!$Q$3</f>
        <v>令和３年度
（2021年度）</v>
      </c>
      <c r="P76" s="606"/>
      <c r="Q76" s="606"/>
      <c r="R76" s="606"/>
      <c r="S76" s="607"/>
      <c r="T76" s="605" t="str">
        <f>Tbl!$Q$4</f>
        <v>令和４年度
（2022年度）</v>
      </c>
      <c r="U76" s="606"/>
      <c r="V76" s="606"/>
      <c r="W76" s="606"/>
      <c r="X76" s="607"/>
      <c r="Y76" s="605" t="str">
        <f>Tbl!$Q$5</f>
        <v>令和５年度
（2023年度）</v>
      </c>
      <c r="Z76" s="606"/>
      <c r="AA76" s="606"/>
      <c r="AB76" s="606"/>
      <c r="AC76" s="607"/>
      <c r="AD76" s="605" t="str">
        <f>Tbl!$Q$6</f>
        <v>令和６年度
（2024年度）</v>
      </c>
      <c r="AE76" s="606"/>
      <c r="AF76" s="606"/>
      <c r="AG76" s="606"/>
      <c r="AH76" s="607"/>
      <c r="AI76" s="3"/>
    </row>
    <row r="77" spans="1:62" ht="34.5" customHeight="1">
      <c r="A77" s="1"/>
      <c r="B77" s="221"/>
      <c r="C77" s="167"/>
      <c r="D77" s="597" t="s">
        <v>108</v>
      </c>
      <c r="E77" s="598"/>
      <c r="F77" s="598"/>
      <c r="G77" s="598"/>
      <c r="H77" s="598"/>
      <c r="I77" s="599"/>
      <c r="J77" s="523">
        <f>IF(様式１号!D16-1&gt;=VALUE(MID(J76,3,1)),SUM(SUM(ABテナ１!Q80,ABテナ２!Q80,ABテナ３!Q80,ABテナ４!Q80,ABテナ５!Q80),SUM('BC１'!Q49,'BC２'!Q49,'BC３'!Q49,'BC４'!Q49,'BC５'!Q49)),"")</f>
        <v>0</v>
      </c>
      <c r="K77" s="524"/>
      <c r="L77" s="524"/>
      <c r="M77" s="524"/>
      <c r="N77" s="525"/>
      <c r="O77" s="523" t="str">
        <f>IF(様式１号!D16-1&gt;=VALUE(MID(O76,3,1)),SUM(SUM(ABテナ１!U80,ABテナ２!U80,ABテナ３!U80,ABテナ４!U80,ABテナ５!U80),SUM('BC１'!U49,'BC２'!U49,'BC３'!U49,'BC４'!U49,'BC５'!U49)),"")</f>
        <v/>
      </c>
      <c r="P77" s="524"/>
      <c r="Q77" s="524"/>
      <c r="R77" s="524"/>
      <c r="S77" s="525"/>
      <c r="T77" s="523" t="str">
        <f>IF(様式１号!D16-1&gt;=VALUE(MID(T76,3,1)),SUM(SUM(ABテナ１!Y80,ABテナ２!Y80,ABテナ３!Y80,ABテナ４!Y80,ABテナ５!Y80),SUM('BC１'!Y49,'BC２'!Y49,'BC３'!Y49,'BC４'!Y49,'BC５'!Y49)),"")</f>
        <v/>
      </c>
      <c r="U77" s="524"/>
      <c r="V77" s="524"/>
      <c r="W77" s="524"/>
      <c r="X77" s="525"/>
      <c r="Y77" s="523" t="str">
        <f>IF(様式１号!D16-1&gt;=VALUE(MID(Y76,3,1)),SUM(SUM(ABテナ１!AC80,ABテナ２!AC80,ABテナ３!AC80,ABテナ４!AC80,ABテナ５!AC80),SUM('BC１'!AC49,'BC２'!AC49,'BC３'!AC49,'BC４'!AC49,'BC５'!AC49)),"")</f>
        <v/>
      </c>
      <c r="Z77" s="524"/>
      <c r="AA77" s="524"/>
      <c r="AB77" s="524"/>
      <c r="AC77" s="525"/>
      <c r="AD77" s="523" t="str">
        <f>IF(様式１号!D16-1&gt;=VALUE(MID(AD76,3,1)),SUM(SUM(ABテナ１!AG80,ABテナ２!AG80,ABテナ３!AG80,ABテナ４!AG80,ABテナ５!AG80),SUM('BC１'!AG49,'BC２'!AG49,'BC３'!AG49,'BC４'!AG49,'BC５'!AG49)),"")</f>
        <v/>
      </c>
      <c r="AE77" s="524"/>
      <c r="AF77" s="524"/>
      <c r="AG77" s="524"/>
      <c r="AH77" s="525"/>
      <c r="AI77" s="3"/>
    </row>
    <row r="78" spans="1:62" ht="34.5" customHeight="1">
      <c r="A78" s="1"/>
      <c r="B78" s="221"/>
      <c r="C78" s="167"/>
      <c r="D78" s="597" t="s">
        <v>109</v>
      </c>
      <c r="E78" s="598"/>
      <c r="F78" s="598"/>
      <c r="G78" s="598"/>
      <c r="H78" s="598"/>
      <c r="I78" s="599"/>
      <c r="J78" s="523">
        <f>IF(様式１号!D16-1&gt;=VALUE(MID(J76,3,1)),SUM(SUM(ABテナ１!AM90,ABテナ２!AM90,ABテナ３!AM90,ABテナ４!AM90,ABテナ５!AM90),SUM('BC１'!AM57,'BC２'!AM57,'BC３'!AM57,'BC４'!AM57,'BC５'!AM57)),"")</f>
        <v>0</v>
      </c>
      <c r="K78" s="524"/>
      <c r="L78" s="524"/>
      <c r="M78" s="524"/>
      <c r="N78" s="525"/>
      <c r="O78" s="523" t="str">
        <f>IF(様式１号!D16-1&gt;=VALUE(MID(O76,3,1)),SUM(SUM(ABテナ１!AN90,ABテナ２!AN90,ABテナ３!AN90,ABテナ４!AN90,ABテナ５!AN90),SUM('BC１'!AN57,'BC２'!AN57,'BC３'!AN57,'BC４'!AN57,'BC５'!AN57)),"")</f>
        <v/>
      </c>
      <c r="P78" s="524"/>
      <c r="Q78" s="524"/>
      <c r="R78" s="524"/>
      <c r="S78" s="525"/>
      <c r="T78" s="523" t="str">
        <f>IF(様式１号!D16-1&gt;=VALUE(MID(T76,3,1)),SUM(SUM(ABテナ１!AO90,ABテナ２!AO90,ABテナ３!AO90,ABテナ４!AO90,ABテナ５!AO90),SUM('BC１'!AO57,'BC２'!AO57,'BC３'!AO57,'BC４'!AO57,'BC５'!AO57)),"")</f>
        <v/>
      </c>
      <c r="U78" s="524"/>
      <c r="V78" s="524"/>
      <c r="W78" s="524"/>
      <c r="X78" s="525"/>
      <c r="Y78" s="523" t="str">
        <f>IF(様式１号!D16-1&gt;=VALUE(MID(Y76,3,1)),SUM(SUM(ABテナ１!AP90,ABテナ２!AP90,ABテナ３!AP90,ABテナ４!AP90,ABテナ５!AP90),SUM('BC１'!AP57,'BC２'!AP57,'BC３'!AP57,'BC４'!AP57,'BC５'!AP57)),"")</f>
        <v/>
      </c>
      <c r="Z78" s="524"/>
      <c r="AA78" s="524"/>
      <c r="AB78" s="524"/>
      <c r="AC78" s="525"/>
      <c r="AD78" s="523" t="str">
        <f>IF(様式１号!D16-1&gt;=VALUE(MID(AD76,3,1)),SUM(SUM(ABテナ１!AQ90,ABテナ２!AQ90,ABテナ３!AQ90,ABテナ４!AQ90,ABテナ５!AQ90),SUM('BC１'!AQ57,'BC２'!AQ57,'BC３'!AQ57,'BC４'!AQ57,'BC５'!AQ57)),"")</f>
        <v/>
      </c>
      <c r="AE78" s="524"/>
      <c r="AF78" s="524"/>
      <c r="AG78" s="524"/>
      <c r="AH78" s="525"/>
      <c r="AI78" s="3"/>
    </row>
    <row r="79" spans="1:62" ht="34.5" customHeight="1">
      <c r="A79" s="1"/>
      <c r="B79" s="221"/>
      <c r="C79" s="167"/>
      <c r="D79" s="597" t="s">
        <v>468</v>
      </c>
      <c r="E79" s="598"/>
      <c r="F79" s="598"/>
      <c r="G79" s="598"/>
      <c r="H79" s="598"/>
      <c r="I79" s="599"/>
      <c r="J79" s="523">
        <f>SUM(J$77:J$78)</f>
        <v>0</v>
      </c>
      <c r="K79" s="524"/>
      <c r="L79" s="524"/>
      <c r="M79" s="524"/>
      <c r="N79" s="525"/>
      <c r="O79" s="523">
        <f>SUM(O$77:O$78)</f>
        <v>0</v>
      </c>
      <c r="P79" s="524"/>
      <c r="Q79" s="524"/>
      <c r="R79" s="524"/>
      <c r="S79" s="525"/>
      <c r="T79" s="523">
        <f>SUM(T$77:T$78)</f>
        <v>0</v>
      </c>
      <c r="U79" s="524"/>
      <c r="V79" s="524"/>
      <c r="W79" s="524"/>
      <c r="X79" s="525"/>
      <c r="Y79" s="523">
        <f>SUM(Y$77:Y$78)</f>
        <v>0</v>
      </c>
      <c r="Z79" s="524"/>
      <c r="AA79" s="524"/>
      <c r="AB79" s="524"/>
      <c r="AC79" s="525"/>
      <c r="AD79" s="523">
        <f>SUM(AD$77:AD$78)</f>
        <v>0</v>
      </c>
      <c r="AE79" s="524"/>
      <c r="AF79" s="524"/>
      <c r="AG79" s="524"/>
      <c r="AH79" s="525"/>
      <c r="AI79" s="3"/>
    </row>
    <row r="80" spans="1:62">
      <c r="A80" s="1"/>
      <c r="B80" s="221"/>
      <c r="C80" s="167"/>
      <c r="D80" s="167"/>
      <c r="E80" s="167"/>
      <c r="F80" s="167"/>
      <c r="G80" s="167"/>
      <c r="H80" s="167"/>
      <c r="I80" s="167"/>
      <c r="J80" s="167"/>
      <c r="K80" s="167"/>
      <c r="L80" s="166"/>
      <c r="M80" s="1"/>
      <c r="N80" s="1"/>
      <c r="O80" s="1"/>
      <c r="P80" s="1"/>
      <c r="Q80" s="1"/>
      <c r="R80" s="1"/>
      <c r="S80" s="1"/>
      <c r="T80" s="1"/>
      <c r="U80" s="1"/>
      <c r="V80" s="1"/>
      <c r="W80" s="1"/>
      <c r="X80" s="1"/>
      <c r="Y80" s="1"/>
      <c r="Z80" s="1"/>
      <c r="AA80" s="1"/>
      <c r="AB80" s="1"/>
      <c r="AC80" s="1"/>
      <c r="AD80" s="1"/>
      <c r="AE80" s="1"/>
      <c r="AF80" s="1"/>
      <c r="AG80" s="1"/>
      <c r="AH80" s="1"/>
      <c r="AI80" s="3"/>
    </row>
    <row r="81" spans="1:37" ht="21" customHeight="1">
      <c r="A81" s="1"/>
      <c r="B81" s="221"/>
      <c r="C81" s="179" t="s">
        <v>111</v>
      </c>
      <c r="D81" s="167"/>
      <c r="E81" s="167"/>
      <c r="F81" s="167"/>
      <c r="G81" s="167"/>
      <c r="H81" s="167"/>
      <c r="I81" s="167"/>
      <c r="J81" s="167"/>
      <c r="K81" s="167"/>
      <c r="L81" s="166"/>
      <c r="M81" s="1"/>
      <c r="N81" s="1"/>
      <c r="O81" s="1"/>
      <c r="P81" s="1"/>
      <c r="Q81" s="1"/>
      <c r="R81" s="1"/>
      <c r="S81" s="1"/>
      <c r="T81" s="1"/>
      <c r="U81" s="1"/>
      <c r="V81" s="1"/>
      <c r="W81" s="1"/>
      <c r="X81" s="1"/>
      <c r="Y81" s="1"/>
      <c r="Z81" s="1"/>
      <c r="AA81" s="1"/>
      <c r="AB81" s="1"/>
      <c r="AC81" s="1"/>
      <c r="AD81" s="1"/>
      <c r="AE81" s="1"/>
      <c r="AF81" s="1"/>
      <c r="AG81" s="1"/>
      <c r="AH81" s="1"/>
      <c r="AI81" s="3"/>
    </row>
    <row r="82" spans="1:37" ht="21" customHeight="1">
      <c r="A82" s="1"/>
      <c r="B82" s="221"/>
      <c r="C82" s="167"/>
      <c r="D82" s="179" t="s">
        <v>112</v>
      </c>
      <c r="E82" s="167"/>
      <c r="F82" s="167"/>
      <c r="G82" s="167"/>
      <c r="H82" s="167"/>
      <c r="I82" s="167"/>
      <c r="J82" s="167"/>
      <c r="K82" s="167"/>
      <c r="L82" s="166"/>
      <c r="M82" s="1"/>
      <c r="N82" s="1"/>
      <c r="O82" s="1"/>
      <c r="P82" s="1"/>
      <c r="Q82" s="1"/>
      <c r="R82" s="1"/>
      <c r="S82" s="1"/>
      <c r="T82" s="1"/>
      <c r="U82" s="1"/>
      <c r="V82" s="1"/>
      <c r="W82" s="1"/>
      <c r="X82" s="1"/>
      <c r="Y82" s="1"/>
      <c r="Z82" s="1"/>
      <c r="AA82" s="1"/>
      <c r="AB82" s="1"/>
      <c r="AC82" s="1"/>
      <c r="AD82" s="1"/>
      <c r="AE82" s="1"/>
      <c r="AF82" s="1"/>
      <c r="AG82" s="1"/>
      <c r="AH82" s="1"/>
      <c r="AI82" s="3"/>
    </row>
    <row r="83" spans="1:37" ht="12.6" customHeight="1">
      <c r="A83" s="1"/>
      <c r="B83" s="221"/>
      <c r="C83" s="167"/>
      <c r="D83" s="167"/>
      <c r="E83" s="167"/>
      <c r="F83" s="167"/>
      <c r="G83" s="167"/>
      <c r="H83" s="167"/>
      <c r="I83" s="167"/>
      <c r="J83" s="167"/>
      <c r="K83" s="167"/>
      <c r="L83" s="166"/>
      <c r="M83" s="1"/>
      <c r="N83" s="1"/>
      <c r="O83" s="1"/>
      <c r="P83" s="1"/>
      <c r="Q83" s="1"/>
      <c r="R83" s="1"/>
      <c r="S83" s="1"/>
      <c r="T83" s="1"/>
      <c r="U83" s="1"/>
      <c r="V83" s="1"/>
      <c r="W83" s="1"/>
      <c r="X83" s="1"/>
      <c r="Y83" s="1"/>
      <c r="Z83" s="1"/>
      <c r="AA83" s="1"/>
      <c r="AB83" s="1"/>
      <c r="AC83" s="1"/>
      <c r="AD83" s="1"/>
      <c r="AE83" s="1"/>
      <c r="AF83" s="1"/>
      <c r="AG83" s="1"/>
      <c r="AH83" s="1"/>
      <c r="AI83" s="3"/>
    </row>
    <row r="84" spans="1:37" ht="13.5" customHeight="1">
      <c r="A84" s="1"/>
      <c r="B84" s="221"/>
      <c r="C84" s="167"/>
      <c r="D84" s="167"/>
      <c r="E84" s="167"/>
      <c r="F84" s="167"/>
      <c r="G84" s="167"/>
      <c r="H84" s="167"/>
      <c r="I84" s="167"/>
      <c r="J84" s="167"/>
      <c r="K84" s="167"/>
      <c r="L84" s="166"/>
      <c r="M84" s="1"/>
      <c r="N84" s="1"/>
      <c r="O84" s="1"/>
      <c r="P84" s="1"/>
      <c r="Q84" s="1"/>
      <c r="R84" s="1"/>
      <c r="S84" s="1"/>
      <c r="T84" s="1"/>
      <c r="U84" s="1"/>
      <c r="V84" s="1"/>
      <c r="W84" s="1"/>
      <c r="X84" s="1"/>
      <c r="Y84" s="1"/>
      <c r="Z84" s="1"/>
      <c r="AA84" s="1"/>
      <c r="AB84" s="1"/>
      <c r="AC84" s="1"/>
      <c r="AD84" s="1"/>
      <c r="AE84" s="1"/>
      <c r="AF84" s="1"/>
      <c r="AG84" s="1"/>
      <c r="AH84" s="1"/>
      <c r="AI84" s="3"/>
    </row>
    <row r="85" spans="1:37" ht="25.5" customHeight="1">
      <c r="A85" s="1"/>
      <c r="B85" s="223"/>
      <c r="C85" s="224"/>
      <c r="D85" s="224"/>
      <c r="E85" s="224"/>
      <c r="F85" s="224"/>
      <c r="G85" s="224"/>
      <c r="H85" s="224"/>
      <c r="I85" s="224"/>
      <c r="J85" s="224"/>
      <c r="K85" s="224"/>
      <c r="L85" s="224"/>
      <c r="M85" s="224"/>
      <c r="N85" s="224"/>
      <c r="O85" s="224"/>
      <c r="P85" s="224"/>
      <c r="Q85" s="224"/>
      <c r="R85" s="224"/>
      <c r="S85" s="224"/>
      <c r="T85" s="224"/>
      <c r="U85" s="224"/>
      <c r="V85" s="224"/>
      <c r="W85" s="224"/>
      <c r="X85" s="224"/>
      <c r="Y85" s="224"/>
      <c r="Z85" s="224"/>
      <c r="AA85" s="224"/>
      <c r="AB85" s="224"/>
      <c r="AC85" s="224"/>
      <c r="AD85" s="224"/>
      <c r="AE85" s="224"/>
      <c r="AF85" s="224"/>
      <c r="AG85" s="224"/>
      <c r="AH85" s="224"/>
      <c r="AI85" s="235"/>
    </row>
    <row r="86" spans="1:3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07"/>
      <c r="AC86" s="107"/>
      <c r="AD86" s="107"/>
      <c r="AE86" s="107"/>
      <c r="AF86" s="107"/>
      <c r="AG86" s="107"/>
      <c r="AH86" s="107"/>
      <c r="AI86" s="190" t="s">
        <v>38</v>
      </c>
    </row>
    <row r="87" spans="1:37" s="237" customFormat="1" ht="15" customHeight="1">
      <c r="A87" s="236"/>
      <c r="B87" s="236"/>
      <c r="C87" s="612" t="s">
        <v>113</v>
      </c>
      <c r="D87" s="612"/>
      <c r="E87" s="612"/>
      <c r="F87" s="612"/>
      <c r="G87" s="612"/>
      <c r="H87" s="612"/>
      <c r="I87" s="612"/>
      <c r="J87" s="612"/>
      <c r="K87" s="612"/>
      <c r="L87" s="612"/>
      <c r="M87" s="612"/>
      <c r="N87" s="612"/>
      <c r="O87" s="612"/>
      <c r="P87" s="612"/>
      <c r="Q87" s="612"/>
      <c r="R87" s="612"/>
      <c r="S87" s="612"/>
      <c r="T87" s="612"/>
      <c r="U87" s="612"/>
      <c r="V87" s="612"/>
      <c r="W87" s="612"/>
      <c r="X87" s="612"/>
      <c r="Y87" s="612"/>
      <c r="Z87" s="612"/>
      <c r="AA87" s="612"/>
      <c r="AB87" s="612"/>
      <c r="AC87" s="612"/>
      <c r="AD87" s="612"/>
      <c r="AE87" s="612"/>
      <c r="AF87" s="612"/>
      <c r="AG87" s="612"/>
      <c r="AH87" s="612"/>
      <c r="AI87" s="236"/>
      <c r="AK87" s="238"/>
    </row>
    <row r="88" spans="1:37" ht="5.0999999999999996"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7" s="181" customFormat="1" ht="27.95" customHeight="1">
      <c r="A89" s="239"/>
      <c r="B89" s="239"/>
      <c r="C89" s="613" t="s">
        <v>114</v>
      </c>
      <c r="D89" s="613"/>
      <c r="E89" s="613"/>
      <c r="F89" s="613"/>
      <c r="G89" s="613"/>
      <c r="H89" s="613"/>
      <c r="I89" s="613"/>
      <c r="J89" s="613"/>
      <c r="K89" s="613"/>
      <c r="L89" s="613"/>
      <c r="M89" s="613"/>
      <c r="N89" s="613"/>
      <c r="O89" s="613"/>
      <c r="P89" s="613"/>
      <c r="Q89" s="613"/>
      <c r="R89" s="613"/>
      <c r="S89" s="613"/>
      <c r="T89" s="613"/>
      <c r="U89" s="613"/>
      <c r="V89" s="613"/>
      <c r="W89" s="613"/>
      <c r="X89" s="613"/>
      <c r="Y89" s="613"/>
      <c r="Z89" s="613"/>
      <c r="AA89" s="613"/>
      <c r="AB89" s="613"/>
      <c r="AC89" s="613"/>
      <c r="AD89" s="613"/>
      <c r="AE89" s="613"/>
      <c r="AF89" s="613"/>
      <c r="AG89" s="613"/>
      <c r="AH89" s="613"/>
      <c r="AI89" s="240"/>
      <c r="AK89" s="136"/>
    </row>
    <row r="90" spans="1:37" s="181" customFormat="1" ht="23.25" customHeight="1">
      <c r="A90" s="241"/>
      <c r="B90" s="241"/>
      <c r="C90" s="614" t="s">
        <v>115</v>
      </c>
      <c r="D90" s="615"/>
      <c r="E90" s="615"/>
      <c r="F90" s="616"/>
      <c r="G90" s="620" t="s">
        <v>116</v>
      </c>
      <c r="H90" s="621"/>
      <c r="I90" s="621"/>
      <c r="J90" s="621"/>
      <c r="K90" s="621"/>
      <c r="L90" s="621"/>
      <c r="M90" s="621"/>
      <c r="N90" s="621"/>
      <c r="O90" s="621"/>
      <c r="P90" s="621"/>
      <c r="Q90" s="621"/>
      <c r="R90" s="622"/>
      <c r="S90" s="623"/>
      <c r="T90" s="624"/>
      <c r="U90" s="624"/>
      <c r="V90" s="624"/>
      <c r="W90" s="624"/>
      <c r="X90" s="624"/>
      <c r="Y90" s="624"/>
      <c r="Z90" s="624"/>
      <c r="AA90" s="624"/>
      <c r="AB90" s="624"/>
      <c r="AC90" s="624"/>
      <c r="AD90" s="624"/>
      <c r="AE90" s="624"/>
      <c r="AF90" s="624"/>
      <c r="AG90" s="624"/>
      <c r="AH90" s="625"/>
      <c r="AI90" s="242"/>
      <c r="AK90" s="136"/>
    </row>
    <row r="91" spans="1:37" s="181" customFormat="1" ht="23.25" customHeight="1">
      <c r="A91" s="241"/>
      <c r="B91" s="241"/>
      <c r="C91" s="617"/>
      <c r="D91" s="618"/>
      <c r="E91" s="618"/>
      <c r="F91" s="619"/>
      <c r="G91" s="626" t="s">
        <v>117</v>
      </c>
      <c r="H91" s="627"/>
      <c r="I91" s="627"/>
      <c r="J91" s="627"/>
      <c r="K91" s="627"/>
      <c r="L91" s="627"/>
      <c r="M91" s="627"/>
      <c r="N91" s="627"/>
      <c r="O91" s="627"/>
      <c r="P91" s="627"/>
      <c r="Q91" s="627"/>
      <c r="R91" s="628"/>
      <c r="S91" s="623"/>
      <c r="T91" s="624"/>
      <c r="U91" s="624"/>
      <c r="V91" s="624"/>
      <c r="W91" s="624"/>
      <c r="X91" s="624"/>
      <c r="Y91" s="624"/>
      <c r="Z91" s="624"/>
      <c r="AA91" s="624"/>
      <c r="AB91" s="624"/>
      <c r="AC91" s="624"/>
      <c r="AD91" s="624"/>
      <c r="AE91" s="624"/>
      <c r="AF91" s="624"/>
      <c r="AG91" s="624"/>
      <c r="AH91" s="625"/>
      <c r="AI91" s="242"/>
      <c r="AK91" s="136"/>
    </row>
    <row r="92" spans="1:37" s="181" customFormat="1" ht="23.25" customHeight="1">
      <c r="A92" s="241"/>
      <c r="B92" s="241"/>
      <c r="C92" s="617"/>
      <c r="D92" s="618"/>
      <c r="E92" s="618"/>
      <c r="F92" s="619"/>
      <c r="G92" s="626" t="s">
        <v>118</v>
      </c>
      <c r="H92" s="627"/>
      <c r="I92" s="627"/>
      <c r="J92" s="627"/>
      <c r="K92" s="627"/>
      <c r="L92" s="627"/>
      <c r="M92" s="627"/>
      <c r="N92" s="627"/>
      <c r="O92" s="627"/>
      <c r="P92" s="627"/>
      <c r="Q92" s="627"/>
      <c r="R92" s="628"/>
      <c r="S92" s="623"/>
      <c r="T92" s="624"/>
      <c r="U92" s="624"/>
      <c r="V92" s="624"/>
      <c r="W92" s="624"/>
      <c r="X92" s="624"/>
      <c r="Y92" s="624"/>
      <c r="Z92" s="624"/>
      <c r="AA92" s="624"/>
      <c r="AB92" s="624"/>
      <c r="AC92" s="624"/>
      <c r="AD92" s="624"/>
      <c r="AE92" s="624"/>
      <c r="AF92" s="624"/>
      <c r="AG92" s="624"/>
      <c r="AH92" s="625"/>
      <c r="AI92" s="242"/>
      <c r="AK92" s="133" t="str">
        <f>IF($E$9="Ⅳ類","← Ⅳ類事業者は選解任届出書の提出は不要です。","← 交替もしくは追加された場合「地球温暖化対策推進者解任届出書」を提出してください。")</f>
        <v>← 交替もしくは追加された場合「地球温暖化対策推進者解任届出書」を提出してください。</v>
      </c>
    </row>
    <row r="93" spans="1:37" s="181" customFormat="1" ht="23.25" customHeight="1">
      <c r="A93" s="241"/>
      <c r="B93" s="241"/>
      <c r="C93" s="608" t="s">
        <v>119</v>
      </c>
      <c r="D93" s="608"/>
      <c r="E93" s="608"/>
      <c r="F93" s="608"/>
      <c r="G93" s="609" t="s">
        <v>116</v>
      </c>
      <c r="H93" s="609"/>
      <c r="I93" s="609"/>
      <c r="J93" s="609"/>
      <c r="K93" s="609"/>
      <c r="L93" s="609"/>
      <c r="M93" s="609"/>
      <c r="N93" s="609"/>
      <c r="O93" s="609"/>
      <c r="P93" s="609"/>
      <c r="Q93" s="609"/>
      <c r="R93" s="609"/>
      <c r="S93" s="610"/>
      <c r="T93" s="610"/>
      <c r="U93" s="610"/>
      <c r="V93" s="610"/>
      <c r="W93" s="610"/>
      <c r="X93" s="610"/>
      <c r="Y93" s="610"/>
      <c r="Z93" s="610"/>
      <c r="AA93" s="610"/>
      <c r="AB93" s="610"/>
      <c r="AC93" s="610"/>
      <c r="AD93" s="610"/>
      <c r="AE93" s="610"/>
      <c r="AF93" s="610"/>
      <c r="AG93" s="610"/>
      <c r="AH93" s="610"/>
      <c r="AI93" s="242"/>
      <c r="AK93" s="136"/>
    </row>
    <row r="94" spans="1:37" s="181" customFormat="1" ht="23.25" customHeight="1">
      <c r="A94" s="241"/>
      <c r="B94" s="241"/>
      <c r="C94" s="608"/>
      <c r="D94" s="608"/>
      <c r="E94" s="608"/>
      <c r="F94" s="608"/>
      <c r="G94" s="611" t="s">
        <v>117</v>
      </c>
      <c r="H94" s="611"/>
      <c r="I94" s="611"/>
      <c r="J94" s="611"/>
      <c r="K94" s="611"/>
      <c r="L94" s="611"/>
      <c r="M94" s="611"/>
      <c r="N94" s="611"/>
      <c r="O94" s="611"/>
      <c r="P94" s="611"/>
      <c r="Q94" s="611"/>
      <c r="R94" s="611"/>
      <c r="S94" s="610"/>
      <c r="T94" s="610"/>
      <c r="U94" s="610"/>
      <c r="V94" s="610"/>
      <c r="W94" s="610"/>
      <c r="X94" s="610"/>
      <c r="Y94" s="610"/>
      <c r="Z94" s="610"/>
      <c r="AA94" s="610"/>
      <c r="AB94" s="610"/>
      <c r="AC94" s="610"/>
      <c r="AD94" s="610"/>
      <c r="AE94" s="610"/>
      <c r="AF94" s="610"/>
      <c r="AG94" s="610"/>
      <c r="AH94" s="610"/>
      <c r="AI94" s="242"/>
      <c r="AK94" s="136"/>
    </row>
    <row r="95" spans="1:37" s="181" customFormat="1" ht="23.25" customHeight="1">
      <c r="A95" s="241"/>
      <c r="B95" s="241"/>
      <c r="C95" s="608"/>
      <c r="D95" s="608"/>
      <c r="E95" s="608"/>
      <c r="F95" s="608"/>
      <c r="G95" s="611" t="s">
        <v>118</v>
      </c>
      <c r="H95" s="611"/>
      <c r="I95" s="611"/>
      <c r="J95" s="611"/>
      <c r="K95" s="611"/>
      <c r="L95" s="611"/>
      <c r="M95" s="611"/>
      <c r="N95" s="611"/>
      <c r="O95" s="611"/>
      <c r="P95" s="611"/>
      <c r="Q95" s="611"/>
      <c r="R95" s="611"/>
      <c r="S95" s="610"/>
      <c r="T95" s="610"/>
      <c r="U95" s="610"/>
      <c r="V95" s="610"/>
      <c r="W95" s="610"/>
      <c r="X95" s="610"/>
      <c r="Y95" s="610"/>
      <c r="Z95" s="610"/>
      <c r="AA95" s="610"/>
      <c r="AB95" s="610"/>
      <c r="AC95" s="610"/>
      <c r="AD95" s="610"/>
      <c r="AE95" s="610"/>
      <c r="AF95" s="610"/>
      <c r="AG95" s="610"/>
      <c r="AH95" s="610"/>
      <c r="AI95" s="242"/>
      <c r="AK95" s="136"/>
    </row>
    <row r="96" spans="1:37" s="181" customFormat="1" ht="30" customHeight="1">
      <c r="A96" s="241"/>
      <c r="B96" s="241"/>
      <c r="C96" s="629" t="s">
        <v>469</v>
      </c>
      <c r="D96" s="629"/>
      <c r="E96" s="629"/>
      <c r="F96" s="629"/>
      <c r="G96" s="629"/>
      <c r="H96" s="629"/>
      <c r="I96" s="629"/>
      <c r="J96" s="629"/>
      <c r="K96" s="629"/>
      <c r="L96" s="629"/>
      <c r="M96" s="629"/>
      <c r="N96" s="629"/>
      <c r="O96" s="629"/>
      <c r="P96" s="629"/>
      <c r="Q96" s="629"/>
      <c r="R96" s="629"/>
      <c r="S96" s="629"/>
      <c r="T96" s="629"/>
      <c r="U96" s="629"/>
      <c r="V96" s="629"/>
      <c r="W96" s="629"/>
      <c r="X96" s="629"/>
      <c r="Y96" s="629"/>
      <c r="Z96" s="629"/>
      <c r="AA96" s="629"/>
      <c r="AB96" s="629"/>
      <c r="AC96" s="629"/>
      <c r="AD96" s="629"/>
      <c r="AE96" s="629"/>
      <c r="AF96" s="629"/>
      <c r="AG96" s="629"/>
      <c r="AH96" s="629"/>
      <c r="AI96" s="242"/>
      <c r="AK96" s="136"/>
    </row>
    <row r="97" spans="1:66" s="181" customFormat="1" ht="5.0999999999999996" customHeight="1">
      <c r="A97" s="241"/>
      <c r="B97" s="243"/>
      <c r="C97" s="244"/>
      <c r="D97" s="244"/>
      <c r="E97" s="244"/>
      <c r="F97" s="244"/>
      <c r="G97" s="244"/>
      <c r="H97" s="244"/>
      <c r="I97" s="244"/>
      <c r="J97" s="244"/>
      <c r="K97" s="244"/>
      <c r="L97" s="244"/>
      <c r="M97" s="244"/>
      <c r="N97" s="244"/>
      <c r="O97" s="244"/>
      <c r="P97" s="244"/>
      <c r="Q97" s="244"/>
      <c r="R97" s="244"/>
      <c r="S97" s="244"/>
      <c r="T97" s="244"/>
      <c r="U97" s="244"/>
      <c r="V97" s="244"/>
      <c r="W97" s="244"/>
      <c r="X97" s="244"/>
      <c r="Y97" s="244"/>
      <c r="Z97" s="244"/>
      <c r="AA97" s="244"/>
      <c r="AB97" s="244"/>
      <c r="AC97" s="244"/>
      <c r="AD97" s="244"/>
      <c r="AE97" s="244"/>
      <c r="AF97" s="244"/>
      <c r="AG97" s="244"/>
      <c r="AH97" s="244"/>
      <c r="AI97" s="245"/>
      <c r="AK97" s="136"/>
    </row>
    <row r="98" spans="1:66" s="181" customFormat="1" ht="5.0999999999999996" customHeight="1">
      <c r="A98" s="241"/>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K98" s="136"/>
    </row>
    <row r="99" spans="1:66" s="237" customFormat="1" ht="15" customHeight="1">
      <c r="A99" s="246"/>
      <c r="B99" s="236"/>
      <c r="C99" s="612" t="s">
        <v>120</v>
      </c>
      <c r="D99" s="612"/>
      <c r="E99" s="612"/>
      <c r="F99" s="612"/>
      <c r="G99" s="612"/>
      <c r="H99" s="612"/>
      <c r="I99" s="612"/>
      <c r="J99" s="612"/>
      <c r="K99" s="612"/>
      <c r="L99" s="612"/>
      <c r="M99" s="612"/>
      <c r="N99" s="612"/>
      <c r="O99" s="612"/>
      <c r="P99" s="612"/>
      <c r="Q99" s="612"/>
      <c r="R99" s="612"/>
      <c r="S99" s="612"/>
      <c r="T99" s="612"/>
      <c r="U99" s="612"/>
      <c r="V99" s="612"/>
      <c r="W99" s="612"/>
      <c r="X99" s="612"/>
      <c r="Y99" s="612"/>
      <c r="Z99" s="612"/>
      <c r="AA99" s="612"/>
      <c r="AB99" s="612"/>
      <c r="AC99" s="612"/>
      <c r="AD99" s="612"/>
      <c r="AE99" s="612"/>
      <c r="AF99" s="612"/>
      <c r="AG99" s="612"/>
      <c r="AH99" s="612"/>
      <c r="AI99" s="236"/>
      <c r="AK99" s="647" t="s">
        <v>450</v>
      </c>
      <c r="AL99" s="647"/>
      <c r="AM99" s="647"/>
      <c r="AN99" s="647"/>
      <c r="AO99" s="647"/>
      <c r="AP99" s="647"/>
      <c r="AQ99" s="647"/>
      <c r="AR99" s="647"/>
      <c r="AS99" s="647"/>
      <c r="AT99" s="647"/>
      <c r="AU99" s="647"/>
      <c r="AV99" s="647"/>
      <c r="AW99" s="647"/>
      <c r="AX99" s="647"/>
      <c r="AY99" s="647"/>
      <c r="AZ99" s="647"/>
      <c r="BA99" s="647"/>
      <c r="BB99" s="647"/>
      <c r="BC99" s="247"/>
      <c r="BD99" s="247"/>
      <c r="BE99" s="247"/>
      <c r="BF99" s="247"/>
      <c r="BG99" s="247"/>
      <c r="BH99" s="247"/>
      <c r="BI99" s="247"/>
      <c r="BJ99" s="247"/>
      <c r="BK99" s="247"/>
      <c r="BL99" s="247"/>
      <c r="BM99" s="247"/>
      <c r="BN99" s="247"/>
    </row>
    <row r="100" spans="1:66" ht="5.0999999999999996" customHeight="1">
      <c r="A100" s="248"/>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K100" s="647"/>
      <c r="AL100" s="647"/>
      <c r="AM100" s="647"/>
      <c r="AN100" s="647"/>
      <c r="AO100" s="647"/>
      <c r="AP100" s="647"/>
      <c r="AQ100" s="647"/>
      <c r="AR100" s="647"/>
      <c r="AS100" s="647"/>
      <c r="AT100" s="647"/>
      <c r="AU100" s="647"/>
      <c r="AV100" s="647"/>
      <c r="AW100" s="647"/>
      <c r="AX100" s="647"/>
      <c r="AY100" s="647"/>
      <c r="AZ100" s="647"/>
      <c r="BA100" s="647"/>
      <c r="BB100" s="647"/>
      <c r="BC100" s="247"/>
      <c r="BD100" s="247"/>
      <c r="BE100" s="247"/>
      <c r="BF100" s="247"/>
      <c r="BG100" s="247"/>
      <c r="BH100" s="247"/>
      <c r="BI100" s="247"/>
      <c r="BJ100" s="247"/>
      <c r="BK100" s="247"/>
      <c r="BL100" s="247"/>
      <c r="BM100" s="247"/>
      <c r="BN100" s="247"/>
    </row>
    <row r="101" spans="1:66" s="181" customFormat="1" ht="27.95" customHeight="1">
      <c r="A101" s="241"/>
      <c r="B101" s="241"/>
      <c r="C101" s="630" t="s">
        <v>121</v>
      </c>
      <c r="D101" s="630"/>
      <c r="E101" s="630"/>
      <c r="F101" s="630"/>
      <c r="G101" s="630"/>
      <c r="H101" s="630"/>
      <c r="I101" s="630"/>
      <c r="J101" s="630"/>
      <c r="K101" s="630"/>
      <c r="L101" s="630"/>
      <c r="M101" s="630"/>
      <c r="N101" s="630"/>
      <c r="O101" s="630"/>
      <c r="P101" s="630"/>
      <c r="Q101" s="630"/>
      <c r="R101" s="630"/>
      <c r="S101" s="630"/>
      <c r="T101" s="630"/>
      <c r="U101" s="630"/>
      <c r="V101" s="630"/>
      <c r="W101" s="630"/>
      <c r="X101" s="630"/>
      <c r="Y101" s="630"/>
      <c r="Z101" s="630"/>
      <c r="AA101" s="630"/>
      <c r="AB101" s="630"/>
      <c r="AC101" s="630"/>
      <c r="AD101" s="630"/>
      <c r="AE101" s="630"/>
      <c r="AF101" s="630"/>
      <c r="AG101" s="630"/>
      <c r="AH101" s="630"/>
      <c r="AI101" s="242"/>
      <c r="AK101" s="647"/>
      <c r="AL101" s="647"/>
      <c r="AM101" s="647"/>
      <c r="AN101" s="647"/>
      <c r="AO101" s="647"/>
      <c r="AP101" s="647"/>
      <c r="AQ101" s="647"/>
      <c r="AR101" s="647"/>
      <c r="AS101" s="647"/>
      <c r="AT101" s="647"/>
      <c r="AU101" s="647"/>
      <c r="AV101" s="647"/>
      <c r="AW101" s="647"/>
      <c r="AX101" s="647"/>
      <c r="AY101" s="647"/>
      <c r="AZ101" s="647"/>
      <c r="BA101" s="647"/>
      <c r="BB101" s="647"/>
      <c r="BC101" s="247"/>
      <c r="BD101" s="247"/>
      <c r="BE101" s="247"/>
      <c r="BF101" s="247"/>
      <c r="BG101" s="247"/>
      <c r="BH101" s="247"/>
      <c r="BI101" s="247"/>
      <c r="BJ101" s="247"/>
      <c r="BK101" s="247"/>
      <c r="BL101" s="247"/>
      <c r="BM101" s="247"/>
      <c r="BN101" s="247"/>
    </row>
    <row r="102" spans="1:66" s="181" customFormat="1" ht="23.25" customHeight="1">
      <c r="A102" s="241"/>
      <c r="B102" s="241"/>
      <c r="C102" s="614" t="s">
        <v>122</v>
      </c>
      <c r="D102" s="615"/>
      <c r="E102" s="615"/>
      <c r="F102" s="616"/>
      <c r="G102" s="634" t="s">
        <v>470</v>
      </c>
      <c r="H102" s="635"/>
      <c r="I102" s="635"/>
      <c r="J102" s="635"/>
      <c r="K102" s="635"/>
      <c r="L102" s="635"/>
      <c r="M102" s="635"/>
      <c r="N102" s="635"/>
      <c r="O102" s="635"/>
      <c r="P102" s="635"/>
      <c r="Q102" s="635"/>
      <c r="R102" s="636"/>
      <c r="S102" s="623"/>
      <c r="T102" s="624"/>
      <c r="U102" s="624"/>
      <c r="V102" s="624"/>
      <c r="W102" s="624"/>
      <c r="X102" s="624"/>
      <c r="Y102" s="624"/>
      <c r="Z102" s="624"/>
      <c r="AA102" s="624"/>
      <c r="AB102" s="624"/>
      <c r="AC102" s="624"/>
      <c r="AD102" s="624"/>
      <c r="AE102" s="624"/>
      <c r="AF102" s="624"/>
      <c r="AG102" s="624"/>
      <c r="AH102" s="625"/>
      <c r="AI102" s="242"/>
      <c r="AK102" s="647"/>
      <c r="AL102" s="647"/>
      <c r="AM102" s="647"/>
      <c r="AN102" s="647"/>
      <c r="AO102" s="647"/>
      <c r="AP102" s="647"/>
      <c r="AQ102" s="647"/>
      <c r="AR102" s="647"/>
      <c r="AS102" s="647"/>
      <c r="AT102" s="647"/>
      <c r="AU102" s="647"/>
      <c r="AV102" s="647"/>
      <c r="AW102" s="647"/>
      <c r="AX102" s="647"/>
      <c r="AY102" s="647"/>
      <c r="AZ102" s="647"/>
      <c r="BA102" s="647"/>
      <c r="BB102" s="647"/>
      <c r="BC102" s="247"/>
      <c r="BD102" s="247"/>
      <c r="BE102" s="247"/>
      <c r="BF102" s="247"/>
      <c r="BG102" s="247"/>
      <c r="BH102" s="247"/>
      <c r="BI102" s="247"/>
      <c r="BJ102" s="247"/>
      <c r="BK102" s="247"/>
      <c r="BL102" s="247"/>
      <c r="BM102" s="247"/>
      <c r="BN102" s="247"/>
    </row>
    <row r="103" spans="1:66" s="181" customFormat="1" ht="23.25" customHeight="1">
      <c r="A103" s="241"/>
      <c r="B103" s="241"/>
      <c r="C103" s="617"/>
      <c r="D103" s="618"/>
      <c r="E103" s="618"/>
      <c r="F103" s="619"/>
      <c r="G103" s="620" t="s">
        <v>123</v>
      </c>
      <c r="H103" s="621"/>
      <c r="I103" s="621"/>
      <c r="J103" s="621"/>
      <c r="K103" s="621"/>
      <c r="L103" s="621"/>
      <c r="M103" s="621"/>
      <c r="N103" s="621"/>
      <c r="O103" s="621"/>
      <c r="P103" s="621"/>
      <c r="Q103" s="621"/>
      <c r="R103" s="622"/>
      <c r="S103" s="623"/>
      <c r="T103" s="624"/>
      <c r="U103" s="624"/>
      <c r="V103" s="624"/>
      <c r="W103" s="624"/>
      <c r="X103" s="624"/>
      <c r="Y103" s="624"/>
      <c r="Z103" s="624"/>
      <c r="AA103" s="624"/>
      <c r="AB103" s="624"/>
      <c r="AC103" s="624"/>
      <c r="AD103" s="624"/>
      <c r="AE103" s="624"/>
      <c r="AF103" s="624"/>
      <c r="AG103" s="624"/>
      <c r="AH103" s="625"/>
      <c r="AI103" s="242"/>
      <c r="AK103" s="136"/>
    </row>
    <row r="104" spans="1:66" s="181" customFormat="1" ht="23.25" customHeight="1">
      <c r="A104" s="241"/>
      <c r="B104" s="241"/>
      <c r="C104" s="617"/>
      <c r="D104" s="618"/>
      <c r="E104" s="618"/>
      <c r="F104" s="619"/>
      <c r="G104" s="626" t="s">
        <v>124</v>
      </c>
      <c r="H104" s="627"/>
      <c r="I104" s="627"/>
      <c r="J104" s="627"/>
      <c r="K104" s="627"/>
      <c r="L104" s="627"/>
      <c r="M104" s="627"/>
      <c r="N104" s="627"/>
      <c r="O104" s="627"/>
      <c r="P104" s="627"/>
      <c r="Q104" s="627"/>
      <c r="R104" s="628"/>
      <c r="S104" s="623"/>
      <c r="T104" s="624"/>
      <c r="U104" s="624"/>
      <c r="V104" s="624"/>
      <c r="W104" s="624"/>
      <c r="X104" s="624"/>
      <c r="Y104" s="624"/>
      <c r="Z104" s="624"/>
      <c r="AA104" s="624"/>
      <c r="AB104" s="624"/>
      <c r="AC104" s="624"/>
      <c r="AD104" s="624"/>
      <c r="AE104" s="624"/>
      <c r="AF104" s="624"/>
      <c r="AG104" s="624"/>
      <c r="AH104" s="625"/>
      <c r="AI104" s="242"/>
      <c r="AK104" s="136"/>
    </row>
    <row r="105" spans="1:66" s="181" customFormat="1" ht="23.25" customHeight="1">
      <c r="A105" s="241"/>
      <c r="B105" s="241"/>
      <c r="C105" s="617"/>
      <c r="D105" s="618"/>
      <c r="E105" s="618"/>
      <c r="F105" s="619"/>
      <c r="G105" s="626" t="s">
        <v>125</v>
      </c>
      <c r="H105" s="627"/>
      <c r="I105" s="627"/>
      <c r="J105" s="627"/>
      <c r="K105" s="627"/>
      <c r="L105" s="627"/>
      <c r="M105" s="627"/>
      <c r="N105" s="627"/>
      <c r="O105" s="627"/>
      <c r="P105" s="627"/>
      <c r="Q105" s="627"/>
      <c r="R105" s="628"/>
      <c r="S105" s="623"/>
      <c r="T105" s="624"/>
      <c r="U105" s="624"/>
      <c r="V105" s="624"/>
      <c r="W105" s="624"/>
      <c r="X105" s="624"/>
      <c r="Y105" s="624"/>
      <c r="Z105" s="624"/>
      <c r="AA105" s="624"/>
      <c r="AB105" s="624"/>
      <c r="AC105" s="624"/>
      <c r="AD105" s="624"/>
      <c r="AE105" s="624"/>
      <c r="AF105" s="624"/>
      <c r="AG105" s="624"/>
      <c r="AH105" s="625"/>
      <c r="AI105" s="242"/>
      <c r="AK105" s="136"/>
    </row>
    <row r="106" spans="1:66" s="181" customFormat="1" ht="23.25" customHeight="1">
      <c r="A106" s="241"/>
      <c r="B106" s="241"/>
      <c r="C106" s="617"/>
      <c r="D106" s="618"/>
      <c r="E106" s="618"/>
      <c r="F106" s="619"/>
      <c r="G106" s="626" t="s">
        <v>126</v>
      </c>
      <c r="H106" s="627"/>
      <c r="I106" s="627"/>
      <c r="J106" s="627"/>
      <c r="K106" s="627"/>
      <c r="L106" s="627"/>
      <c r="M106" s="627"/>
      <c r="N106" s="627"/>
      <c r="O106" s="627"/>
      <c r="P106" s="627"/>
      <c r="Q106" s="627"/>
      <c r="R106" s="628"/>
      <c r="S106" s="643"/>
      <c r="T106" s="641"/>
      <c r="U106" s="641"/>
      <c r="V106" s="641"/>
      <c r="W106" s="641"/>
      <c r="X106" s="641"/>
      <c r="Y106" s="641"/>
      <c r="Z106" s="641"/>
      <c r="AA106" s="641"/>
      <c r="AB106" s="641"/>
      <c r="AC106" s="641"/>
      <c r="AD106" s="641"/>
      <c r="AE106" s="641"/>
      <c r="AF106" s="641"/>
      <c r="AG106" s="641"/>
      <c r="AH106" s="642"/>
      <c r="AI106" s="242"/>
      <c r="AK106" s="133" t="str">
        <f>IF($S$106="","← ハイフンなし７桁で郵便番号を入力してください。",IF(ISERROR(FIND("-",$S$106,1))=TRUE,"","← ハイフンを削除してください。"))</f>
        <v>← ハイフンなし７桁で郵便番号を入力してください。</v>
      </c>
    </row>
    <row r="107" spans="1:66" s="181" customFormat="1" ht="23.25" customHeight="1">
      <c r="A107" s="241"/>
      <c r="B107" s="241"/>
      <c r="C107" s="617"/>
      <c r="D107" s="618"/>
      <c r="E107" s="618"/>
      <c r="F107" s="619"/>
      <c r="G107" s="634" t="s">
        <v>67</v>
      </c>
      <c r="H107" s="635"/>
      <c r="I107" s="635"/>
      <c r="J107" s="635"/>
      <c r="K107" s="635"/>
      <c r="L107" s="635"/>
      <c r="M107" s="635"/>
      <c r="N107" s="635"/>
      <c r="O107" s="635"/>
      <c r="P107" s="635"/>
      <c r="Q107" s="635"/>
      <c r="R107" s="636"/>
      <c r="S107" s="623"/>
      <c r="T107" s="624"/>
      <c r="U107" s="624"/>
      <c r="V107" s="624"/>
      <c r="W107" s="624"/>
      <c r="X107" s="624"/>
      <c r="Y107" s="624"/>
      <c r="Z107" s="624"/>
      <c r="AA107" s="624"/>
      <c r="AB107" s="624"/>
      <c r="AC107" s="624"/>
      <c r="AD107" s="624"/>
      <c r="AE107" s="624"/>
      <c r="AF107" s="624"/>
      <c r="AG107" s="624"/>
      <c r="AH107" s="625"/>
      <c r="AI107" s="242"/>
      <c r="AK107" s="136"/>
    </row>
    <row r="108" spans="1:66" s="181" customFormat="1" ht="23.25" customHeight="1">
      <c r="A108" s="241"/>
      <c r="B108" s="241"/>
      <c r="C108" s="617"/>
      <c r="D108" s="618"/>
      <c r="E108" s="618"/>
      <c r="F108" s="619"/>
      <c r="G108" s="637" t="s">
        <v>101</v>
      </c>
      <c r="H108" s="638"/>
      <c r="I108" s="638"/>
      <c r="J108" s="638"/>
      <c r="K108" s="638"/>
      <c r="L108" s="638"/>
      <c r="M108" s="638"/>
      <c r="N108" s="638"/>
      <c r="O108" s="638"/>
      <c r="P108" s="638"/>
      <c r="Q108" s="638"/>
      <c r="R108" s="639"/>
      <c r="S108" s="640"/>
      <c r="T108" s="641"/>
      <c r="U108" s="641"/>
      <c r="V108" s="641"/>
      <c r="W108" s="641"/>
      <c r="X108" s="641"/>
      <c r="Y108" s="641"/>
      <c r="Z108" s="641"/>
      <c r="AA108" s="641"/>
      <c r="AB108" s="641"/>
      <c r="AC108" s="641"/>
      <c r="AD108" s="641"/>
      <c r="AE108" s="641"/>
      <c r="AF108" s="641"/>
      <c r="AG108" s="641"/>
      <c r="AH108" s="642"/>
      <c r="AI108" s="242"/>
      <c r="AK108" s="133" t="str">
        <f>IFERROR(IF(FIND("-",$S$108,1)&gt;0,"",""),"← 電話番号はハイフンで区切って入力してください。")</f>
        <v>← 電話番号はハイフンで区切って入力してください。</v>
      </c>
    </row>
    <row r="109" spans="1:66" s="181" customFormat="1" ht="23.25" customHeight="1">
      <c r="A109" s="241"/>
      <c r="B109" s="241"/>
      <c r="C109" s="617"/>
      <c r="D109" s="618"/>
      <c r="E109" s="618"/>
      <c r="F109" s="619"/>
      <c r="G109" s="634" t="s">
        <v>127</v>
      </c>
      <c r="H109" s="635"/>
      <c r="I109" s="635"/>
      <c r="J109" s="635"/>
      <c r="K109" s="635"/>
      <c r="L109" s="635"/>
      <c r="M109" s="635"/>
      <c r="N109" s="635"/>
      <c r="O109" s="635"/>
      <c r="P109" s="635"/>
      <c r="Q109" s="635"/>
      <c r="R109" s="636"/>
      <c r="S109" s="643"/>
      <c r="T109" s="641"/>
      <c r="U109" s="641"/>
      <c r="V109" s="641"/>
      <c r="W109" s="641"/>
      <c r="X109" s="641"/>
      <c r="Y109" s="641"/>
      <c r="Z109" s="641"/>
      <c r="AA109" s="641"/>
      <c r="AB109" s="641"/>
      <c r="AC109" s="641"/>
      <c r="AD109" s="641"/>
      <c r="AE109" s="641"/>
      <c r="AF109" s="641"/>
      <c r="AG109" s="641"/>
      <c r="AH109" s="642"/>
      <c r="AI109" s="242"/>
      <c r="AK109" s="133" t="str">
        <f>IFERROR(IF(FIND("-",$S$109,1)&gt;0,"",""),"← ＦＡＸ番号はハイフンで区切って入力してください。")</f>
        <v>← ＦＡＸ番号はハイフンで区切って入力してください。</v>
      </c>
    </row>
    <row r="110" spans="1:66" s="181" customFormat="1" ht="23.25" customHeight="1">
      <c r="A110" s="241"/>
      <c r="B110" s="241"/>
      <c r="C110" s="631"/>
      <c r="D110" s="632"/>
      <c r="E110" s="632"/>
      <c r="F110" s="633"/>
      <c r="G110" s="634" t="s">
        <v>128</v>
      </c>
      <c r="H110" s="635"/>
      <c r="I110" s="635"/>
      <c r="J110" s="635"/>
      <c r="K110" s="635"/>
      <c r="L110" s="635"/>
      <c r="M110" s="635"/>
      <c r="N110" s="635"/>
      <c r="O110" s="635"/>
      <c r="P110" s="635"/>
      <c r="Q110" s="635"/>
      <c r="R110" s="636"/>
      <c r="S110" s="644"/>
      <c r="T110" s="645"/>
      <c r="U110" s="645"/>
      <c r="V110" s="645"/>
      <c r="W110" s="645"/>
      <c r="X110" s="645"/>
      <c r="Y110" s="645"/>
      <c r="Z110" s="645"/>
      <c r="AA110" s="645"/>
      <c r="AB110" s="645"/>
      <c r="AC110" s="645"/>
      <c r="AD110" s="645"/>
      <c r="AE110" s="645"/>
      <c r="AF110" s="645"/>
      <c r="AG110" s="645"/>
      <c r="AH110" s="646"/>
      <c r="AI110" s="242"/>
      <c r="AK110" s="136"/>
    </row>
    <row r="111" spans="1:66" s="181" customFormat="1" ht="7.5" customHeight="1">
      <c r="A111" s="241"/>
      <c r="B111" s="241"/>
      <c r="C111" s="652"/>
      <c r="D111" s="652"/>
      <c r="E111" s="652"/>
      <c r="F111" s="652"/>
      <c r="G111" s="653"/>
      <c r="H111" s="653"/>
      <c r="I111" s="653"/>
      <c r="J111" s="653"/>
      <c r="K111" s="653"/>
      <c r="L111" s="653"/>
      <c r="M111" s="653"/>
      <c r="N111" s="176"/>
      <c r="O111" s="176"/>
      <c r="P111" s="176"/>
      <c r="Q111" s="176"/>
      <c r="R111" s="176"/>
      <c r="S111" s="176"/>
      <c r="T111" s="176"/>
      <c r="U111" s="176"/>
      <c r="V111" s="176"/>
      <c r="W111" s="176"/>
      <c r="X111" s="176"/>
      <c r="Y111" s="176"/>
      <c r="Z111" s="176"/>
      <c r="AA111" s="176"/>
      <c r="AB111" s="176"/>
      <c r="AC111" s="176"/>
      <c r="AD111" s="176"/>
      <c r="AE111" s="176"/>
      <c r="AF111" s="176"/>
      <c r="AG111" s="176"/>
      <c r="AH111" s="176"/>
      <c r="AI111" s="242"/>
      <c r="AK111" s="136"/>
    </row>
    <row r="112" spans="1:66" s="181" customFormat="1" ht="5.0999999999999996" customHeight="1">
      <c r="A112" s="241"/>
      <c r="B112" s="243"/>
      <c r="C112" s="244"/>
      <c r="D112" s="244"/>
      <c r="E112" s="244"/>
      <c r="F112" s="244"/>
      <c r="G112" s="244"/>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5"/>
      <c r="AK112" s="136"/>
    </row>
    <row r="113" spans="1:37" s="181" customFormat="1" ht="5.0999999999999996" customHeight="1">
      <c r="A113" s="241"/>
      <c r="B113" s="176"/>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K113" s="136"/>
    </row>
    <row r="114" spans="1:37" s="237" customFormat="1" ht="15" customHeight="1">
      <c r="A114" s="246"/>
      <c r="B114" s="236"/>
      <c r="C114" s="612" t="s">
        <v>129</v>
      </c>
      <c r="D114" s="612"/>
      <c r="E114" s="612"/>
      <c r="F114" s="612"/>
      <c r="G114" s="612"/>
      <c r="H114" s="612"/>
      <c r="I114" s="612"/>
      <c r="J114" s="612"/>
      <c r="K114" s="612"/>
      <c r="L114" s="612"/>
      <c r="M114" s="612"/>
      <c r="N114" s="612"/>
      <c r="O114" s="612"/>
      <c r="P114" s="612"/>
      <c r="Q114" s="612"/>
      <c r="R114" s="612"/>
      <c r="S114" s="612"/>
      <c r="T114" s="612"/>
      <c r="U114" s="612"/>
      <c r="V114" s="612"/>
      <c r="W114" s="612"/>
      <c r="X114" s="612"/>
      <c r="Y114" s="612"/>
      <c r="Z114" s="612"/>
      <c r="AA114" s="612"/>
      <c r="AB114" s="612"/>
      <c r="AC114" s="612"/>
      <c r="AD114" s="612"/>
      <c r="AE114" s="612"/>
      <c r="AF114" s="612"/>
      <c r="AG114" s="612"/>
      <c r="AH114" s="612"/>
      <c r="AI114" s="236"/>
      <c r="AK114" s="238"/>
    </row>
    <row r="115" spans="1:37" ht="5.0999999999999996" customHeight="1">
      <c r="A115" s="248"/>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row>
    <row r="116" spans="1:37" s="181" customFormat="1" ht="27.95" customHeight="1">
      <c r="A116" s="241"/>
      <c r="B116" s="241"/>
      <c r="C116" s="630" t="s">
        <v>130</v>
      </c>
      <c r="D116" s="630"/>
      <c r="E116" s="630"/>
      <c r="F116" s="630"/>
      <c r="G116" s="630"/>
      <c r="H116" s="630"/>
      <c r="I116" s="630"/>
      <c r="J116" s="630"/>
      <c r="K116" s="630"/>
      <c r="L116" s="630"/>
      <c r="M116" s="630"/>
      <c r="N116" s="630"/>
      <c r="O116" s="630"/>
      <c r="P116" s="630"/>
      <c r="Q116" s="630"/>
      <c r="R116" s="630"/>
      <c r="S116" s="630"/>
      <c r="T116" s="630"/>
      <c r="U116" s="630"/>
      <c r="V116" s="630"/>
      <c r="W116" s="630"/>
      <c r="X116" s="630"/>
      <c r="Y116" s="630"/>
      <c r="Z116" s="630"/>
      <c r="AA116" s="630"/>
      <c r="AB116" s="630"/>
      <c r="AC116" s="630"/>
      <c r="AD116" s="630"/>
      <c r="AE116" s="630"/>
      <c r="AF116" s="630"/>
      <c r="AG116" s="630"/>
      <c r="AH116" s="630"/>
      <c r="AI116" s="242"/>
      <c r="AK116" s="136"/>
    </row>
    <row r="117" spans="1:37" s="181" customFormat="1" ht="23.25" customHeight="1">
      <c r="A117" s="241"/>
      <c r="B117" s="241"/>
      <c r="C117" s="614" t="s">
        <v>122</v>
      </c>
      <c r="D117" s="615"/>
      <c r="E117" s="615"/>
      <c r="F117" s="616"/>
      <c r="G117" s="634" t="s">
        <v>470</v>
      </c>
      <c r="H117" s="635"/>
      <c r="I117" s="635"/>
      <c r="J117" s="635"/>
      <c r="K117" s="635"/>
      <c r="L117" s="635"/>
      <c r="M117" s="635"/>
      <c r="N117" s="635"/>
      <c r="O117" s="635"/>
      <c r="P117" s="635"/>
      <c r="Q117" s="635"/>
      <c r="R117" s="636"/>
      <c r="S117" s="623">
        <f>$S$102</f>
        <v>0</v>
      </c>
      <c r="T117" s="624"/>
      <c r="U117" s="624"/>
      <c r="V117" s="624"/>
      <c r="W117" s="624"/>
      <c r="X117" s="624"/>
      <c r="Y117" s="624"/>
      <c r="Z117" s="624"/>
      <c r="AA117" s="624"/>
      <c r="AB117" s="624"/>
      <c r="AC117" s="624"/>
      <c r="AD117" s="624"/>
      <c r="AE117" s="624"/>
      <c r="AF117" s="624"/>
      <c r="AG117" s="624"/>
      <c r="AH117" s="625"/>
      <c r="AI117" s="242"/>
      <c r="AK117" s="133" t="s">
        <v>508</v>
      </c>
    </row>
    <row r="118" spans="1:37" s="181" customFormat="1" ht="23.25" customHeight="1">
      <c r="A118" s="241"/>
      <c r="B118" s="241"/>
      <c r="C118" s="617"/>
      <c r="D118" s="618"/>
      <c r="E118" s="618"/>
      <c r="F118" s="619"/>
      <c r="G118" s="620" t="s">
        <v>123</v>
      </c>
      <c r="H118" s="621"/>
      <c r="I118" s="621"/>
      <c r="J118" s="621"/>
      <c r="K118" s="621"/>
      <c r="L118" s="621"/>
      <c r="M118" s="621"/>
      <c r="N118" s="621"/>
      <c r="O118" s="621"/>
      <c r="P118" s="621"/>
      <c r="Q118" s="621"/>
      <c r="R118" s="622"/>
      <c r="S118" s="623">
        <f>$S$103</f>
        <v>0</v>
      </c>
      <c r="T118" s="624"/>
      <c r="U118" s="624"/>
      <c r="V118" s="624"/>
      <c r="W118" s="624"/>
      <c r="X118" s="624"/>
      <c r="Y118" s="624"/>
      <c r="Z118" s="624"/>
      <c r="AA118" s="624"/>
      <c r="AB118" s="624"/>
      <c r="AC118" s="624"/>
      <c r="AD118" s="624"/>
      <c r="AE118" s="624"/>
      <c r="AF118" s="624"/>
      <c r="AG118" s="624"/>
      <c r="AH118" s="625"/>
      <c r="AI118" s="242"/>
      <c r="AK118" s="136"/>
    </row>
    <row r="119" spans="1:37" s="181" customFormat="1" ht="23.25" customHeight="1">
      <c r="A119" s="241"/>
      <c r="B119" s="241"/>
      <c r="C119" s="617"/>
      <c r="D119" s="618"/>
      <c r="E119" s="618"/>
      <c r="F119" s="619"/>
      <c r="G119" s="626" t="s">
        <v>124</v>
      </c>
      <c r="H119" s="627"/>
      <c r="I119" s="627"/>
      <c r="J119" s="627"/>
      <c r="K119" s="627"/>
      <c r="L119" s="627"/>
      <c r="M119" s="627"/>
      <c r="N119" s="627"/>
      <c r="O119" s="627"/>
      <c r="P119" s="627"/>
      <c r="Q119" s="627"/>
      <c r="R119" s="628"/>
      <c r="S119" s="623">
        <f>$S$104</f>
        <v>0</v>
      </c>
      <c r="T119" s="624"/>
      <c r="U119" s="624"/>
      <c r="V119" s="624"/>
      <c r="W119" s="624"/>
      <c r="X119" s="624"/>
      <c r="Y119" s="624"/>
      <c r="Z119" s="624"/>
      <c r="AA119" s="624"/>
      <c r="AB119" s="624"/>
      <c r="AC119" s="624"/>
      <c r="AD119" s="624"/>
      <c r="AE119" s="624"/>
      <c r="AF119" s="624"/>
      <c r="AG119" s="624"/>
      <c r="AH119" s="625"/>
      <c r="AI119" s="242"/>
      <c r="AK119" s="136"/>
    </row>
    <row r="120" spans="1:37" s="181" customFormat="1" ht="23.25" customHeight="1">
      <c r="A120" s="241"/>
      <c r="B120" s="241"/>
      <c r="C120" s="617"/>
      <c r="D120" s="618"/>
      <c r="E120" s="618"/>
      <c r="F120" s="619"/>
      <c r="G120" s="626" t="s">
        <v>125</v>
      </c>
      <c r="H120" s="627"/>
      <c r="I120" s="627"/>
      <c r="J120" s="627"/>
      <c r="K120" s="627"/>
      <c r="L120" s="627"/>
      <c r="M120" s="627"/>
      <c r="N120" s="627"/>
      <c r="O120" s="627"/>
      <c r="P120" s="627"/>
      <c r="Q120" s="627"/>
      <c r="R120" s="628"/>
      <c r="S120" s="623">
        <f>$S$105</f>
        <v>0</v>
      </c>
      <c r="T120" s="624"/>
      <c r="U120" s="624"/>
      <c r="V120" s="624"/>
      <c r="W120" s="624"/>
      <c r="X120" s="624"/>
      <c r="Y120" s="624"/>
      <c r="Z120" s="624"/>
      <c r="AA120" s="624"/>
      <c r="AB120" s="624"/>
      <c r="AC120" s="624"/>
      <c r="AD120" s="624"/>
      <c r="AE120" s="624"/>
      <c r="AF120" s="624"/>
      <c r="AG120" s="624"/>
      <c r="AH120" s="625"/>
      <c r="AI120" s="242"/>
      <c r="AK120" s="136"/>
    </row>
    <row r="121" spans="1:37" s="181" customFormat="1" ht="23.25" customHeight="1">
      <c r="A121" s="241"/>
      <c r="B121" s="241"/>
      <c r="C121" s="617"/>
      <c r="D121" s="618"/>
      <c r="E121" s="618"/>
      <c r="F121" s="619"/>
      <c r="G121" s="626" t="s">
        <v>126</v>
      </c>
      <c r="H121" s="627"/>
      <c r="I121" s="627"/>
      <c r="J121" s="627"/>
      <c r="K121" s="627"/>
      <c r="L121" s="627"/>
      <c r="M121" s="627"/>
      <c r="N121" s="627"/>
      <c r="O121" s="627"/>
      <c r="P121" s="627"/>
      <c r="Q121" s="627"/>
      <c r="R121" s="628"/>
      <c r="S121" s="643">
        <f>$S$106</f>
        <v>0</v>
      </c>
      <c r="T121" s="641"/>
      <c r="U121" s="641"/>
      <c r="V121" s="641"/>
      <c r="W121" s="641"/>
      <c r="X121" s="641"/>
      <c r="Y121" s="641"/>
      <c r="Z121" s="641"/>
      <c r="AA121" s="641"/>
      <c r="AB121" s="641"/>
      <c r="AC121" s="641"/>
      <c r="AD121" s="641"/>
      <c r="AE121" s="641"/>
      <c r="AF121" s="641"/>
      <c r="AG121" s="641"/>
      <c r="AH121" s="642"/>
      <c r="AI121" s="242"/>
      <c r="AK121" s="133" t="str">
        <f>IF($S$121="","← ハイフンなし７桁で郵便番号を入力してください。",IF(ISERROR(FIND("-",$S$121,1))=TRUE,"","← ハイフンを削除してください。"))</f>
        <v/>
      </c>
    </row>
    <row r="122" spans="1:37" s="181" customFormat="1" ht="23.25" customHeight="1">
      <c r="A122" s="241"/>
      <c r="B122" s="241"/>
      <c r="C122" s="617"/>
      <c r="D122" s="618"/>
      <c r="E122" s="618"/>
      <c r="F122" s="619"/>
      <c r="G122" s="634" t="s">
        <v>67</v>
      </c>
      <c r="H122" s="635"/>
      <c r="I122" s="635"/>
      <c r="J122" s="635"/>
      <c r="K122" s="635"/>
      <c r="L122" s="635"/>
      <c r="M122" s="635"/>
      <c r="N122" s="635"/>
      <c r="O122" s="635"/>
      <c r="P122" s="635"/>
      <c r="Q122" s="635"/>
      <c r="R122" s="636"/>
      <c r="S122" s="623">
        <f>$S$107</f>
        <v>0</v>
      </c>
      <c r="T122" s="624"/>
      <c r="U122" s="624"/>
      <c r="V122" s="624"/>
      <c r="W122" s="624"/>
      <c r="X122" s="624"/>
      <c r="Y122" s="624"/>
      <c r="Z122" s="624"/>
      <c r="AA122" s="624"/>
      <c r="AB122" s="624"/>
      <c r="AC122" s="624"/>
      <c r="AD122" s="624"/>
      <c r="AE122" s="624"/>
      <c r="AF122" s="624"/>
      <c r="AG122" s="624"/>
      <c r="AH122" s="625"/>
      <c r="AI122" s="242"/>
      <c r="AK122" s="136"/>
    </row>
    <row r="123" spans="1:37" s="181" customFormat="1" ht="23.25" customHeight="1">
      <c r="A123" s="241"/>
      <c r="B123" s="241"/>
      <c r="C123" s="617"/>
      <c r="D123" s="618"/>
      <c r="E123" s="618"/>
      <c r="F123" s="619"/>
      <c r="G123" s="637" t="s">
        <v>101</v>
      </c>
      <c r="H123" s="638"/>
      <c r="I123" s="638"/>
      <c r="J123" s="638"/>
      <c r="K123" s="638"/>
      <c r="L123" s="638"/>
      <c r="M123" s="638"/>
      <c r="N123" s="638"/>
      <c r="O123" s="638"/>
      <c r="P123" s="638"/>
      <c r="Q123" s="638"/>
      <c r="R123" s="639"/>
      <c r="S123" s="644">
        <f>$S$108</f>
        <v>0</v>
      </c>
      <c r="T123" s="645"/>
      <c r="U123" s="645"/>
      <c r="V123" s="645"/>
      <c r="W123" s="645"/>
      <c r="X123" s="645"/>
      <c r="Y123" s="645"/>
      <c r="Z123" s="645"/>
      <c r="AA123" s="645"/>
      <c r="AB123" s="645"/>
      <c r="AC123" s="645"/>
      <c r="AD123" s="645"/>
      <c r="AE123" s="645"/>
      <c r="AF123" s="645"/>
      <c r="AG123" s="645"/>
      <c r="AH123" s="646"/>
      <c r="AI123" s="242"/>
      <c r="AK123" s="133" t="str">
        <f>IFERROR(IF(FIND("-",$S$123,1)&gt;0,"",""),"← 電話番号はハイフンで区切って入力してください。")</f>
        <v>← 電話番号はハイフンで区切って入力してください。</v>
      </c>
    </row>
    <row r="124" spans="1:37" s="181" customFormat="1" ht="23.25" customHeight="1">
      <c r="A124" s="241"/>
      <c r="B124" s="241"/>
      <c r="C124" s="617"/>
      <c r="D124" s="618"/>
      <c r="E124" s="618"/>
      <c r="F124" s="619"/>
      <c r="G124" s="634" t="s">
        <v>127</v>
      </c>
      <c r="H124" s="635"/>
      <c r="I124" s="635"/>
      <c r="J124" s="635"/>
      <c r="K124" s="635"/>
      <c r="L124" s="635"/>
      <c r="M124" s="635"/>
      <c r="N124" s="635"/>
      <c r="O124" s="635"/>
      <c r="P124" s="635"/>
      <c r="Q124" s="635"/>
      <c r="R124" s="636"/>
      <c r="S124" s="644">
        <f>$S$109</f>
        <v>0</v>
      </c>
      <c r="T124" s="645"/>
      <c r="U124" s="645"/>
      <c r="V124" s="645"/>
      <c r="W124" s="645"/>
      <c r="X124" s="645"/>
      <c r="Y124" s="645"/>
      <c r="Z124" s="645"/>
      <c r="AA124" s="645"/>
      <c r="AB124" s="645"/>
      <c r="AC124" s="645"/>
      <c r="AD124" s="645"/>
      <c r="AE124" s="645"/>
      <c r="AF124" s="645"/>
      <c r="AG124" s="645"/>
      <c r="AH124" s="646"/>
      <c r="AI124" s="242"/>
      <c r="AK124" s="133" t="str">
        <f>IFERROR(IF(FIND("-",$S$124,1)&gt;0,"",""),"← ＦＡＸ番号はハイフンで区切って入力してください。")</f>
        <v>← ＦＡＸ番号はハイフンで区切って入力してください。</v>
      </c>
    </row>
    <row r="125" spans="1:37" s="181" customFormat="1" ht="23.25" customHeight="1">
      <c r="A125" s="241"/>
      <c r="B125" s="241"/>
      <c r="C125" s="631"/>
      <c r="D125" s="632"/>
      <c r="E125" s="632"/>
      <c r="F125" s="633"/>
      <c r="G125" s="634" t="s">
        <v>128</v>
      </c>
      <c r="H125" s="635"/>
      <c r="I125" s="635"/>
      <c r="J125" s="635"/>
      <c r="K125" s="635"/>
      <c r="L125" s="635"/>
      <c r="M125" s="635"/>
      <c r="N125" s="635"/>
      <c r="O125" s="635"/>
      <c r="P125" s="635"/>
      <c r="Q125" s="635"/>
      <c r="R125" s="636"/>
      <c r="S125" s="649">
        <f>$S$110</f>
        <v>0</v>
      </c>
      <c r="T125" s="650"/>
      <c r="U125" s="650"/>
      <c r="V125" s="650"/>
      <c r="W125" s="650"/>
      <c r="X125" s="650"/>
      <c r="Y125" s="650"/>
      <c r="Z125" s="650"/>
      <c r="AA125" s="650"/>
      <c r="AB125" s="650"/>
      <c r="AC125" s="650"/>
      <c r="AD125" s="650"/>
      <c r="AE125" s="650"/>
      <c r="AF125" s="650"/>
      <c r="AG125" s="650"/>
      <c r="AH125" s="651"/>
      <c r="AI125" s="242"/>
      <c r="AK125" s="136"/>
    </row>
    <row r="126" spans="1:37" s="181" customFormat="1" ht="15" customHeight="1">
      <c r="A126" s="241"/>
      <c r="B126" s="241"/>
      <c r="C126" s="648" t="s">
        <v>131</v>
      </c>
      <c r="D126" s="648"/>
      <c r="E126" s="648"/>
      <c r="F126" s="648"/>
      <c r="G126" s="648"/>
      <c r="H126" s="648"/>
      <c r="I126" s="648"/>
      <c r="J126" s="648"/>
      <c r="K126" s="648"/>
      <c r="L126" s="648"/>
      <c r="M126" s="648"/>
      <c r="N126" s="648"/>
      <c r="O126" s="648"/>
      <c r="P126" s="648"/>
      <c r="Q126" s="648"/>
      <c r="R126" s="648"/>
      <c r="S126" s="648"/>
      <c r="T126" s="648"/>
      <c r="U126" s="648"/>
      <c r="V126" s="648"/>
      <c r="W126" s="648"/>
      <c r="X126" s="648"/>
      <c r="Y126" s="648"/>
      <c r="Z126" s="648"/>
      <c r="AA126" s="648"/>
      <c r="AB126" s="648"/>
      <c r="AC126" s="648"/>
      <c r="AD126" s="648"/>
      <c r="AE126" s="648"/>
      <c r="AF126" s="648"/>
      <c r="AG126" s="648"/>
      <c r="AH126" s="648"/>
      <c r="AI126" s="242"/>
      <c r="AK126" s="136"/>
    </row>
    <row r="127" spans="1:37" s="181" customFormat="1" ht="5.0999999999999996" customHeight="1">
      <c r="A127" s="241"/>
      <c r="B127" s="243"/>
      <c r="C127" s="244"/>
      <c r="D127" s="244"/>
      <c r="E127" s="244"/>
      <c r="F127" s="244"/>
      <c r="G127" s="244"/>
      <c r="H127" s="244"/>
      <c r="I127" s="244"/>
      <c r="J127" s="244"/>
      <c r="K127" s="244"/>
      <c r="L127" s="244"/>
      <c r="M127" s="244"/>
      <c r="N127" s="244"/>
      <c r="O127" s="244"/>
      <c r="P127" s="244"/>
      <c r="Q127" s="244"/>
      <c r="R127" s="244"/>
      <c r="S127" s="244"/>
      <c r="T127" s="244"/>
      <c r="U127" s="244"/>
      <c r="V127" s="244"/>
      <c r="W127" s="244"/>
      <c r="X127" s="244"/>
      <c r="Y127" s="244"/>
      <c r="Z127" s="244"/>
      <c r="AA127" s="244"/>
      <c r="AB127" s="244"/>
      <c r="AC127" s="244"/>
      <c r="AD127" s="244"/>
      <c r="AE127" s="244"/>
      <c r="AF127" s="244"/>
      <c r="AG127" s="244"/>
      <c r="AH127" s="244"/>
      <c r="AI127" s="245"/>
      <c r="AK127" s="136"/>
    </row>
    <row r="128" spans="1:37" ht="20.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249"/>
      <c r="AB128" s="1"/>
      <c r="AC128" s="107"/>
      <c r="AD128" s="107"/>
      <c r="AE128" s="107"/>
      <c r="AF128" s="107"/>
      <c r="AG128" s="107"/>
      <c r="AH128" s="107"/>
      <c r="AI128" s="190" t="s">
        <v>38</v>
      </c>
    </row>
    <row r="129" spans="1:37" ht="15" customHeight="1">
      <c r="AI129" s="50" t="str">
        <f ca="1">INDIRECT("B140")</f>
        <v>Rev.3.01</v>
      </c>
    </row>
    <row r="138" spans="1:37" s="192" customFormat="1">
      <c r="A138" s="293"/>
      <c r="B138" s="293"/>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c r="AH138" s="293"/>
      <c r="AI138" s="293"/>
      <c r="AK138" s="292"/>
    </row>
    <row r="139" spans="1:37" s="294" customFormat="1" ht="18.75" hidden="1" customHeight="1">
      <c r="A139" s="294" t="s">
        <v>498</v>
      </c>
      <c r="F139" s="294" t="s">
        <v>503</v>
      </c>
      <c r="AK139" s="295"/>
    </row>
    <row r="140" spans="1:37" s="294" customFormat="1" ht="18.75" hidden="1" customHeight="1">
      <c r="B140" s="294" t="s">
        <v>541</v>
      </c>
      <c r="G140" s="296" t="s">
        <v>542</v>
      </c>
      <c r="K140" s="294" t="s">
        <v>543</v>
      </c>
      <c r="AK140" s="295"/>
    </row>
    <row r="141" spans="1:37" s="294" customFormat="1" ht="18.75" hidden="1" customHeight="1">
      <c r="B141" s="294" t="s">
        <v>499</v>
      </c>
      <c r="G141" s="296" t="s">
        <v>501</v>
      </c>
      <c r="K141" s="294" t="s">
        <v>502</v>
      </c>
      <c r="AK141" s="295"/>
    </row>
  </sheetData>
  <sheetProtection password="EC9D" sheet="1" scenarios="1"/>
  <dataConsolidate/>
  <mergeCells count="226">
    <mergeCell ref="AK99:BB102"/>
    <mergeCell ref="AK69:BJ69"/>
    <mergeCell ref="AK72:BI72"/>
    <mergeCell ref="C126:AH126"/>
    <mergeCell ref="G123:R123"/>
    <mergeCell ref="S123:AH123"/>
    <mergeCell ref="G124:R124"/>
    <mergeCell ref="S124:AH124"/>
    <mergeCell ref="G125:R125"/>
    <mergeCell ref="S125:AH125"/>
    <mergeCell ref="G120:R120"/>
    <mergeCell ref="S120:AH120"/>
    <mergeCell ref="G121:R121"/>
    <mergeCell ref="S121:AH121"/>
    <mergeCell ref="G122:R122"/>
    <mergeCell ref="S122:AH122"/>
    <mergeCell ref="C111:M111"/>
    <mergeCell ref="C114:AH114"/>
    <mergeCell ref="C116:AH116"/>
    <mergeCell ref="C117:F125"/>
    <mergeCell ref="G117:R117"/>
    <mergeCell ref="S117:AH117"/>
    <mergeCell ref="G118:R118"/>
    <mergeCell ref="S118:AH118"/>
    <mergeCell ref="G119:R119"/>
    <mergeCell ref="S119:AH119"/>
    <mergeCell ref="C96:AH96"/>
    <mergeCell ref="C99:AH99"/>
    <mergeCell ref="C101:AH101"/>
    <mergeCell ref="C102:F110"/>
    <mergeCell ref="G102:R102"/>
    <mergeCell ref="S102:AH102"/>
    <mergeCell ref="G103:R103"/>
    <mergeCell ref="S103:AH103"/>
    <mergeCell ref="G104:R104"/>
    <mergeCell ref="S104:AH104"/>
    <mergeCell ref="G108:R108"/>
    <mergeCell ref="S108:AH108"/>
    <mergeCell ref="G109:R109"/>
    <mergeCell ref="S109:AH109"/>
    <mergeCell ref="G110:R110"/>
    <mergeCell ref="S110:AH110"/>
    <mergeCell ref="G105:R105"/>
    <mergeCell ref="S105:AH105"/>
    <mergeCell ref="G106:R106"/>
    <mergeCell ref="S106:AH106"/>
    <mergeCell ref="G107:R107"/>
    <mergeCell ref="S107:AH107"/>
    <mergeCell ref="C93:F95"/>
    <mergeCell ref="G93:R93"/>
    <mergeCell ref="S93:AH93"/>
    <mergeCell ref="G94:R94"/>
    <mergeCell ref="S94:AH94"/>
    <mergeCell ref="G95:R95"/>
    <mergeCell ref="S95:AH95"/>
    <mergeCell ref="C87:AH87"/>
    <mergeCell ref="C89:AH89"/>
    <mergeCell ref="C90:F92"/>
    <mergeCell ref="G90:R90"/>
    <mergeCell ref="S90:AH90"/>
    <mergeCell ref="G91:R91"/>
    <mergeCell ref="S91:AH91"/>
    <mergeCell ref="G92:R92"/>
    <mergeCell ref="S92:AH92"/>
    <mergeCell ref="D79:I79"/>
    <mergeCell ref="J79:N79"/>
    <mergeCell ref="O79:S79"/>
    <mergeCell ref="T79:X79"/>
    <mergeCell ref="Y79:AC79"/>
    <mergeCell ref="AD79:AH79"/>
    <mergeCell ref="D78:I78"/>
    <mergeCell ref="J78:N78"/>
    <mergeCell ref="O78:S78"/>
    <mergeCell ref="T78:X78"/>
    <mergeCell ref="Y78:AC78"/>
    <mergeCell ref="AD78:AH78"/>
    <mergeCell ref="D77:I77"/>
    <mergeCell ref="J77:N77"/>
    <mergeCell ref="O77:S77"/>
    <mergeCell ref="T77:X77"/>
    <mergeCell ref="Y77:AC77"/>
    <mergeCell ref="AD77:AH77"/>
    <mergeCell ref="D64:Z64"/>
    <mergeCell ref="AA64:AH64"/>
    <mergeCell ref="D69:AH69"/>
    <mergeCell ref="D72:AH72"/>
    <mergeCell ref="D76:I76"/>
    <mergeCell ref="J76:N76"/>
    <mergeCell ref="O76:S76"/>
    <mergeCell ref="T76:X76"/>
    <mergeCell ref="Y76:AC76"/>
    <mergeCell ref="AD76:AH76"/>
    <mergeCell ref="D59:E59"/>
    <mergeCell ref="F59:P59"/>
    <mergeCell ref="Q59:V59"/>
    <mergeCell ref="W59:AH59"/>
    <mergeCell ref="D60:E60"/>
    <mergeCell ref="F60:P60"/>
    <mergeCell ref="Q60:V60"/>
    <mergeCell ref="W60:AH60"/>
    <mergeCell ref="D56:P57"/>
    <mergeCell ref="Q56:AH56"/>
    <mergeCell ref="Q57:V57"/>
    <mergeCell ref="W57:AH57"/>
    <mergeCell ref="D58:E58"/>
    <mergeCell ref="F58:P58"/>
    <mergeCell ref="Q58:V58"/>
    <mergeCell ref="W58:AH58"/>
    <mergeCell ref="Q51:T51"/>
    <mergeCell ref="U51:AH51"/>
    <mergeCell ref="Q52:T52"/>
    <mergeCell ref="U52:AH52"/>
    <mergeCell ref="D53:E53"/>
    <mergeCell ref="F53:P53"/>
    <mergeCell ref="Q53:AH53"/>
    <mergeCell ref="D47:E52"/>
    <mergeCell ref="Q47:T47"/>
    <mergeCell ref="U47:AH47"/>
    <mergeCell ref="Q48:T48"/>
    <mergeCell ref="U48:AH48"/>
    <mergeCell ref="Q49:T49"/>
    <mergeCell ref="U49:AH49"/>
    <mergeCell ref="Q50:T50"/>
    <mergeCell ref="U50:AH50"/>
    <mergeCell ref="F47:P52"/>
    <mergeCell ref="D43:K43"/>
    <mergeCell ref="L43:AB43"/>
    <mergeCell ref="AC43:AH43"/>
    <mergeCell ref="D46:E46"/>
    <mergeCell ref="F46:P46"/>
    <mergeCell ref="Q46:T46"/>
    <mergeCell ref="U46:AH46"/>
    <mergeCell ref="D41:G41"/>
    <mergeCell ref="H41:K41"/>
    <mergeCell ref="L41:AB41"/>
    <mergeCell ref="AC41:AH41"/>
    <mergeCell ref="D42:G42"/>
    <mergeCell ref="H42:K42"/>
    <mergeCell ref="L42:AB42"/>
    <mergeCell ref="AC42:AH42"/>
    <mergeCell ref="D39:G39"/>
    <mergeCell ref="H39:K39"/>
    <mergeCell ref="L39:AB39"/>
    <mergeCell ref="AC39:AH39"/>
    <mergeCell ref="D40:G40"/>
    <mergeCell ref="H40:K40"/>
    <mergeCell ref="L40:AB40"/>
    <mergeCell ref="AC40:AH40"/>
    <mergeCell ref="D36:G36"/>
    <mergeCell ref="H36:K36"/>
    <mergeCell ref="L36:AB36"/>
    <mergeCell ref="AC36:AH36"/>
    <mergeCell ref="D37:AH37"/>
    <mergeCell ref="D38:G38"/>
    <mergeCell ref="H38:K38"/>
    <mergeCell ref="L38:AB38"/>
    <mergeCell ref="AC38:AH38"/>
    <mergeCell ref="D34:G34"/>
    <mergeCell ref="H34:K34"/>
    <mergeCell ref="L34:AB34"/>
    <mergeCell ref="AC34:AH34"/>
    <mergeCell ref="D35:G35"/>
    <mergeCell ref="H35:K35"/>
    <mergeCell ref="L35:AB35"/>
    <mergeCell ref="AC35:AH35"/>
    <mergeCell ref="D31:AH31"/>
    <mergeCell ref="D32:G32"/>
    <mergeCell ref="H32:K32"/>
    <mergeCell ref="L32:AB32"/>
    <mergeCell ref="AC32:AH32"/>
    <mergeCell ref="D33:G33"/>
    <mergeCell ref="H33:K33"/>
    <mergeCell ref="L33:AB33"/>
    <mergeCell ref="AC33:AH33"/>
    <mergeCell ref="I21:J22"/>
    <mergeCell ref="K21:N21"/>
    <mergeCell ref="AC22:AH22"/>
    <mergeCell ref="E23:N23"/>
    <mergeCell ref="O23:AH23"/>
    <mergeCell ref="D30:G30"/>
    <mergeCell ref="H30:K30"/>
    <mergeCell ref="L30:AB30"/>
    <mergeCell ref="AC30:AH30"/>
    <mergeCell ref="E19:H22"/>
    <mergeCell ref="I19:N19"/>
    <mergeCell ref="O19:AH19"/>
    <mergeCell ref="I20:N20"/>
    <mergeCell ref="O20:AH20"/>
    <mergeCell ref="O21:AB21"/>
    <mergeCell ref="AC21:AH21"/>
    <mergeCell ref="O22:AB22"/>
    <mergeCell ref="K22:N22"/>
    <mergeCell ref="E17:N17"/>
    <mergeCell ref="O17:AH17"/>
    <mergeCell ref="E18:N18"/>
    <mergeCell ref="O18:AH18"/>
    <mergeCell ref="E13:N13"/>
    <mergeCell ref="O13:AH13"/>
    <mergeCell ref="E14:N14"/>
    <mergeCell ref="O14:AH14"/>
    <mergeCell ref="E15:N15"/>
    <mergeCell ref="O15:AC15"/>
    <mergeCell ref="AD15:AH15"/>
    <mergeCell ref="E4:G4"/>
    <mergeCell ref="C5:AH5"/>
    <mergeCell ref="E8:G8"/>
    <mergeCell ref="H8:AB9"/>
    <mergeCell ref="E9:G9"/>
    <mergeCell ref="E12:N12"/>
    <mergeCell ref="O12:AH12"/>
    <mergeCell ref="E16:N16"/>
    <mergeCell ref="O16:AC16"/>
    <mergeCell ref="AD16:AH16"/>
    <mergeCell ref="AK45:BG46"/>
    <mergeCell ref="AK1:AL1"/>
    <mergeCell ref="AM1:AN1"/>
    <mergeCell ref="AO1:AP1"/>
    <mergeCell ref="AQ1:AR1"/>
    <mergeCell ref="AS1:AT1"/>
    <mergeCell ref="AK2:AL2"/>
    <mergeCell ref="AM2:AN2"/>
    <mergeCell ref="AO2:AP2"/>
    <mergeCell ref="AQ2:AR2"/>
    <mergeCell ref="AS2:AT2"/>
    <mergeCell ref="AK3:AT3"/>
    <mergeCell ref="AK20:BH21"/>
  </mergeCells>
  <phoneticPr fontId="2"/>
  <conditionalFormatting sqref="AA64:AH64">
    <cfRule type="expression" dxfId="65" priority="2">
      <formula>E9="Ⅳ類"</formula>
    </cfRule>
  </conditionalFormatting>
  <conditionalFormatting sqref="D64:Z64">
    <cfRule type="expression" dxfId="64" priority="1">
      <formula>E9="Ⅳ類"</formula>
    </cfRule>
  </conditionalFormatting>
  <dataValidations count="10">
    <dataValidation type="whole" imeMode="disabled" operator="greaterThanOrEqual" allowBlank="1" showInputMessage="1" showErrorMessage="1" error="半角数字を入力してください。" sqref="O21:AB22" xr:uid="{00000000-0002-0000-0200-000000000000}">
      <formula1>1</formula1>
    </dataValidation>
    <dataValidation type="decimal" imeMode="disabled" operator="greaterThanOrEqual" allowBlank="1" showInputMessage="1" showErrorMessage="1" sqref="O16:AC16" xr:uid="{00000000-0002-0000-0200-000001000000}">
      <formula1>1</formula1>
    </dataValidation>
    <dataValidation type="list" imeMode="disabled" allowBlank="1" showInputMessage="1" showErrorMessage="1" sqref="AA64:AH64" xr:uid="{00000000-0002-0000-0200-000002000000}">
      <formula1>pldn8</formula1>
    </dataValidation>
    <dataValidation imeMode="on" allowBlank="1" showInputMessage="1" showErrorMessage="1" sqref="O12:AH13 O19:AH19 O23:AH23 U47:AH52 Q53:AH53 D69:AH69 D72:AH72 F58:P60 S90:AH95 S102:AH105 S107:AH107" xr:uid="{00000000-0002-0000-0200-000003000000}"/>
    <dataValidation type="whole" imeMode="disabled" allowBlank="1" showErrorMessage="1" sqref="O14:AH14" xr:uid="{00000000-0002-0000-0200-000004000000}">
      <formula1>1</formula1>
      <formula2>9999</formula2>
    </dataValidation>
    <dataValidation type="list" imeMode="disabled" allowBlank="1" showInputMessage="1" showErrorMessage="1" sqref="E9:G9" xr:uid="{00000000-0002-0000-0200-000005000000}">
      <formula1>pldn5</formula1>
    </dataValidation>
    <dataValidation type="list" imeMode="disabled" allowBlank="1" showInputMessage="1" showErrorMessage="1" sqref="O20:AH20" xr:uid="{00000000-0002-0000-0200-000006000000}">
      <formula1>pldn6</formula1>
    </dataValidation>
    <dataValidation imeMode="disabled" allowBlank="1" showInputMessage="1" showErrorMessage="1" sqref="W58:AJ58 S123:AH125 E4:G4 W59:AH60 U46:AH46 D46:E53 S108:AH110 Q58:V60 AJ59:AJ60" xr:uid="{00000000-0002-0000-0200-000007000000}"/>
    <dataValidation type="list" imeMode="disabled" allowBlank="1" showInputMessage="1" showErrorMessage="1" sqref="AK2:AT2" xr:uid="{00000000-0002-0000-0200-000008000000}">
      <formula1>pldn22</formula1>
    </dataValidation>
    <dataValidation type="whole" imeMode="disabled" allowBlank="1" showInputMessage="1" showErrorMessage="1" error="ハイフンなしの半角数字７桁で入力してください。" sqref="S121:AH121 S106:AH106" xr:uid="{00000000-0002-0000-0200-000009000000}">
      <formula1>1</formula1>
      <formula2>9999999</formula2>
    </dataValidation>
  </dataValidations>
  <pageMargins left="0.78740157480314965" right="0.59055118110236227" top="0.78740157480314965" bottom="0.59055118110236227" header="0.31496062992125984" footer="0.31496062992125984"/>
  <pageSetup paperSize="9" scale="93" fitToHeight="0" orientation="portrait" r:id="rId1"/>
  <rowBreaks count="3" manualBreakCount="3">
    <brk id="26" min="1" max="34" man="1"/>
    <brk id="66" min="1" max="34" man="1"/>
    <brk id="86" min="1" max="34" man="1"/>
  </rowBreaks>
  <ignoredErrors>
    <ignoredError sqref="E4"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D966"/>
    <pageSetUpPr fitToPage="1"/>
  </sheetPr>
  <dimension ref="A2:BX236"/>
  <sheetViews>
    <sheetView showGridLines="0" zoomScaleNormal="100" zoomScaleSheetLayoutView="100" workbookViewId="0"/>
  </sheetViews>
  <sheetFormatPr defaultColWidth="2.5" defaultRowHeight="18.75"/>
  <cols>
    <col min="1" max="36" width="2.5" style="45" customWidth="1"/>
    <col min="37" max="37" width="1.5" style="45" customWidth="1"/>
    <col min="38" max="38" width="2.5" style="45"/>
    <col min="39" max="39" width="8.625" style="136" customWidth="1"/>
    <col min="40" max="43" width="8.625" style="45" customWidth="1"/>
    <col min="44" max="44" width="4" style="45" customWidth="1"/>
    <col min="45" max="45" width="13.625" style="45" customWidth="1"/>
    <col min="46" max="46" width="10.5" style="45" customWidth="1"/>
    <col min="47" max="54" width="2.5" style="45" customWidth="1"/>
    <col min="55" max="16384" width="2.5" style="45"/>
  </cols>
  <sheetData>
    <row r="2" spans="1:39" ht="17.25" customHeight="1">
      <c r="A2" s="1"/>
      <c r="B2" s="90"/>
      <c r="C2" s="123" t="s">
        <v>132</v>
      </c>
      <c r="D2" s="90"/>
      <c r="E2" s="90"/>
      <c r="F2" s="90"/>
      <c r="G2" s="90"/>
      <c r="H2" s="90"/>
      <c r="I2" s="90"/>
      <c r="J2" s="90"/>
      <c r="K2" s="90"/>
      <c r="L2" s="54"/>
      <c r="M2" s="92"/>
      <c r="N2" s="90"/>
      <c r="O2" s="54"/>
      <c r="P2" s="54"/>
      <c r="Q2" s="54"/>
      <c r="R2" s="54"/>
      <c r="S2" s="54"/>
      <c r="T2" s="54"/>
      <c r="U2" s="54"/>
      <c r="V2" s="54"/>
      <c r="W2" s="54"/>
      <c r="X2" s="54"/>
      <c r="Y2" s="54"/>
      <c r="Z2" s="54"/>
      <c r="AA2" s="54"/>
      <c r="AB2" s="54"/>
      <c r="AC2" s="54"/>
      <c r="AD2" s="54"/>
      <c r="AE2" s="141" t="str">
        <f>IF($E$10="Bテナント等","Bテナント等事業所 （１）",IF($E$10="A","A事業所（１）",""))</f>
        <v/>
      </c>
      <c r="AF2" s="54"/>
      <c r="AG2" s="54"/>
      <c r="AH2" s="54"/>
      <c r="AI2" s="54"/>
      <c r="AJ2" s="54"/>
      <c r="AK2" s="54"/>
    </row>
    <row r="3" spans="1:39" ht="8.4499999999999993" customHeight="1">
      <c r="A3" s="1"/>
      <c r="B3" s="52"/>
      <c r="C3" s="52"/>
      <c r="D3" s="52"/>
      <c r="E3" s="52"/>
      <c r="F3" s="52"/>
      <c r="G3" s="52"/>
      <c r="H3" s="52"/>
      <c r="I3" s="52"/>
      <c r="J3" s="52"/>
      <c r="K3" s="52"/>
      <c r="L3" s="52"/>
      <c r="M3" s="52"/>
      <c r="N3" s="53"/>
      <c r="O3" s="54"/>
      <c r="P3" s="54"/>
      <c r="Q3" s="54"/>
      <c r="R3" s="54"/>
      <c r="S3" s="54"/>
      <c r="T3" s="54"/>
      <c r="U3" s="54"/>
      <c r="V3" s="54"/>
      <c r="W3" s="54"/>
      <c r="X3" s="54"/>
      <c r="Y3" s="54"/>
      <c r="Z3" s="54"/>
      <c r="AA3" s="54"/>
      <c r="AB3" s="54"/>
      <c r="AC3" s="54"/>
      <c r="AD3" s="54"/>
      <c r="AE3" s="54"/>
      <c r="AF3" s="54"/>
      <c r="AG3" s="54"/>
      <c r="AH3" s="54"/>
      <c r="AI3" s="54"/>
      <c r="AJ3" s="54"/>
      <c r="AK3" s="54"/>
    </row>
    <row r="4" spans="1:39" ht="23.25" customHeight="1">
      <c r="A4" s="1"/>
      <c r="B4" s="52"/>
      <c r="C4" s="123" t="s">
        <v>11</v>
      </c>
      <c r="D4" s="52"/>
      <c r="E4" s="655">
        <f>IF(様式１号!$D$16="","",様式１号!$D$16)</f>
        <v>3</v>
      </c>
      <c r="F4" s="656"/>
      <c r="G4" s="657"/>
      <c r="H4" s="123" t="s">
        <v>133</v>
      </c>
      <c r="I4" s="54"/>
      <c r="J4" s="54"/>
      <c r="K4" s="54"/>
      <c r="L4" s="54"/>
      <c r="M4" s="54"/>
      <c r="N4" s="53"/>
      <c r="O4" s="54"/>
      <c r="P4" s="54"/>
      <c r="Q4" s="54"/>
      <c r="R4" s="54"/>
      <c r="S4" s="658" t="s">
        <v>68</v>
      </c>
      <c r="T4" s="659"/>
      <c r="U4" s="660"/>
      <c r="V4" s="661" t="str">
        <f>IF(事業者!$O$14="","",事業者!$O$14)</f>
        <v/>
      </c>
      <c r="W4" s="662"/>
      <c r="X4" s="662"/>
      <c r="Y4" s="663"/>
      <c r="Z4" s="658" t="s">
        <v>84</v>
      </c>
      <c r="AA4" s="659"/>
      <c r="AB4" s="660"/>
      <c r="AC4" s="664"/>
      <c r="AD4" s="665"/>
      <c r="AE4" s="665"/>
      <c r="AF4" s="665"/>
      <c r="AG4" s="665"/>
      <c r="AH4" s="665"/>
      <c r="AI4" s="665"/>
      <c r="AJ4" s="666"/>
      <c r="AK4" s="54"/>
    </row>
    <row r="5" spans="1:39" ht="9" customHeight="1">
      <c r="A5" s="1"/>
      <c r="B5" s="52"/>
      <c r="C5" s="52"/>
      <c r="D5" s="52"/>
      <c r="E5" s="55"/>
      <c r="F5" s="52"/>
      <c r="G5" s="52"/>
      <c r="H5" s="56"/>
      <c r="I5" s="56"/>
      <c r="J5" s="56"/>
      <c r="K5" s="56"/>
      <c r="L5" s="56"/>
      <c r="M5" s="56"/>
      <c r="N5" s="53"/>
      <c r="O5" s="54"/>
      <c r="P5" s="54"/>
      <c r="Q5" s="54"/>
      <c r="R5" s="54"/>
      <c r="S5" s="54"/>
      <c r="T5" s="54"/>
      <c r="U5" s="54"/>
      <c r="V5" s="54"/>
      <c r="W5" s="54"/>
      <c r="X5" s="54"/>
      <c r="Y5" s="54"/>
      <c r="Z5" s="54"/>
      <c r="AA5" s="54"/>
      <c r="AB5" s="54"/>
      <c r="AC5" s="54"/>
      <c r="AD5" s="54"/>
      <c r="AE5" s="54"/>
      <c r="AF5" s="54"/>
      <c r="AG5" s="54"/>
      <c r="AH5" s="54"/>
      <c r="AI5" s="54"/>
      <c r="AJ5" s="54"/>
      <c r="AK5" s="54"/>
    </row>
    <row r="6" spans="1:39" s="97" customFormat="1" ht="26.25" customHeight="1">
      <c r="A6" s="93"/>
      <c r="B6" s="94"/>
      <c r="C6" s="667" t="s">
        <v>134</v>
      </c>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c r="AH6" s="667"/>
      <c r="AI6" s="95"/>
      <c r="AJ6" s="95"/>
      <c r="AK6" s="96"/>
      <c r="AM6" s="137"/>
    </row>
    <row r="7" spans="1:39">
      <c r="A7" s="1"/>
      <c r="B7" s="144"/>
      <c r="C7" s="123" t="s">
        <v>135</v>
      </c>
      <c r="D7" s="52"/>
      <c r="E7" s="52"/>
      <c r="F7" s="52"/>
      <c r="G7" s="52"/>
      <c r="H7" s="52"/>
      <c r="I7" s="52"/>
      <c r="J7" s="52"/>
      <c r="K7" s="52"/>
      <c r="L7" s="52"/>
      <c r="M7" s="52"/>
      <c r="N7" s="53"/>
      <c r="O7" s="54"/>
      <c r="P7" s="54"/>
      <c r="Q7" s="54"/>
      <c r="R7" s="54"/>
      <c r="S7" s="54"/>
      <c r="T7" s="54"/>
      <c r="U7" s="54"/>
      <c r="V7" s="54"/>
      <c r="W7" s="54"/>
      <c r="X7" s="54"/>
      <c r="Y7" s="54"/>
      <c r="Z7" s="54"/>
      <c r="AA7" s="54"/>
      <c r="AB7" s="54"/>
      <c r="AC7" s="54"/>
      <c r="AD7" s="54"/>
      <c r="AE7" s="54"/>
      <c r="AF7" s="54"/>
      <c r="AG7" s="54"/>
      <c r="AH7" s="54"/>
      <c r="AI7" s="54"/>
      <c r="AJ7" s="54"/>
      <c r="AK7" s="3"/>
    </row>
    <row r="8" spans="1:39">
      <c r="A8" s="1"/>
      <c r="B8" s="144"/>
      <c r="C8" s="52"/>
      <c r="D8" s="124" t="s">
        <v>136</v>
      </c>
      <c r="E8" s="52"/>
      <c r="F8" s="52"/>
      <c r="G8" s="52"/>
      <c r="H8" s="52"/>
      <c r="I8" s="52"/>
      <c r="J8" s="52"/>
      <c r="K8" s="52"/>
      <c r="L8" s="52"/>
      <c r="M8" s="52"/>
      <c r="N8" s="4"/>
      <c r="O8" s="54"/>
      <c r="P8" s="54"/>
      <c r="Q8" s="54"/>
      <c r="R8" s="54"/>
      <c r="S8" s="54"/>
      <c r="T8" s="54"/>
      <c r="U8" s="54"/>
      <c r="V8" s="54"/>
      <c r="W8" s="54"/>
      <c r="X8" s="54"/>
      <c r="Y8" s="54"/>
      <c r="Z8" s="54"/>
      <c r="AA8" s="54"/>
      <c r="AB8" s="54"/>
      <c r="AC8" s="54"/>
      <c r="AD8" s="54"/>
      <c r="AE8" s="54"/>
      <c r="AF8" s="54"/>
      <c r="AG8" s="54"/>
      <c r="AH8" s="54"/>
      <c r="AI8" s="54"/>
      <c r="AJ8" s="54"/>
      <c r="AK8" s="3"/>
    </row>
    <row r="9" spans="1:39" ht="16.5" customHeight="1">
      <c r="A9" s="1"/>
      <c r="B9" s="144"/>
      <c r="C9" s="52"/>
      <c r="D9" s="57"/>
      <c r="E9" s="680" t="s">
        <v>137</v>
      </c>
      <c r="F9" s="680"/>
      <c r="G9" s="680"/>
      <c r="H9" s="680"/>
      <c r="I9" s="680"/>
      <c r="J9" s="681" t="str">
        <f>IF($E$10="A","A … 原油換算エネルギー使用量が年間1,500kL未満の事業所（合算）",IF($E$10="Bテナント等","Bテナント等  … 原油換算エネルギー使用量が年間1,500kL以上であり、他の事業所の一部である事業所",""))</f>
        <v/>
      </c>
      <c r="K9" s="682"/>
      <c r="L9" s="682"/>
      <c r="M9" s="682"/>
      <c r="N9" s="682"/>
      <c r="O9" s="682"/>
      <c r="P9" s="682"/>
      <c r="Q9" s="682"/>
      <c r="R9" s="682"/>
      <c r="S9" s="682"/>
      <c r="T9" s="682"/>
      <c r="U9" s="682"/>
      <c r="V9" s="682"/>
      <c r="W9" s="682"/>
      <c r="X9" s="682"/>
      <c r="Y9" s="682"/>
      <c r="Z9" s="682"/>
      <c r="AA9" s="682"/>
      <c r="AB9" s="682"/>
      <c r="AC9" s="682"/>
      <c r="AD9" s="682"/>
      <c r="AE9" s="682"/>
      <c r="AF9" s="682"/>
      <c r="AG9" s="682"/>
      <c r="AH9" s="682"/>
      <c r="AI9" s="682"/>
      <c r="AJ9" s="683"/>
      <c r="AK9" s="3"/>
    </row>
    <row r="10" spans="1:39" ht="28.5" customHeight="1">
      <c r="A10" s="1"/>
      <c r="B10" s="144"/>
      <c r="C10" s="52"/>
      <c r="D10" s="57"/>
      <c r="E10" s="687"/>
      <c r="F10" s="687"/>
      <c r="G10" s="687"/>
      <c r="H10" s="687"/>
      <c r="I10" s="687"/>
      <c r="J10" s="684"/>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6"/>
      <c r="AK10" s="3"/>
    </row>
    <row r="11" spans="1:39" ht="4.5" customHeight="1">
      <c r="A11" s="1"/>
      <c r="B11" s="144"/>
      <c r="C11" s="52"/>
      <c r="D11" s="57"/>
      <c r="E11" s="58"/>
      <c r="F11" s="58"/>
      <c r="G11" s="59"/>
      <c r="H11" s="59"/>
      <c r="I11" s="59"/>
      <c r="J11" s="59"/>
      <c r="K11" s="59"/>
      <c r="L11" s="59"/>
      <c r="M11" s="59"/>
      <c r="N11" s="53"/>
      <c r="O11" s="5"/>
      <c r="P11" s="54"/>
      <c r="Q11" s="54"/>
      <c r="R11" s="54"/>
      <c r="S11" s="54"/>
      <c r="T11" s="54"/>
      <c r="U11" s="54"/>
      <c r="V11" s="54"/>
      <c r="W11" s="54"/>
      <c r="X11" s="54"/>
      <c r="Y11" s="54"/>
      <c r="Z11" s="54"/>
      <c r="AA11" s="54"/>
      <c r="AB11" s="54"/>
      <c r="AC11" s="54"/>
      <c r="AD11" s="54"/>
      <c r="AE11" s="54"/>
      <c r="AF11" s="54"/>
      <c r="AG11" s="54"/>
      <c r="AH11" s="54"/>
      <c r="AI11" s="54"/>
      <c r="AJ11" s="54"/>
      <c r="AK11" s="3"/>
    </row>
    <row r="12" spans="1:39">
      <c r="A12" s="1"/>
      <c r="B12" s="145"/>
      <c r="C12" s="52"/>
      <c r="D12" s="52" t="s">
        <v>138</v>
      </c>
      <c r="E12" s="52"/>
      <c r="F12" s="52"/>
      <c r="G12" s="52"/>
      <c r="H12" s="52"/>
      <c r="I12" s="52"/>
      <c r="J12" s="52"/>
      <c r="K12" s="52"/>
      <c r="L12" s="52"/>
      <c r="M12" s="52"/>
      <c r="N12" s="4"/>
      <c r="O12" s="2"/>
      <c r="P12" s="54"/>
      <c r="Q12" s="54"/>
      <c r="R12" s="54"/>
      <c r="S12" s="54"/>
      <c r="T12" s="54"/>
      <c r="U12" s="54"/>
      <c r="V12" s="54"/>
      <c r="W12" s="54"/>
      <c r="X12" s="54"/>
      <c r="Y12" s="54"/>
      <c r="Z12" s="54"/>
      <c r="AA12" s="54"/>
      <c r="AB12" s="54"/>
      <c r="AC12" s="54"/>
      <c r="AD12" s="54"/>
      <c r="AE12" s="54"/>
      <c r="AF12" s="54"/>
      <c r="AG12" s="54"/>
      <c r="AH12" s="54"/>
      <c r="AI12" s="54"/>
      <c r="AJ12" s="54"/>
      <c r="AK12" s="3"/>
    </row>
    <row r="13" spans="1:39" ht="24.6" customHeight="1">
      <c r="A13" s="1"/>
      <c r="B13" s="145"/>
      <c r="C13" s="52"/>
      <c r="D13" s="52"/>
      <c r="E13" s="688" t="str">
        <f>IF(E10="A","代表事業所名",IF(E10="Bテナント等","事業所名",""))</f>
        <v/>
      </c>
      <c r="F13" s="689"/>
      <c r="G13" s="689"/>
      <c r="H13" s="689"/>
      <c r="I13" s="689"/>
      <c r="J13" s="689"/>
      <c r="K13" s="689"/>
      <c r="L13" s="689"/>
      <c r="M13" s="689"/>
      <c r="N13" s="690"/>
      <c r="O13" s="670"/>
      <c r="P13" s="671"/>
      <c r="Q13" s="671"/>
      <c r="R13" s="671"/>
      <c r="S13" s="671"/>
      <c r="T13" s="671"/>
      <c r="U13" s="671"/>
      <c r="V13" s="671"/>
      <c r="W13" s="671"/>
      <c r="X13" s="671"/>
      <c r="Y13" s="671"/>
      <c r="Z13" s="671"/>
      <c r="AA13" s="671"/>
      <c r="AB13" s="672"/>
      <c r="AC13" s="691" t="str">
        <f>IFERROR(IF($E$10="A","前年度における事業所数",""),"")</f>
        <v/>
      </c>
      <c r="AD13" s="692"/>
      <c r="AE13" s="692"/>
      <c r="AF13" s="693"/>
      <c r="AG13" s="694"/>
      <c r="AH13" s="695"/>
      <c r="AI13" s="695"/>
      <c r="AJ13" s="696"/>
      <c r="AK13" s="3"/>
      <c r="AM13" s="133" t="str">
        <f>IF(AND($E$10="A",$AG$13=""),"← Ａ事業所の場合事業所リストを更新し事業所数を入力ください。","")</f>
        <v/>
      </c>
    </row>
    <row r="14" spans="1:39" ht="18.95" customHeight="1">
      <c r="A14" s="1"/>
      <c r="B14" s="144"/>
      <c r="C14" s="52"/>
      <c r="D14" s="52"/>
      <c r="E14" s="668" t="str">
        <f>IF(E10="A","代表事業所所在地",IF(E10="Bテナント等","事業所所在地",""))</f>
        <v/>
      </c>
      <c r="F14" s="668"/>
      <c r="G14" s="668"/>
      <c r="H14" s="668"/>
      <c r="I14" s="668"/>
      <c r="J14" s="668"/>
      <c r="K14" s="668"/>
      <c r="L14" s="668"/>
      <c r="M14" s="668"/>
      <c r="N14" s="668"/>
      <c r="O14" s="669" t="s">
        <v>139</v>
      </c>
      <c r="P14" s="669"/>
      <c r="Q14" s="669"/>
      <c r="R14" s="669"/>
      <c r="S14" s="670"/>
      <c r="T14" s="671"/>
      <c r="U14" s="671"/>
      <c r="V14" s="671"/>
      <c r="W14" s="671"/>
      <c r="X14" s="671"/>
      <c r="Y14" s="671"/>
      <c r="Z14" s="671"/>
      <c r="AA14" s="671"/>
      <c r="AB14" s="671"/>
      <c r="AC14" s="671"/>
      <c r="AD14" s="671"/>
      <c r="AE14" s="671"/>
      <c r="AF14" s="671"/>
      <c r="AG14" s="671"/>
      <c r="AH14" s="671"/>
      <c r="AI14" s="671"/>
      <c r="AJ14" s="672"/>
      <c r="AK14" s="3"/>
      <c r="AM14" s="133" t="str">
        <f>IFERROR(IF(FIND("埼玉県",$S$14,1)&gt;0,"← 「埼玉県」は入力しないでください。",""),"")</f>
        <v/>
      </c>
    </row>
    <row r="15" spans="1:39" ht="18.95" customHeight="1">
      <c r="A15" s="1"/>
      <c r="B15" s="144"/>
      <c r="C15" s="52"/>
      <c r="D15" s="52"/>
      <c r="E15" s="668"/>
      <c r="F15" s="668"/>
      <c r="G15" s="668"/>
      <c r="H15" s="668"/>
      <c r="I15" s="668"/>
      <c r="J15" s="668"/>
      <c r="K15" s="668"/>
      <c r="L15" s="668"/>
      <c r="M15" s="668"/>
      <c r="N15" s="668"/>
      <c r="O15" s="673" t="s">
        <v>140</v>
      </c>
      <c r="P15" s="673"/>
      <c r="Q15" s="673"/>
      <c r="R15" s="673"/>
      <c r="S15" s="674"/>
      <c r="T15" s="675"/>
      <c r="U15" s="675"/>
      <c r="V15" s="675"/>
      <c r="W15" s="675"/>
      <c r="X15" s="675"/>
      <c r="Y15" s="675"/>
      <c r="Z15" s="675"/>
      <c r="AA15" s="675"/>
      <c r="AB15" s="675"/>
      <c r="AC15" s="675"/>
      <c r="AD15" s="675"/>
      <c r="AE15" s="675"/>
      <c r="AF15" s="675"/>
      <c r="AG15" s="675"/>
      <c r="AH15" s="675"/>
      <c r="AI15" s="675"/>
      <c r="AJ15" s="676"/>
      <c r="AK15" s="3"/>
    </row>
    <row r="16" spans="1:39" ht="24" customHeight="1">
      <c r="A16" s="1"/>
      <c r="B16" s="144"/>
      <c r="C16" s="52"/>
      <c r="D16" s="52"/>
      <c r="E16" s="677" t="s">
        <v>471</v>
      </c>
      <c r="F16" s="678"/>
      <c r="G16" s="678"/>
      <c r="H16" s="678"/>
      <c r="I16" s="678"/>
      <c r="J16" s="678"/>
      <c r="K16" s="678"/>
      <c r="L16" s="678"/>
      <c r="M16" s="678"/>
      <c r="N16" s="679"/>
      <c r="O16" s="670"/>
      <c r="P16" s="671"/>
      <c r="Q16" s="671"/>
      <c r="R16" s="671"/>
      <c r="S16" s="671"/>
      <c r="T16" s="671"/>
      <c r="U16" s="671"/>
      <c r="V16" s="671"/>
      <c r="W16" s="671"/>
      <c r="X16" s="671"/>
      <c r="Y16" s="671"/>
      <c r="Z16" s="671"/>
      <c r="AA16" s="671"/>
      <c r="AB16" s="671"/>
      <c r="AC16" s="671"/>
      <c r="AD16" s="671"/>
      <c r="AE16" s="671"/>
      <c r="AF16" s="671"/>
      <c r="AG16" s="671"/>
      <c r="AH16" s="671"/>
      <c r="AI16" s="671"/>
      <c r="AJ16" s="672"/>
      <c r="AK16" s="3"/>
      <c r="AM16" s="133" t="str">
        <f>IF(E10="Bテナント等","← Bテナントの場合、事業所が含まれる大規模事業所名を入力してください。","")</f>
        <v/>
      </c>
    </row>
    <row r="17" spans="1:46" ht="18.95" customHeight="1">
      <c r="A17" s="1"/>
      <c r="B17" s="145"/>
      <c r="C17" s="52"/>
      <c r="D17" s="52"/>
      <c r="E17" s="668" t="s">
        <v>141</v>
      </c>
      <c r="F17" s="668"/>
      <c r="G17" s="668"/>
      <c r="H17" s="668"/>
      <c r="I17" s="668"/>
      <c r="J17" s="668"/>
      <c r="K17" s="668"/>
      <c r="L17" s="668"/>
      <c r="M17" s="668"/>
      <c r="N17" s="668"/>
      <c r="O17" s="709"/>
      <c r="P17" s="710"/>
      <c r="Q17" s="710"/>
      <c r="R17" s="710"/>
      <c r="S17" s="710"/>
      <c r="T17" s="710"/>
      <c r="U17" s="710"/>
      <c r="V17" s="710"/>
      <c r="W17" s="710"/>
      <c r="X17" s="710"/>
      <c r="Y17" s="710"/>
      <c r="Z17" s="710"/>
      <c r="AA17" s="710"/>
      <c r="AB17" s="710"/>
      <c r="AC17" s="710"/>
      <c r="AD17" s="710"/>
      <c r="AE17" s="710"/>
      <c r="AF17" s="710"/>
      <c r="AG17" s="710"/>
      <c r="AH17" s="710"/>
      <c r="AI17" s="710"/>
      <c r="AJ17" s="711"/>
      <c r="AK17" s="3"/>
    </row>
    <row r="18" spans="1:46" ht="18.95" customHeight="1">
      <c r="A18" s="1"/>
      <c r="B18" s="145"/>
      <c r="C18" s="52"/>
      <c r="D18" s="52"/>
      <c r="E18" s="668" t="s">
        <v>142</v>
      </c>
      <c r="F18" s="668"/>
      <c r="G18" s="668"/>
      <c r="H18" s="668"/>
      <c r="I18" s="668"/>
      <c r="J18" s="668"/>
      <c r="K18" s="668"/>
      <c r="L18" s="668"/>
      <c r="M18" s="668"/>
      <c r="N18" s="668"/>
      <c r="O18" s="712" t="str">
        <f>LEFT($O$17,2)</f>
        <v/>
      </c>
      <c r="P18" s="713"/>
      <c r="Q18" s="713"/>
      <c r="R18" s="713"/>
      <c r="S18" s="713"/>
      <c r="T18" s="713"/>
      <c r="U18" s="713"/>
      <c r="V18" s="713"/>
      <c r="W18" s="713"/>
      <c r="X18" s="713"/>
      <c r="Y18" s="713"/>
      <c r="Z18" s="713"/>
      <c r="AA18" s="713"/>
      <c r="AB18" s="713"/>
      <c r="AC18" s="713"/>
      <c r="AD18" s="713"/>
      <c r="AE18" s="713"/>
      <c r="AF18" s="713"/>
      <c r="AG18" s="713"/>
      <c r="AH18" s="713"/>
      <c r="AI18" s="713"/>
      <c r="AJ18" s="714"/>
      <c r="AK18" s="3"/>
    </row>
    <row r="19" spans="1:46" ht="53.1" customHeight="1">
      <c r="A19" s="1"/>
      <c r="B19" s="145"/>
      <c r="C19" s="52"/>
      <c r="D19" s="52"/>
      <c r="E19" s="715" t="s">
        <v>143</v>
      </c>
      <c r="F19" s="715"/>
      <c r="G19" s="715"/>
      <c r="H19" s="715"/>
      <c r="I19" s="715"/>
      <c r="J19" s="715"/>
      <c r="K19" s="715"/>
      <c r="L19" s="715"/>
      <c r="M19" s="715"/>
      <c r="N19" s="715"/>
      <c r="O19" s="716"/>
      <c r="P19" s="717"/>
      <c r="Q19" s="717"/>
      <c r="R19" s="717"/>
      <c r="S19" s="717"/>
      <c r="T19" s="717"/>
      <c r="U19" s="717"/>
      <c r="V19" s="717"/>
      <c r="W19" s="717"/>
      <c r="X19" s="717"/>
      <c r="Y19" s="717"/>
      <c r="Z19" s="717"/>
      <c r="AA19" s="717"/>
      <c r="AB19" s="717"/>
      <c r="AC19" s="717"/>
      <c r="AD19" s="717"/>
      <c r="AE19" s="717"/>
      <c r="AF19" s="717"/>
      <c r="AG19" s="717"/>
      <c r="AH19" s="717"/>
      <c r="AI19" s="717"/>
      <c r="AJ19" s="718"/>
      <c r="AK19" s="3"/>
      <c r="AM19" s="133" t="s">
        <v>451</v>
      </c>
    </row>
    <row r="20" spans="1:46" ht="12" customHeight="1">
      <c r="A20" s="1"/>
      <c r="B20" s="145"/>
      <c r="C20" s="52"/>
      <c r="D20" s="52"/>
      <c r="E20" s="60"/>
      <c r="F20" s="52"/>
      <c r="G20" s="52"/>
      <c r="H20" s="52"/>
      <c r="I20" s="52"/>
      <c r="J20" s="52"/>
      <c r="K20" s="52"/>
      <c r="L20" s="52"/>
      <c r="M20" s="52"/>
      <c r="N20" s="53"/>
      <c r="O20" s="5"/>
      <c r="P20" s="54"/>
      <c r="Q20" s="54"/>
      <c r="R20" s="54"/>
      <c r="S20" s="54"/>
      <c r="T20" s="54"/>
      <c r="U20" s="54"/>
      <c r="V20" s="54"/>
      <c r="W20" s="54"/>
      <c r="X20" s="54"/>
      <c r="Y20" s="54"/>
      <c r="Z20" s="54"/>
      <c r="AA20" s="54"/>
      <c r="AB20" s="54"/>
      <c r="AC20" s="54"/>
      <c r="AD20" s="54"/>
      <c r="AE20" s="54"/>
      <c r="AF20" s="54"/>
      <c r="AG20" s="54"/>
      <c r="AH20" s="54"/>
      <c r="AI20" s="54"/>
      <c r="AJ20" s="54"/>
      <c r="AK20" s="3"/>
    </row>
    <row r="21" spans="1:46">
      <c r="A21" s="1"/>
      <c r="B21" s="144"/>
      <c r="C21" s="123" t="s">
        <v>144</v>
      </c>
      <c r="D21" s="52"/>
      <c r="E21" s="52"/>
      <c r="F21" s="52"/>
      <c r="G21" s="52"/>
      <c r="H21" s="52"/>
      <c r="I21" s="52"/>
      <c r="J21" s="52"/>
      <c r="K21" s="52"/>
      <c r="L21" s="52"/>
      <c r="M21" s="52"/>
      <c r="N21" s="53"/>
      <c r="O21" s="54"/>
      <c r="P21" s="54"/>
      <c r="Q21" s="54"/>
      <c r="R21" s="54"/>
      <c r="S21" s="54"/>
      <c r="T21" s="54"/>
      <c r="U21" s="54"/>
      <c r="V21" s="54"/>
      <c r="W21" s="54"/>
      <c r="X21" s="54"/>
      <c r="Y21" s="54"/>
      <c r="Z21" s="54"/>
      <c r="AA21" s="54"/>
      <c r="AB21" s="54"/>
      <c r="AC21" s="54"/>
      <c r="AD21" s="54"/>
      <c r="AE21" s="54"/>
      <c r="AF21" s="54"/>
      <c r="AG21" s="54"/>
      <c r="AH21" s="54"/>
      <c r="AI21" s="54"/>
      <c r="AJ21" s="54"/>
      <c r="AK21" s="3"/>
    </row>
    <row r="22" spans="1:46">
      <c r="A22" s="1"/>
      <c r="B22" s="144"/>
      <c r="C22" s="52"/>
      <c r="D22" s="123" t="s">
        <v>145</v>
      </c>
      <c r="E22" s="52"/>
      <c r="F22" s="52"/>
      <c r="G22" s="52"/>
      <c r="H22" s="52"/>
      <c r="I22" s="52"/>
      <c r="J22" s="52"/>
      <c r="K22" s="52"/>
      <c r="L22" s="52"/>
      <c r="M22" s="52"/>
      <c r="N22" s="53"/>
      <c r="O22" s="54"/>
      <c r="P22" s="54"/>
      <c r="Q22" s="54"/>
      <c r="R22" s="54"/>
      <c r="S22" s="54"/>
      <c r="T22" s="54"/>
      <c r="U22" s="54"/>
      <c r="V22" s="54"/>
      <c r="W22" s="54"/>
      <c r="X22" s="54"/>
      <c r="Y22" s="54"/>
      <c r="Z22" s="54"/>
      <c r="AA22" s="54"/>
      <c r="AB22" s="54"/>
      <c r="AC22" s="54"/>
      <c r="AD22" s="54"/>
      <c r="AE22" s="54"/>
      <c r="AF22" s="54"/>
      <c r="AG22" s="54"/>
      <c r="AH22" s="54"/>
      <c r="AI22" s="54"/>
      <c r="AJ22" s="54"/>
      <c r="AK22" s="3"/>
    </row>
    <row r="23" spans="1:46" ht="24.75" customHeight="1">
      <c r="A23" s="1"/>
      <c r="B23" s="144"/>
      <c r="C23" s="52"/>
      <c r="D23" s="697" t="s">
        <v>146</v>
      </c>
      <c r="E23" s="698"/>
      <c r="F23" s="698"/>
      <c r="G23" s="698"/>
      <c r="H23" s="698"/>
      <c r="I23" s="698"/>
      <c r="J23" s="698"/>
      <c r="K23" s="698"/>
      <c r="L23" s="698"/>
      <c r="M23" s="698"/>
      <c r="N23" s="699"/>
      <c r="O23" s="700">
        <v>2</v>
      </c>
      <c r="P23" s="701"/>
      <c r="Q23" s="701"/>
      <c r="R23" s="702"/>
      <c r="S23" s="703" t="s">
        <v>475</v>
      </c>
      <c r="T23" s="704"/>
      <c r="U23" s="704"/>
      <c r="V23" s="705"/>
      <c r="W23" s="706" t="s">
        <v>147</v>
      </c>
      <c r="X23" s="707"/>
      <c r="Y23" s="707"/>
      <c r="Z23" s="708"/>
      <c r="AA23" s="700">
        <v>6</v>
      </c>
      <c r="AB23" s="701"/>
      <c r="AC23" s="701"/>
      <c r="AD23" s="702"/>
      <c r="AE23" s="703" t="s">
        <v>476</v>
      </c>
      <c r="AF23" s="704"/>
      <c r="AG23" s="704"/>
      <c r="AH23" s="704"/>
      <c r="AI23" s="6"/>
      <c r="AJ23" s="7"/>
      <c r="AK23" s="3"/>
    </row>
    <row r="24" spans="1:46" ht="24.75" customHeight="1">
      <c r="A24" s="1"/>
      <c r="B24" s="144"/>
      <c r="C24" s="52"/>
      <c r="D24" s="725" t="s">
        <v>474</v>
      </c>
      <c r="E24" s="726" t="s">
        <v>473</v>
      </c>
      <c r="F24" s="726"/>
      <c r="G24" s="726"/>
      <c r="H24" s="726"/>
      <c r="I24" s="726"/>
      <c r="J24" s="726"/>
      <c r="K24" s="726"/>
      <c r="L24" s="726"/>
      <c r="M24" s="726"/>
      <c r="N24" s="727"/>
      <c r="O24" s="730" t="s">
        <v>477</v>
      </c>
      <c r="P24" s="731"/>
      <c r="Q24" s="731"/>
      <c r="R24" s="731"/>
      <c r="S24" s="732"/>
      <c r="T24" s="732"/>
      <c r="U24" s="732"/>
      <c r="V24" s="732"/>
      <c r="W24" s="733" t="s">
        <v>149</v>
      </c>
      <c r="X24" s="733"/>
      <c r="Y24" s="733"/>
      <c r="Z24" s="730" t="s">
        <v>478</v>
      </c>
      <c r="AA24" s="731"/>
      <c r="AB24" s="731"/>
      <c r="AC24" s="731"/>
      <c r="AD24" s="720"/>
      <c r="AE24" s="720"/>
      <c r="AF24" s="720"/>
      <c r="AG24" s="720"/>
      <c r="AH24" s="721" t="str">
        <f>"t-CO2/"&amp;$M$102</f>
        <v>t-CO2/</v>
      </c>
      <c r="AI24" s="721"/>
      <c r="AJ24" s="721"/>
      <c r="AK24" s="3"/>
      <c r="AM24" s="654" t="str">
        <f>IF(AND($S$24="",$AD$24=""),"← 削減状況の評価時に基準となる排出量又は原単位について、過去の実績を参考に
　 設定し、入力してください(目標欄に記載する評価方法(排出量または原単位)に
　 応じて、いずれかを記入)。","")</f>
        <v>← 削減状況の評価時に基準となる排出量又は原単位について、過去の実績を参考に
　 設定し、入力してください(目標欄に記載する評価方法(排出量または原単位)に
　 応じて、いずれかを記入)。</v>
      </c>
      <c r="AN24" s="654"/>
      <c r="AO24" s="654"/>
      <c r="AP24" s="654"/>
      <c r="AQ24" s="654"/>
      <c r="AR24" s="654"/>
      <c r="AS24" s="654"/>
      <c r="AT24" s="654"/>
    </row>
    <row r="25" spans="1:46" ht="68.099999999999994" customHeight="1">
      <c r="A25" s="1"/>
      <c r="B25" s="144"/>
      <c r="C25" s="52"/>
      <c r="D25" s="725"/>
      <c r="E25" s="728"/>
      <c r="F25" s="728"/>
      <c r="G25" s="728"/>
      <c r="H25" s="728"/>
      <c r="I25" s="728"/>
      <c r="J25" s="728"/>
      <c r="K25" s="728"/>
      <c r="L25" s="728"/>
      <c r="M25" s="728"/>
      <c r="N25" s="729"/>
      <c r="O25" s="716"/>
      <c r="P25" s="717"/>
      <c r="Q25" s="717"/>
      <c r="R25" s="717"/>
      <c r="S25" s="717"/>
      <c r="T25" s="717"/>
      <c r="U25" s="717"/>
      <c r="V25" s="717"/>
      <c r="W25" s="717"/>
      <c r="X25" s="717"/>
      <c r="Y25" s="717"/>
      <c r="Z25" s="717"/>
      <c r="AA25" s="717"/>
      <c r="AB25" s="717"/>
      <c r="AC25" s="717"/>
      <c r="AD25" s="717"/>
      <c r="AE25" s="717"/>
      <c r="AF25" s="717"/>
      <c r="AG25" s="717"/>
      <c r="AH25" s="717"/>
      <c r="AI25" s="717"/>
      <c r="AJ25" s="718"/>
      <c r="AK25" s="3"/>
      <c r="AM25" s="654"/>
      <c r="AN25" s="654"/>
      <c r="AO25" s="654"/>
      <c r="AP25" s="654"/>
      <c r="AQ25" s="654"/>
      <c r="AR25" s="654"/>
      <c r="AS25" s="654"/>
      <c r="AT25" s="654"/>
    </row>
    <row r="26" spans="1:46" ht="68.099999999999994" customHeight="1">
      <c r="A26" s="1"/>
      <c r="B26" s="144"/>
      <c r="C26" s="52"/>
      <c r="D26" s="725"/>
      <c r="E26" s="722" t="s">
        <v>150</v>
      </c>
      <c r="F26" s="722"/>
      <c r="G26" s="722"/>
      <c r="H26" s="722"/>
      <c r="I26" s="722"/>
      <c r="J26" s="722"/>
      <c r="K26" s="722"/>
      <c r="L26" s="722"/>
      <c r="M26" s="722"/>
      <c r="N26" s="723"/>
      <c r="O26" s="716"/>
      <c r="P26" s="717"/>
      <c r="Q26" s="717"/>
      <c r="R26" s="717"/>
      <c r="S26" s="717"/>
      <c r="T26" s="717"/>
      <c r="U26" s="717"/>
      <c r="V26" s="717"/>
      <c r="W26" s="717"/>
      <c r="X26" s="717"/>
      <c r="Y26" s="717"/>
      <c r="Z26" s="717"/>
      <c r="AA26" s="717"/>
      <c r="AB26" s="717"/>
      <c r="AC26" s="717"/>
      <c r="AD26" s="717"/>
      <c r="AE26" s="717"/>
      <c r="AF26" s="717"/>
      <c r="AG26" s="717"/>
      <c r="AH26" s="717"/>
      <c r="AI26" s="717"/>
      <c r="AJ26" s="718"/>
      <c r="AK26" s="3"/>
    </row>
    <row r="27" spans="1:46" ht="4.5" customHeight="1">
      <c r="A27" s="1"/>
      <c r="B27" s="144"/>
      <c r="C27" s="52"/>
      <c r="D27" s="61"/>
      <c r="E27" s="61"/>
      <c r="F27" s="62"/>
      <c r="G27" s="62"/>
      <c r="H27" s="63"/>
      <c r="I27" s="64"/>
      <c r="J27" s="65"/>
      <c r="K27" s="66"/>
      <c r="L27" s="64"/>
      <c r="M27" s="64"/>
      <c r="N27" s="53"/>
      <c r="O27" s="8"/>
      <c r="P27" s="67"/>
      <c r="Q27" s="67"/>
      <c r="R27" s="67"/>
      <c r="S27" s="67"/>
      <c r="T27" s="67"/>
      <c r="U27" s="67"/>
      <c r="V27" s="67"/>
      <c r="W27" s="67"/>
      <c r="X27" s="67"/>
      <c r="Y27" s="67"/>
      <c r="Z27" s="67"/>
      <c r="AA27" s="67"/>
      <c r="AB27" s="67"/>
      <c r="AC27" s="67"/>
      <c r="AD27" s="67"/>
      <c r="AE27" s="67"/>
      <c r="AF27" s="67"/>
      <c r="AG27" s="67"/>
      <c r="AH27" s="67"/>
      <c r="AI27" s="67"/>
      <c r="AJ27" s="67"/>
      <c r="AK27" s="3"/>
    </row>
    <row r="28" spans="1:46" ht="13.5" customHeight="1">
      <c r="A28" s="1"/>
      <c r="B28" s="144"/>
      <c r="C28" s="52"/>
      <c r="D28" s="724" t="s">
        <v>151</v>
      </c>
      <c r="E28" s="724"/>
      <c r="F28" s="724"/>
      <c r="G28" s="724"/>
      <c r="H28" s="724"/>
      <c r="I28" s="724"/>
      <c r="J28" s="724"/>
      <c r="K28" s="724"/>
      <c r="L28" s="724"/>
      <c r="M28" s="724"/>
      <c r="N28" s="724"/>
      <c r="O28" s="724"/>
      <c r="P28" s="724"/>
      <c r="Q28" s="724"/>
      <c r="R28" s="724"/>
      <c r="S28" s="724"/>
      <c r="T28" s="67"/>
      <c r="U28" s="67"/>
      <c r="V28" s="67"/>
      <c r="W28" s="67"/>
      <c r="X28" s="67"/>
      <c r="Y28" s="67"/>
      <c r="Z28" s="67"/>
      <c r="AA28" s="67"/>
      <c r="AB28" s="67"/>
      <c r="AC28" s="67"/>
      <c r="AD28" s="67"/>
      <c r="AE28" s="67"/>
      <c r="AF28" s="67"/>
      <c r="AG28" s="67"/>
      <c r="AH28" s="67"/>
      <c r="AI28" s="67"/>
      <c r="AJ28" s="67"/>
      <c r="AK28" s="3"/>
    </row>
    <row r="29" spans="1:46" ht="24.75" customHeight="1">
      <c r="A29" s="1"/>
      <c r="B29" s="144"/>
      <c r="C29" s="52"/>
      <c r="D29" s="697" t="s">
        <v>146</v>
      </c>
      <c r="E29" s="698"/>
      <c r="F29" s="698"/>
      <c r="G29" s="698"/>
      <c r="H29" s="698"/>
      <c r="I29" s="698"/>
      <c r="J29" s="698"/>
      <c r="K29" s="698"/>
      <c r="L29" s="698"/>
      <c r="M29" s="698"/>
      <c r="N29" s="699"/>
      <c r="O29" s="719">
        <v>7</v>
      </c>
      <c r="P29" s="719"/>
      <c r="Q29" s="719"/>
      <c r="R29" s="719"/>
      <c r="S29" s="703" t="s">
        <v>475</v>
      </c>
      <c r="T29" s="704"/>
      <c r="U29" s="704"/>
      <c r="V29" s="705"/>
      <c r="W29" s="680" t="s">
        <v>152</v>
      </c>
      <c r="X29" s="680"/>
      <c r="Y29" s="680"/>
      <c r="Z29" s="680"/>
      <c r="AA29" s="719">
        <v>11</v>
      </c>
      <c r="AB29" s="719"/>
      <c r="AC29" s="719"/>
      <c r="AD29" s="719"/>
      <c r="AE29" s="703" t="s">
        <v>475</v>
      </c>
      <c r="AF29" s="704"/>
      <c r="AG29" s="704"/>
      <c r="AH29" s="704"/>
      <c r="AI29" s="10"/>
      <c r="AJ29" s="11"/>
      <c r="AK29" s="3"/>
      <c r="AM29" s="133"/>
    </row>
    <row r="30" spans="1:46" ht="24.75" customHeight="1">
      <c r="A30" s="1"/>
      <c r="B30" s="144"/>
      <c r="C30" s="52"/>
      <c r="D30" s="725" t="s">
        <v>148</v>
      </c>
      <c r="E30" s="726" t="s">
        <v>473</v>
      </c>
      <c r="F30" s="726"/>
      <c r="G30" s="726"/>
      <c r="H30" s="726"/>
      <c r="I30" s="726"/>
      <c r="J30" s="726"/>
      <c r="K30" s="726"/>
      <c r="L30" s="726"/>
      <c r="M30" s="726"/>
      <c r="N30" s="727"/>
      <c r="O30" s="730" t="s">
        <v>477</v>
      </c>
      <c r="P30" s="731"/>
      <c r="Q30" s="731"/>
      <c r="R30" s="731"/>
      <c r="S30" s="732"/>
      <c r="T30" s="732"/>
      <c r="U30" s="732"/>
      <c r="V30" s="732"/>
      <c r="W30" s="733" t="s">
        <v>149</v>
      </c>
      <c r="X30" s="733"/>
      <c r="Y30" s="733"/>
      <c r="Z30" s="730" t="s">
        <v>478</v>
      </c>
      <c r="AA30" s="731"/>
      <c r="AB30" s="731"/>
      <c r="AC30" s="731"/>
      <c r="AD30" s="720"/>
      <c r="AE30" s="720"/>
      <c r="AF30" s="720"/>
      <c r="AG30" s="720"/>
      <c r="AH30" s="721" t="str">
        <f>IF(AD30="","",AH24)</f>
        <v/>
      </c>
      <c r="AI30" s="721"/>
      <c r="AJ30" s="721"/>
      <c r="AK30" s="3"/>
    </row>
    <row r="31" spans="1:46" ht="68.099999999999994" customHeight="1">
      <c r="A31" s="1"/>
      <c r="B31" s="144"/>
      <c r="C31" s="52"/>
      <c r="D31" s="725"/>
      <c r="E31" s="728"/>
      <c r="F31" s="728"/>
      <c r="G31" s="728"/>
      <c r="H31" s="728"/>
      <c r="I31" s="728"/>
      <c r="J31" s="728"/>
      <c r="K31" s="728"/>
      <c r="L31" s="728"/>
      <c r="M31" s="728"/>
      <c r="N31" s="729"/>
      <c r="O31" s="716"/>
      <c r="P31" s="717"/>
      <c r="Q31" s="717"/>
      <c r="R31" s="717"/>
      <c r="S31" s="717"/>
      <c r="T31" s="717"/>
      <c r="U31" s="717"/>
      <c r="V31" s="717"/>
      <c r="W31" s="717"/>
      <c r="X31" s="717"/>
      <c r="Y31" s="717"/>
      <c r="Z31" s="717"/>
      <c r="AA31" s="717"/>
      <c r="AB31" s="717"/>
      <c r="AC31" s="717"/>
      <c r="AD31" s="717"/>
      <c r="AE31" s="717"/>
      <c r="AF31" s="717"/>
      <c r="AG31" s="717"/>
      <c r="AH31" s="717"/>
      <c r="AI31" s="717"/>
      <c r="AJ31" s="718"/>
      <c r="AK31" s="3"/>
      <c r="AM31" s="133" t="str">
        <f>IF(様式１号!D16=7,"← ７年度提出の計画書には第４計画期間の削減目標を必ず入力してください。","← 計画がある場合は入力してください。")</f>
        <v>← 計画がある場合は入力してください。</v>
      </c>
    </row>
    <row r="32" spans="1:46" ht="68.099999999999994" customHeight="1">
      <c r="A32" s="1"/>
      <c r="B32" s="144"/>
      <c r="C32" s="52"/>
      <c r="D32" s="725"/>
      <c r="E32" s="722" t="s">
        <v>150</v>
      </c>
      <c r="F32" s="722"/>
      <c r="G32" s="722"/>
      <c r="H32" s="722"/>
      <c r="I32" s="722"/>
      <c r="J32" s="722"/>
      <c r="K32" s="722"/>
      <c r="L32" s="722"/>
      <c r="M32" s="722"/>
      <c r="N32" s="723"/>
      <c r="O32" s="716"/>
      <c r="P32" s="717"/>
      <c r="Q32" s="717"/>
      <c r="R32" s="717"/>
      <c r="S32" s="717"/>
      <c r="T32" s="717"/>
      <c r="U32" s="717"/>
      <c r="V32" s="717"/>
      <c r="W32" s="717"/>
      <c r="X32" s="717"/>
      <c r="Y32" s="717"/>
      <c r="Z32" s="717"/>
      <c r="AA32" s="717"/>
      <c r="AB32" s="717"/>
      <c r="AC32" s="717"/>
      <c r="AD32" s="717"/>
      <c r="AE32" s="717"/>
      <c r="AF32" s="717"/>
      <c r="AG32" s="717"/>
      <c r="AH32" s="717"/>
      <c r="AI32" s="717"/>
      <c r="AJ32" s="718"/>
      <c r="AK32" s="3"/>
    </row>
    <row r="33" spans="1:53" ht="5.25" customHeight="1">
      <c r="A33" s="1"/>
      <c r="B33" s="146"/>
      <c r="C33" s="12"/>
      <c r="D33" s="12"/>
      <c r="E33" s="12"/>
      <c r="F33" s="12"/>
      <c r="G33" s="12"/>
      <c r="H33" s="12"/>
      <c r="I33" s="12"/>
      <c r="J33" s="12"/>
      <c r="K33" s="12"/>
      <c r="L33" s="12"/>
      <c r="M33" s="12"/>
      <c r="N33" s="4"/>
      <c r="O33" s="2"/>
      <c r="P33" s="2"/>
      <c r="Q33" s="2"/>
      <c r="R33" s="2"/>
      <c r="S33" s="2"/>
      <c r="T33" s="2"/>
      <c r="U33" s="2"/>
      <c r="V33" s="2"/>
      <c r="W33" s="2"/>
      <c r="X33" s="2"/>
      <c r="Y33" s="2"/>
      <c r="Z33" s="2"/>
      <c r="AA33" s="2"/>
      <c r="AB33" s="2"/>
      <c r="AC33" s="2"/>
      <c r="AD33" s="2"/>
      <c r="AE33" s="2"/>
      <c r="AF33" s="2"/>
      <c r="AG33" s="2"/>
      <c r="AH33" s="2"/>
      <c r="AI33" s="2"/>
      <c r="AJ33" s="2"/>
      <c r="AK33" s="13"/>
    </row>
    <row r="34" spans="1:53" ht="20.25" customHeight="1">
      <c r="A34" s="1"/>
      <c r="B34" s="53"/>
      <c r="C34" s="90"/>
      <c r="D34" s="90"/>
      <c r="E34" s="54"/>
      <c r="F34" s="91"/>
      <c r="G34" s="90"/>
      <c r="H34" s="90"/>
      <c r="I34" s="90"/>
      <c r="J34" s="90"/>
      <c r="K34" s="90"/>
      <c r="L34" s="54"/>
      <c r="M34" s="90"/>
      <c r="N34" s="90"/>
      <c r="O34" s="54"/>
      <c r="P34" s="54"/>
      <c r="Q34" s="54"/>
      <c r="R34" s="54"/>
      <c r="S34" s="54"/>
      <c r="T34" s="54"/>
      <c r="U34" s="54"/>
      <c r="V34" s="54"/>
      <c r="W34" s="54"/>
      <c r="X34" s="54"/>
      <c r="Y34" s="54"/>
      <c r="Z34" s="54"/>
      <c r="AA34" s="54"/>
      <c r="AB34" s="54"/>
      <c r="AC34" s="54"/>
      <c r="AD34" s="115"/>
      <c r="AE34" s="116"/>
      <c r="AF34" s="116"/>
      <c r="AG34" s="116"/>
      <c r="AH34" s="116"/>
      <c r="AI34" s="116"/>
      <c r="AJ34" s="107"/>
      <c r="AK34" s="250" t="s">
        <v>38</v>
      </c>
    </row>
    <row r="35" spans="1:53" s="46" customFormat="1" ht="12.95" customHeight="1">
      <c r="A35" s="9"/>
      <c r="B35" s="68"/>
      <c r="C35" s="69">
        <v>0</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70"/>
      <c r="AM35" s="136"/>
    </row>
    <row r="36" spans="1:53" s="46" customFormat="1" ht="12.95" customHeight="1">
      <c r="A36" s="9"/>
      <c r="B36" s="71"/>
      <c r="C36" s="734" t="str">
        <f>IF($E$10="A","事業所リスト",IF($E$10="Bテナント等","Bテナント等事業所の場合は本ページは入力不要です。",""))</f>
        <v/>
      </c>
      <c r="D36" s="734"/>
      <c r="E36" s="734"/>
      <c r="F36" s="734"/>
      <c r="G36" s="734"/>
      <c r="H36" s="734"/>
      <c r="I36" s="734"/>
      <c r="J36" s="734"/>
      <c r="K36" s="734"/>
      <c r="L36" s="734"/>
      <c r="M36" s="734"/>
      <c r="N36" s="734"/>
      <c r="O36" s="734"/>
      <c r="P36" s="734"/>
      <c r="Q36" s="734"/>
      <c r="R36" s="734"/>
      <c r="S36" s="734"/>
      <c r="T36" s="734"/>
      <c r="U36" s="734"/>
      <c r="V36" s="734"/>
      <c r="W36" s="734"/>
      <c r="X36" s="734"/>
      <c r="Y36" s="734"/>
      <c r="Z36" s="734"/>
      <c r="AA36" s="734"/>
      <c r="AB36" s="734"/>
      <c r="AC36" s="734"/>
      <c r="AD36" s="734"/>
      <c r="AE36" s="734"/>
      <c r="AF36" s="734"/>
      <c r="AG36" s="734"/>
      <c r="AH36" s="734"/>
      <c r="AI36" s="734"/>
      <c r="AJ36" s="734"/>
      <c r="AK36" s="34"/>
      <c r="AM36" s="136"/>
    </row>
    <row r="37" spans="1:53" s="46" customFormat="1" ht="12.95" customHeight="1">
      <c r="A37" s="9"/>
      <c r="B37" s="71"/>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34"/>
      <c r="AM37" s="136"/>
    </row>
    <row r="38" spans="1:53" s="46" customFormat="1" ht="29.25" customHeight="1">
      <c r="A38" s="9"/>
      <c r="B38" s="71"/>
      <c r="C38" s="738" t="s">
        <v>153</v>
      </c>
      <c r="D38" s="739"/>
      <c r="E38" s="740"/>
      <c r="F38" s="738" t="s">
        <v>154</v>
      </c>
      <c r="G38" s="739"/>
      <c r="H38" s="739"/>
      <c r="I38" s="739"/>
      <c r="J38" s="739"/>
      <c r="K38" s="739"/>
      <c r="L38" s="739"/>
      <c r="M38" s="739"/>
      <c r="N38" s="739"/>
      <c r="O38" s="739"/>
      <c r="P38" s="739"/>
      <c r="Q38" s="739"/>
      <c r="R38" s="740"/>
      <c r="S38" s="738" t="s">
        <v>479</v>
      </c>
      <c r="T38" s="739"/>
      <c r="U38" s="739"/>
      <c r="V38" s="739"/>
      <c r="W38" s="739"/>
      <c r="X38" s="739"/>
      <c r="Y38" s="739"/>
      <c r="Z38" s="739"/>
      <c r="AA38" s="739"/>
      <c r="AB38" s="739"/>
      <c r="AC38" s="739"/>
      <c r="AD38" s="739"/>
      <c r="AE38" s="739"/>
      <c r="AF38" s="739"/>
      <c r="AG38" s="739"/>
      <c r="AH38" s="739"/>
      <c r="AI38" s="739"/>
      <c r="AJ38" s="740"/>
      <c r="AK38" s="34"/>
      <c r="AM38" s="136"/>
    </row>
    <row r="39" spans="1:53" s="46" customFormat="1" ht="29.25" customHeight="1">
      <c r="A39" s="9"/>
      <c r="B39" s="71"/>
      <c r="C39" s="735">
        <v>1</v>
      </c>
      <c r="D39" s="736"/>
      <c r="E39" s="737"/>
      <c r="F39" s="741" t="str">
        <f>IF($O$13="","",$O$13)</f>
        <v/>
      </c>
      <c r="G39" s="742"/>
      <c r="H39" s="742"/>
      <c r="I39" s="742"/>
      <c r="J39" s="742"/>
      <c r="K39" s="742"/>
      <c r="L39" s="742"/>
      <c r="M39" s="742"/>
      <c r="N39" s="742"/>
      <c r="O39" s="742"/>
      <c r="P39" s="742"/>
      <c r="Q39" s="742"/>
      <c r="R39" s="743"/>
      <c r="S39" s="357" t="str">
        <f>$S$14&amp;$S$15</f>
        <v/>
      </c>
      <c r="T39" s="358"/>
      <c r="U39" s="358"/>
      <c r="V39" s="358"/>
      <c r="W39" s="358"/>
      <c r="X39" s="358"/>
      <c r="Y39" s="358"/>
      <c r="Z39" s="358"/>
      <c r="AA39" s="358"/>
      <c r="AB39" s="358"/>
      <c r="AC39" s="358"/>
      <c r="AD39" s="358"/>
      <c r="AE39" s="358"/>
      <c r="AF39" s="358"/>
      <c r="AG39" s="358"/>
      <c r="AH39" s="358"/>
      <c r="AI39" s="358"/>
      <c r="AJ39" s="744"/>
      <c r="AK39" s="34"/>
      <c r="AM39" s="133" t="str">
        <f>IF($E$10="A","← １行目はセルＯ１３等の代表事業所がコピーされています。２行目以降を前年度末の状況に更新してください。","")</f>
        <v/>
      </c>
    </row>
    <row r="40" spans="1:53" s="46" customFormat="1" ht="29.25" customHeight="1">
      <c r="A40" s="9"/>
      <c r="B40" s="71"/>
      <c r="C40" s="735">
        <v>2</v>
      </c>
      <c r="D40" s="736"/>
      <c r="E40" s="737"/>
      <c r="F40" s="670"/>
      <c r="G40" s="671"/>
      <c r="H40" s="671"/>
      <c r="I40" s="671"/>
      <c r="J40" s="671"/>
      <c r="K40" s="671"/>
      <c r="L40" s="671"/>
      <c r="M40" s="671"/>
      <c r="N40" s="671"/>
      <c r="O40" s="671"/>
      <c r="P40" s="671"/>
      <c r="Q40" s="671"/>
      <c r="R40" s="672"/>
      <c r="S40" s="623"/>
      <c r="T40" s="624"/>
      <c r="U40" s="624"/>
      <c r="V40" s="624"/>
      <c r="W40" s="624"/>
      <c r="X40" s="624"/>
      <c r="Y40" s="624"/>
      <c r="Z40" s="624"/>
      <c r="AA40" s="624"/>
      <c r="AB40" s="624"/>
      <c r="AC40" s="624"/>
      <c r="AD40" s="624"/>
      <c r="AE40" s="624"/>
      <c r="AF40" s="624"/>
      <c r="AG40" s="624"/>
      <c r="AH40" s="624"/>
      <c r="AI40" s="624"/>
      <c r="AJ40" s="625"/>
      <c r="AK40" s="34"/>
      <c r="AM40" s="308" t="str">
        <f>IF($E$10="A","← リスト記載の事業者数をＡＧ１３セルに入力してください。別紙とする場合は空白行に「別紙参照」
　  と入力し、電子ファイルを提出してください。","")</f>
        <v/>
      </c>
      <c r="AN40" s="308"/>
      <c r="AO40" s="308"/>
      <c r="AP40" s="308"/>
      <c r="AQ40" s="308"/>
      <c r="AR40" s="308"/>
      <c r="AS40" s="308"/>
      <c r="AT40" s="308"/>
      <c r="AU40" s="308"/>
      <c r="AV40" s="308"/>
      <c r="AW40" s="308"/>
      <c r="AX40" s="308"/>
      <c r="AY40" s="308"/>
      <c r="AZ40" s="308"/>
      <c r="BA40" s="308"/>
    </row>
    <row r="41" spans="1:53" s="46" customFormat="1" ht="29.25" customHeight="1">
      <c r="A41" s="9"/>
      <c r="B41" s="71"/>
      <c r="C41" s="735">
        <v>3</v>
      </c>
      <c r="D41" s="736"/>
      <c r="E41" s="737"/>
      <c r="F41" s="670"/>
      <c r="G41" s="671"/>
      <c r="H41" s="671"/>
      <c r="I41" s="671"/>
      <c r="J41" s="671"/>
      <c r="K41" s="671"/>
      <c r="L41" s="671"/>
      <c r="M41" s="671"/>
      <c r="N41" s="671"/>
      <c r="O41" s="671"/>
      <c r="P41" s="671"/>
      <c r="Q41" s="671"/>
      <c r="R41" s="672"/>
      <c r="S41" s="623"/>
      <c r="T41" s="624"/>
      <c r="U41" s="624"/>
      <c r="V41" s="624"/>
      <c r="W41" s="624"/>
      <c r="X41" s="624"/>
      <c r="Y41" s="624"/>
      <c r="Z41" s="624"/>
      <c r="AA41" s="624"/>
      <c r="AB41" s="624"/>
      <c r="AC41" s="624"/>
      <c r="AD41" s="624"/>
      <c r="AE41" s="624"/>
      <c r="AF41" s="624"/>
      <c r="AG41" s="624"/>
      <c r="AH41" s="624"/>
      <c r="AI41" s="624"/>
      <c r="AJ41" s="625"/>
      <c r="AK41" s="34"/>
      <c r="AM41" s="308"/>
      <c r="AN41" s="308"/>
      <c r="AO41" s="308"/>
      <c r="AP41" s="308"/>
      <c r="AQ41" s="308"/>
      <c r="AR41" s="308"/>
      <c r="AS41" s="308"/>
      <c r="AT41" s="308"/>
      <c r="AU41" s="308"/>
      <c r="AV41" s="308"/>
      <c r="AW41" s="308"/>
      <c r="AX41" s="308"/>
      <c r="AY41" s="308"/>
      <c r="AZ41" s="308"/>
      <c r="BA41" s="308"/>
    </row>
    <row r="42" spans="1:53" s="46" customFormat="1" ht="29.25" customHeight="1">
      <c r="A42" s="9"/>
      <c r="B42" s="71"/>
      <c r="C42" s="735">
        <v>4</v>
      </c>
      <c r="D42" s="736"/>
      <c r="E42" s="737"/>
      <c r="F42" s="670"/>
      <c r="G42" s="671"/>
      <c r="H42" s="671"/>
      <c r="I42" s="671"/>
      <c r="J42" s="671"/>
      <c r="K42" s="671"/>
      <c r="L42" s="671"/>
      <c r="M42" s="671"/>
      <c r="N42" s="671"/>
      <c r="O42" s="671"/>
      <c r="P42" s="671"/>
      <c r="Q42" s="671"/>
      <c r="R42" s="672"/>
      <c r="S42" s="623"/>
      <c r="T42" s="624"/>
      <c r="U42" s="624"/>
      <c r="V42" s="624"/>
      <c r="W42" s="624"/>
      <c r="X42" s="624"/>
      <c r="Y42" s="624"/>
      <c r="Z42" s="624"/>
      <c r="AA42" s="624"/>
      <c r="AB42" s="624"/>
      <c r="AC42" s="624"/>
      <c r="AD42" s="624"/>
      <c r="AE42" s="624"/>
      <c r="AF42" s="624"/>
      <c r="AG42" s="624"/>
      <c r="AH42" s="624"/>
      <c r="AI42" s="624"/>
      <c r="AJ42" s="625"/>
      <c r="AK42" s="34"/>
      <c r="AM42" s="136"/>
    </row>
    <row r="43" spans="1:53" s="46" customFormat="1" ht="29.25" customHeight="1">
      <c r="A43" s="9"/>
      <c r="B43" s="71"/>
      <c r="C43" s="735">
        <v>5</v>
      </c>
      <c r="D43" s="736"/>
      <c r="E43" s="737"/>
      <c r="F43" s="670"/>
      <c r="G43" s="671"/>
      <c r="H43" s="671"/>
      <c r="I43" s="671"/>
      <c r="J43" s="671"/>
      <c r="K43" s="671"/>
      <c r="L43" s="671"/>
      <c r="M43" s="671"/>
      <c r="N43" s="671"/>
      <c r="O43" s="671"/>
      <c r="P43" s="671"/>
      <c r="Q43" s="671"/>
      <c r="R43" s="672"/>
      <c r="S43" s="623"/>
      <c r="T43" s="624"/>
      <c r="U43" s="624"/>
      <c r="V43" s="624"/>
      <c r="W43" s="624"/>
      <c r="X43" s="624"/>
      <c r="Y43" s="624"/>
      <c r="Z43" s="624"/>
      <c r="AA43" s="624"/>
      <c r="AB43" s="624"/>
      <c r="AC43" s="624"/>
      <c r="AD43" s="624"/>
      <c r="AE43" s="624"/>
      <c r="AF43" s="624"/>
      <c r="AG43" s="624"/>
      <c r="AH43" s="624"/>
      <c r="AI43" s="624"/>
      <c r="AJ43" s="625"/>
      <c r="AK43" s="34"/>
      <c r="AM43" s="136"/>
    </row>
    <row r="44" spans="1:53" s="46" customFormat="1" ht="29.25" customHeight="1">
      <c r="A44" s="9"/>
      <c r="B44" s="71"/>
      <c r="C44" s="735">
        <v>6</v>
      </c>
      <c r="D44" s="736"/>
      <c r="E44" s="737"/>
      <c r="F44" s="670"/>
      <c r="G44" s="671"/>
      <c r="H44" s="671"/>
      <c r="I44" s="671"/>
      <c r="J44" s="671"/>
      <c r="K44" s="671"/>
      <c r="L44" s="671"/>
      <c r="M44" s="671"/>
      <c r="N44" s="671"/>
      <c r="O44" s="671"/>
      <c r="P44" s="671"/>
      <c r="Q44" s="671"/>
      <c r="R44" s="672"/>
      <c r="S44" s="623"/>
      <c r="T44" s="624"/>
      <c r="U44" s="624"/>
      <c r="V44" s="624"/>
      <c r="W44" s="624"/>
      <c r="X44" s="624"/>
      <c r="Y44" s="624"/>
      <c r="Z44" s="624"/>
      <c r="AA44" s="624"/>
      <c r="AB44" s="624"/>
      <c r="AC44" s="624"/>
      <c r="AD44" s="624"/>
      <c r="AE44" s="624"/>
      <c r="AF44" s="624"/>
      <c r="AG44" s="624"/>
      <c r="AH44" s="624"/>
      <c r="AI44" s="624"/>
      <c r="AJ44" s="625"/>
      <c r="AK44" s="34"/>
      <c r="AM44" s="136"/>
    </row>
    <row r="45" spans="1:53" s="46" customFormat="1" ht="29.25" customHeight="1">
      <c r="A45" s="9"/>
      <c r="B45" s="71"/>
      <c r="C45" s="735">
        <v>7</v>
      </c>
      <c r="D45" s="736"/>
      <c r="E45" s="737"/>
      <c r="F45" s="670"/>
      <c r="G45" s="671"/>
      <c r="H45" s="671"/>
      <c r="I45" s="671"/>
      <c r="J45" s="671"/>
      <c r="K45" s="671"/>
      <c r="L45" s="671"/>
      <c r="M45" s="671"/>
      <c r="N45" s="671"/>
      <c r="O45" s="671"/>
      <c r="P45" s="671"/>
      <c r="Q45" s="671"/>
      <c r="R45" s="672"/>
      <c r="S45" s="623"/>
      <c r="T45" s="624"/>
      <c r="U45" s="624"/>
      <c r="V45" s="624"/>
      <c r="W45" s="624"/>
      <c r="X45" s="624"/>
      <c r="Y45" s="624"/>
      <c r="Z45" s="624"/>
      <c r="AA45" s="624"/>
      <c r="AB45" s="624"/>
      <c r="AC45" s="624"/>
      <c r="AD45" s="624"/>
      <c r="AE45" s="624"/>
      <c r="AF45" s="624"/>
      <c r="AG45" s="624"/>
      <c r="AH45" s="624"/>
      <c r="AI45" s="624"/>
      <c r="AJ45" s="625"/>
      <c r="AK45" s="34"/>
      <c r="AM45" s="136"/>
    </row>
    <row r="46" spans="1:53" s="46" customFormat="1" ht="29.25" customHeight="1">
      <c r="A46" s="9"/>
      <c r="B46" s="71"/>
      <c r="C46" s="735">
        <v>8</v>
      </c>
      <c r="D46" s="736"/>
      <c r="E46" s="737"/>
      <c r="F46" s="670"/>
      <c r="G46" s="671"/>
      <c r="H46" s="671"/>
      <c r="I46" s="671"/>
      <c r="J46" s="671"/>
      <c r="K46" s="671"/>
      <c r="L46" s="671"/>
      <c r="M46" s="671"/>
      <c r="N46" s="671"/>
      <c r="O46" s="671"/>
      <c r="P46" s="671"/>
      <c r="Q46" s="671"/>
      <c r="R46" s="672"/>
      <c r="S46" s="623"/>
      <c r="T46" s="624"/>
      <c r="U46" s="624"/>
      <c r="V46" s="624"/>
      <c r="W46" s="624"/>
      <c r="X46" s="624"/>
      <c r="Y46" s="624"/>
      <c r="Z46" s="624"/>
      <c r="AA46" s="624"/>
      <c r="AB46" s="624"/>
      <c r="AC46" s="624"/>
      <c r="AD46" s="624"/>
      <c r="AE46" s="624"/>
      <c r="AF46" s="624"/>
      <c r="AG46" s="624"/>
      <c r="AH46" s="624"/>
      <c r="AI46" s="624"/>
      <c r="AJ46" s="625"/>
      <c r="AK46" s="34"/>
      <c r="AM46" s="136"/>
    </row>
    <row r="47" spans="1:53" s="46" customFormat="1" ht="29.25" customHeight="1">
      <c r="A47" s="9"/>
      <c r="B47" s="71"/>
      <c r="C47" s="735">
        <v>9</v>
      </c>
      <c r="D47" s="736"/>
      <c r="E47" s="737"/>
      <c r="F47" s="670"/>
      <c r="G47" s="671"/>
      <c r="H47" s="671"/>
      <c r="I47" s="671"/>
      <c r="J47" s="671"/>
      <c r="K47" s="671"/>
      <c r="L47" s="671"/>
      <c r="M47" s="671"/>
      <c r="N47" s="671"/>
      <c r="O47" s="671"/>
      <c r="P47" s="671"/>
      <c r="Q47" s="671"/>
      <c r="R47" s="672"/>
      <c r="S47" s="623"/>
      <c r="T47" s="624"/>
      <c r="U47" s="624"/>
      <c r="V47" s="624"/>
      <c r="W47" s="624"/>
      <c r="X47" s="624"/>
      <c r="Y47" s="624"/>
      <c r="Z47" s="624"/>
      <c r="AA47" s="624"/>
      <c r="AB47" s="624"/>
      <c r="AC47" s="624"/>
      <c r="AD47" s="624"/>
      <c r="AE47" s="624"/>
      <c r="AF47" s="624"/>
      <c r="AG47" s="624"/>
      <c r="AH47" s="624"/>
      <c r="AI47" s="624"/>
      <c r="AJ47" s="625"/>
      <c r="AK47" s="34"/>
      <c r="AM47" s="136"/>
    </row>
    <row r="48" spans="1:53" s="46" customFormat="1" ht="29.25" customHeight="1">
      <c r="A48" s="9"/>
      <c r="B48" s="71"/>
      <c r="C48" s="735">
        <v>10</v>
      </c>
      <c r="D48" s="736"/>
      <c r="E48" s="737"/>
      <c r="F48" s="670"/>
      <c r="G48" s="671"/>
      <c r="H48" s="671"/>
      <c r="I48" s="671"/>
      <c r="J48" s="671"/>
      <c r="K48" s="671"/>
      <c r="L48" s="671"/>
      <c r="M48" s="671"/>
      <c r="N48" s="671"/>
      <c r="O48" s="671"/>
      <c r="P48" s="671"/>
      <c r="Q48" s="671"/>
      <c r="R48" s="672"/>
      <c r="S48" s="623"/>
      <c r="T48" s="624"/>
      <c r="U48" s="624"/>
      <c r="V48" s="624"/>
      <c r="W48" s="624"/>
      <c r="X48" s="624"/>
      <c r="Y48" s="624"/>
      <c r="Z48" s="624"/>
      <c r="AA48" s="624"/>
      <c r="AB48" s="624"/>
      <c r="AC48" s="624"/>
      <c r="AD48" s="624"/>
      <c r="AE48" s="624"/>
      <c r="AF48" s="624"/>
      <c r="AG48" s="624"/>
      <c r="AH48" s="624"/>
      <c r="AI48" s="624"/>
      <c r="AJ48" s="625"/>
      <c r="AK48" s="34"/>
      <c r="AM48" s="136"/>
    </row>
    <row r="49" spans="1:39" s="46" customFormat="1" ht="29.25" customHeight="1">
      <c r="A49" s="9"/>
      <c r="B49" s="71"/>
      <c r="C49" s="735">
        <v>11</v>
      </c>
      <c r="D49" s="736"/>
      <c r="E49" s="737"/>
      <c r="F49" s="670"/>
      <c r="G49" s="671"/>
      <c r="H49" s="671"/>
      <c r="I49" s="671"/>
      <c r="J49" s="671"/>
      <c r="K49" s="671"/>
      <c r="L49" s="671"/>
      <c r="M49" s="671"/>
      <c r="N49" s="671"/>
      <c r="O49" s="671"/>
      <c r="P49" s="671"/>
      <c r="Q49" s="671"/>
      <c r="R49" s="672"/>
      <c r="S49" s="623"/>
      <c r="T49" s="624"/>
      <c r="U49" s="624"/>
      <c r="V49" s="624"/>
      <c r="W49" s="624"/>
      <c r="X49" s="624"/>
      <c r="Y49" s="624"/>
      <c r="Z49" s="624"/>
      <c r="AA49" s="624"/>
      <c r="AB49" s="624"/>
      <c r="AC49" s="624"/>
      <c r="AD49" s="624"/>
      <c r="AE49" s="624"/>
      <c r="AF49" s="624"/>
      <c r="AG49" s="624"/>
      <c r="AH49" s="624"/>
      <c r="AI49" s="624"/>
      <c r="AJ49" s="625"/>
      <c r="AK49" s="34"/>
      <c r="AM49" s="136"/>
    </row>
    <row r="50" spans="1:39" s="46" customFormat="1" ht="29.25" customHeight="1">
      <c r="A50" s="9"/>
      <c r="B50" s="71"/>
      <c r="C50" s="735">
        <v>12</v>
      </c>
      <c r="D50" s="736"/>
      <c r="E50" s="737"/>
      <c r="F50" s="670"/>
      <c r="G50" s="671"/>
      <c r="H50" s="671"/>
      <c r="I50" s="671"/>
      <c r="J50" s="671"/>
      <c r="K50" s="671"/>
      <c r="L50" s="671"/>
      <c r="M50" s="671"/>
      <c r="N50" s="671"/>
      <c r="O50" s="671"/>
      <c r="P50" s="671"/>
      <c r="Q50" s="671"/>
      <c r="R50" s="672"/>
      <c r="S50" s="623"/>
      <c r="T50" s="624"/>
      <c r="U50" s="624"/>
      <c r="V50" s="624"/>
      <c r="W50" s="624"/>
      <c r="X50" s="624"/>
      <c r="Y50" s="624"/>
      <c r="Z50" s="624"/>
      <c r="AA50" s="624"/>
      <c r="AB50" s="624"/>
      <c r="AC50" s="624"/>
      <c r="AD50" s="624"/>
      <c r="AE50" s="624"/>
      <c r="AF50" s="624"/>
      <c r="AG50" s="624"/>
      <c r="AH50" s="624"/>
      <c r="AI50" s="624"/>
      <c r="AJ50" s="625"/>
      <c r="AK50" s="34"/>
      <c r="AM50" s="136"/>
    </row>
    <row r="51" spans="1:39" s="46" customFormat="1" ht="29.25" customHeight="1">
      <c r="A51" s="9"/>
      <c r="B51" s="71"/>
      <c r="C51" s="735">
        <v>13</v>
      </c>
      <c r="D51" s="736"/>
      <c r="E51" s="737"/>
      <c r="F51" s="670"/>
      <c r="G51" s="671"/>
      <c r="H51" s="671"/>
      <c r="I51" s="671"/>
      <c r="J51" s="671"/>
      <c r="K51" s="671"/>
      <c r="L51" s="671"/>
      <c r="M51" s="671"/>
      <c r="N51" s="671"/>
      <c r="O51" s="671"/>
      <c r="P51" s="671"/>
      <c r="Q51" s="671"/>
      <c r="R51" s="672"/>
      <c r="S51" s="623"/>
      <c r="T51" s="624"/>
      <c r="U51" s="624"/>
      <c r="V51" s="624"/>
      <c r="W51" s="624"/>
      <c r="X51" s="624"/>
      <c r="Y51" s="624"/>
      <c r="Z51" s="624"/>
      <c r="AA51" s="624"/>
      <c r="AB51" s="624"/>
      <c r="AC51" s="624"/>
      <c r="AD51" s="624"/>
      <c r="AE51" s="624"/>
      <c r="AF51" s="624"/>
      <c r="AG51" s="624"/>
      <c r="AH51" s="624"/>
      <c r="AI51" s="624"/>
      <c r="AJ51" s="625"/>
      <c r="AK51" s="34"/>
      <c r="AM51" s="136"/>
    </row>
    <row r="52" spans="1:39" s="46" customFormat="1" ht="29.25" customHeight="1">
      <c r="A52" s="9"/>
      <c r="B52" s="71"/>
      <c r="C52" s="735">
        <v>14</v>
      </c>
      <c r="D52" s="736"/>
      <c r="E52" s="737"/>
      <c r="F52" s="670"/>
      <c r="G52" s="671"/>
      <c r="H52" s="671"/>
      <c r="I52" s="671"/>
      <c r="J52" s="671"/>
      <c r="K52" s="671"/>
      <c r="L52" s="671"/>
      <c r="M52" s="671"/>
      <c r="N52" s="671"/>
      <c r="O52" s="671"/>
      <c r="P52" s="671"/>
      <c r="Q52" s="671"/>
      <c r="R52" s="672"/>
      <c r="S52" s="623"/>
      <c r="T52" s="624"/>
      <c r="U52" s="624"/>
      <c r="V52" s="624"/>
      <c r="W52" s="624"/>
      <c r="X52" s="624"/>
      <c r="Y52" s="624"/>
      <c r="Z52" s="624"/>
      <c r="AA52" s="624"/>
      <c r="AB52" s="624"/>
      <c r="AC52" s="624"/>
      <c r="AD52" s="624"/>
      <c r="AE52" s="624"/>
      <c r="AF52" s="624"/>
      <c r="AG52" s="624"/>
      <c r="AH52" s="624"/>
      <c r="AI52" s="624"/>
      <c r="AJ52" s="625"/>
      <c r="AK52" s="34"/>
      <c r="AM52" s="136"/>
    </row>
    <row r="53" spans="1:39" s="46" customFormat="1" ht="29.25" customHeight="1">
      <c r="A53" s="9"/>
      <c r="B53" s="71"/>
      <c r="C53" s="735">
        <v>15</v>
      </c>
      <c r="D53" s="736"/>
      <c r="E53" s="737"/>
      <c r="F53" s="670"/>
      <c r="G53" s="671"/>
      <c r="H53" s="671"/>
      <c r="I53" s="671"/>
      <c r="J53" s="671"/>
      <c r="K53" s="671"/>
      <c r="L53" s="671"/>
      <c r="M53" s="671"/>
      <c r="N53" s="671"/>
      <c r="O53" s="671"/>
      <c r="P53" s="671"/>
      <c r="Q53" s="671"/>
      <c r="R53" s="672"/>
      <c r="S53" s="623"/>
      <c r="T53" s="624"/>
      <c r="U53" s="624"/>
      <c r="V53" s="624"/>
      <c r="W53" s="624"/>
      <c r="X53" s="624"/>
      <c r="Y53" s="624"/>
      <c r="Z53" s="624"/>
      <c r="AA53" s="624"/>
      <c r="AB53" s="624"/>
      <c r="AC53" s="624"/>
      <c r="AD53" s="624"/>
      <c r="AE53" s="624"/>
      <c r="AF53" s="624"/>
      <c r="AG53" s="624"/>
      <c r="AH53" s="624"/>
      <c r="AI53" s="624"/>
      <c r="AJ53" s="625"/>
      <c r="AK53" s="34"/>
      <c r="AM53" s="136"/>
    </row>
    <row r="54" spans="1:39" s="46" customFormat="1" ht="29.25" customHeight="1">
      <c r="A54" s="9"/>
      <c r="B54" s="71"/>
      <c r="C54" s="735">
        <v>16</v>
      </c>
      <c r="D54" s="736"/>
      <c r="E54" s="737"/>
      <c r="F54" s="670"/>
      <c r="G54" s="671"/>
      <c r="H54" s="671"/>
      <c r="I54" s="671"/>
      <c r="J54" s="671"/>
      <c r="K54" s="671"/>
      <c r="L54" s="671"/>
      <c r="M54" s="671"/>
      <c r="N54" s="671"/>
      <c r="O54" s="671"/>
      <c r="P54" s="671"/>
      <c r="Q54" s="671"/>
      <c r="R54" s="672"/>
      <c r="S54" s="623"/>
      <c r="T54" s="624"/>
      <c r="U54" s="624"/>
      <c r="V54" s="624"/>
      <c r="W54" s="624"/>
      <c r="X54" s="624"/>
      <c r="Y54" s="624"/>
      <c r="Z54" s="624"/>
      <c r="AA54" s="624"/>
      <c r="AB54" s="624"/>
      <c r="AC54" s="624"/>
      <c r="AD54" s="624"/>
      <c r="AE54" s="624"/>
      <c r="AF54" s="624"/>
      <c r="AG54" s="624"/>
      <c r="AH54" s="624"/>
      <c r="AI54" s="624"/>
      <c r="AJ54" s="625"/>
      <c r="AK54" s="34"/>
      <c r="AM54" s="136"/>
    </row>
    <row r="55" spans="1:39" s="46" customFormat="1" ht="29.25" customHeight="1">
      <c r="A55" s="9"/>
      <c r="B55" s="71"/>
      <c r="C55" s="735">
        <v>17</v>
      </c>
      <c r="D55" s="736"/>
      <c r="E55" s="737"/>
      <c r="F55" s="670"/>
      <c r="G55" s="671"/>
      <c r="H55" s="671"/>
      <c r="I55" s="671"/>
      <c r="J55" s="671"/>
      <c r="K55" s="671"/>
      <c r="L55" s="671"/>
      <c r="M55" s="671"/>
      <c r="N55" s="671"/>
      <c r="O55" s="671"/>
      <c r="P55" s="671"/>
      <c r="Q55" s="671"/>
      <c r="R55" s="672"/>
      <c r="S55" s="623"/>
      <c r="T55" s="624"/>
      <c r="U55" s="624"/>
      <c r="V55" s="624"/>
      <c r="W55" s="624"/>
      <c r="X55" s="624"/>
      <c r="Y55" s="624"/>
      <c r="Z55" s="624"/>
      <c r="AA55" s="624"/>
      <c r="AB55" s="624"/>
      <c r="AC55" s="624"/>
      <c r="AD55" s="624"/>
      <c r="AE55" s="624"/>
      <c r="AF55" s="624"/>
      <c r="AG55" s="624"/>
      <c r="AH55" s="624"/>
      <c r="AI55" s="624"/>
      <c r="AJ55" s="625"/>
      <c r="AK55" s="34"/>
      <c r="AM55" s="136"/>
    </row>
    <row r="56" spans="1:39" s="46" customFormat="1" ht="29.25" customHeight="1">
      <c r="A56" s="9"/>
      <c r="B56" s="71"/>
      <c r="C56" s="735">
        <v>18</v>
      </c>
      <c r="D56" s="736"/>
      <c r="E56" s="737"/>
      <c r="F56" s="670"/>
      <c r="G56" s="671"/>
      <c r="H56" s="671"/>
      <c r="I56" s="671"/>
      <c r="J56" s="671"/>
      <c r="K56" s="671"/>
      <c r="L56" s="671"/>
      <c r="M56" s="671"/>
      <c r="N56" s="671"/>
      <c r="O56" s="671"/>
      <c r="P56" s="671"/>
      <c r="Q56" s="671"/>
      <c r="R56" s="672"/>
      <c r="S56" s="623"/>
      <c r="T56" s="624"/>
      <c r="U56" s="624"/>
      <c r="V56" s="624"/>
      <c r="W56" s="624"/>
      <c r="X56" s="624"/>
      <c r="Y56" s="624"/>
      <c r="Z56" s="624"/>
      <c r="AA56" s="624"/>
      <c r="AB56" s="624"/>
      <c r="AC56" s="624"/>
      <c r="AD56" s="624"/>
      <c r="AE56" s="624"/>
      <c r="AF56" s="624"/>
      <c r="AG56" s="624"/>
      <c r="AH56" s="624"/>
      <c r="AI56" s="624"/>
      <c r="AJ56" s="625"/>
      <c r="AK56" s="34"/>
      <c r="AM56" s="136"/>
    </row>
    <row r="57" spans="1:39" s="46" customFormat="1" ht="29.25" customHeight="1">
      <c r="A57" s="9"/>
      <c r="B57" s="71"/>
      <c r="C57" s="735">
        <v>19</v>
      </c>
      <c r="D57" s="736"/>
      <c r="E57" s="737"/>
      <c r="F57" s="670"/>
      <c r="G57" s="671"/>
      <c r="H57" s="671"/>
      <c r="I57" s="671"/>
      <c r="J57" s="671"/>
      <c r="K57" s="671"/>
      <c r="L57" s="671"/>
      <c r="M57" s="671"/>
      <c r="N57" s="671"/>
      <c r="O57" s="671"/>
      <c r="P57" s="671"/>
      <c r="Q57" s="671"/>
      <c r="R57" s="672"/>
      <c r="S57" s="623"/>
      <c r="T57" s="624"/>
      <c r="U57" s="624"/>
      <c r="V57" s="624"/>
      <c r="W57" s="624"/>
      <c r="X57" s="624"/>
      <c r="Y57" s="624"/>
      <c r="Z57" s="624"/>
      <c r="AA57" s="624"/>
      <c r="AB57" s="624"/>
      <c r="AC57" s="624"/>
      <c r="AD57" s="624"/>
      <c r="AE57" s="624"/>
      <c r="AF57" s="624"/>
      <c r="AG57" s="624"/>
      <c r="AH57" s="624"/>
      <c r="AI57" s="624"/>
      <c r="AJ57" s="625"/>
      <c r="AK57" s="34"/>
      <c r="AM57" s="136"/>
    </row>
    <row r="58" spans="1:39" s="46" customFormat="1" ht="29.25" customHeight="1">
      <c r="A58" s="9"/>
      <c r="B58" s="71"/>
      <c r="C58" s="735">
        <v>20</v>
      </c>
      <c r="D58" s="736"/>
      <c r="E58" s="737"/>
      <c r="F58" s="670"/>
      <c r="G58" s="671"/>
      <c r="H58" s="671"/>
      <c r="I58" s="671"/>
      <c r="J58" s="671"/>
      <c r="K58" s="671"/>
      <c r="L58" s="671"/>
      <c r="M58" s="671"/>
      <c r="N58" s="671"/>
      <c r="O58" s="671"/>
      <c r="P58" s="671"/>
      <c r="Q58" s="671"/>
      <c r="R58" s="672"/>
      <c r="S58" s="623"/>
      <c r="T58" s="624"/>
      <c r="U58" s="624"/>
      <c r="V58" s="624"/>
      <c r="W58" s="624"/>
      <c r="X58" s="624"/>
      <c r="Y58" s="624"/>
      <c r="Z58" s="624"/>
      <c r="AA58" s="624"/>
      <c r="AB58" s="624"/>
      <c r="AC58" s="624"/>
      <c r="AD58" s="624"/>
      <c r="AE58" s="624"/>
      <c r="AF58" s="624"/>
      <c r="AG58" s="624"/>
      <c r="AH58" s="624"/>
      <c r="AI58" s="624"/>
      <c r="AJ58" s="625"/>
      <c r="AK58" s="34"/>
      <c r="AM58" s="136"/>
    </row>
    <row r="59" spans="1:39" s="46" customFormat="1" ht="29.25" customHeight="1">
      <c r="A59" s="9"/>
      <c r="B59" s="71"/>
      <c r="C59" s="735">
        <v>21</v>
      </c>
      <c r="D59" s="736"/>
      <c r="E59" s="737"/>
      <c r="F59" s="670"/>
      <c r="G59" s="671"/>
      <c r="H59" s="671"/>
      <c r="I59" s="671"/>
      <c r="J59" s="671"/>
      <c r="K59" s="671"/>
      <c r="L59" s="671"/>
      <c r="M59" s="671"/>
      <c r="N59" s="671"/>
      <c r="O59" s="671"/>
      <c r="P59" s="671"/>
      <c r="Q59" s="671"/>
      <c r="R59" s="672"/>
      <c r="S59" s="623"/>
      <c r="T59" s="624"/>
      <c r="U59" s="624"/>
      <c r="V59" s="624"/>
      <c r="W59" s="624"/>
      <c r="X59" s="624"/>
      <c r="Y59" s="624"/>
      <c r="Z59" s="624"/>
      <c r="AA59" s="624"/>
      <c r="AB59" s="624"/>
      <c r="AC59" s="624"/>
      <c r="AD59" s="624"/>
      <c r="AE59" s="624"/>
      <c r="AF59" s="624"/>
      <c r="AG59" s="624"/>
      <c r="AH59" s="624"/>
      <c r="AI59" s="624"/>
      <c r="AJ59" s="625"/>
      <c r="AK59" s="34"/>
      <c r="AM59" s="136"/>
    </row>
    <row r="60" spans="1:39" s="46" customFormat="1" ht="29.25" customHeight="1">
      <c r="A60" s="9"/>
      <c r="B60" s="71"/>
      <c r="C60" s="735">
        <v>22</v>
      </c>
      <c r="D60" s="736"/>
      <c r="E60" s="737"/>
      <c r="F60" s="670"/>
      <c r="G60" s="671"/>
      <c r="H60" s="671"/>
      <c r="I60" s="671"/>
      <c r="J60" s="671"/>
      <c r="K60" s="671"/>
      <c r="L60" s="671"/>
      <c r="M60" s="671"/>
      <c r="N60" s="671"/>
      <c r="O60" s="671"/>
      <c r="P60" s="671"/>
      <c r="Q60" s="671"/>
      <c r="R60" s="672"/>
      <c r="S60" s="623"/>
      <c r="T60" s="624"/>
      <c r="U60" s="624"/>
      <c r="V60" s="624"/>
      <c r="W60" s="624"/>
      <c r="X60" s="624"/>
      <c r="Y60" s="624"/>
      <c r="Z60" s="624"/>
      <c r="AA60" s="624"/>
      <c r="AB60" s="624"/>
      <c r="AC60" s="624"/>
      <c r="AD60" s="624"/>
      <c r="AE60" s="624"/>
      <c r="AF60" s="624"/>
      <c r="AG60" s="624"/>
      <c r="AH60" s="624"/>
      <c r="AI60" s="624"/>
      <c r="AJ60" s="625"/>
      <c r="AK60" s="34"/>
      <c r="AM60" s="136"/>
    </row>
    <row r="61" spans="1:39" s="46" customFormat="1" ht="29.25" customHeight="1">
      <c r="A61" s="9"/>
      <c r="B61" s="71"/>
      <c r="C61" s="735">
        <v>23</v>
      </c>
      <c r="D61" s="736"/>
      <c r="E61" s="737"/>
      <c r="F61" s="670"/>
      <c r="G61" s="671"/>
      <c r="H61" s="671"/>
      <c r="I61" s="671"/>
      <c r="J61" s="671"/>
      <c r="K61" s="671"/>
      <c r="L61" s="671"/>
      <c r="M61" s="671"/>
      <c r="N61" s="671"/>
      <c r="O61" s="671"/>
      <c r="P61" s="671"/>
      <c r="Q61" s="671"/>
      <c r="R61" s="672"/>
      <c r="S61" s="623"/>
      <c r="T61" s="624"/>
      <c r="U61" s="624"/>
      <c r="V61" s="624"/>
      <c r="W61" s="624"/>
      <c r="X61" s="624"/>
      <c r="Y61" s="624"/>
      <c r="Z61" s="624"/>
      <c r="AA61" s="624"/>
      <c r="AB61" s="624"/>
      <c r="AC61" s="624"/>
      <c r="AD61" s="624"/>
      <c r="AE61" s="624"/>
      <c r="AF61" s="624"/>
      <c r="AG61" s="624"/>
      <c r="AH61" s="624"/>
      <c r="AI61" s="624"/>
      <c r="AJ61" s="625"/>
      <c r="AK61" s="34"/>
      <c r="AM61" s="136"/>
    </row>
    <row r="62" spans="1:39" s="46" customFormat="1" ht="29.25" customHeight="1">
      <c r="A62" s="9"/>
      <c r="B62" s="71"/>
      <c r="C62" s="735">
        <v>24</v>
      </c>
      <c r="D62" s="736"/>
      <c r="E62" s="737"/>
      <c r="F62" s="670"/>
      <c r="G62" s="671"/>
      <c r="H62" s="671"/>
      <c r="I62" s="671"/>
      <c r="J62" s="671"/>
      <c r="K62" s="671"/>
      <c r="L62" s="671"/>
      <c r="M62" s="671"/>
      <c r="N62" s="671"/>
      <c r="O62" s="671"/>
      <c r="P62" s="671"/>
      <c r="Q62" s="671"/>
      <c r="R62" s="672"/>
      <c r="S62" s="623"/>
      <c r="T62" s="624"/>
      <c r="U62" s="624"/>
      <c r="V62" s="624"/>
      <c r="W62" s="624"/>
      <c r="X62" s="624"/>
      <c r="Y62" s="624"/>
      <c r="Z62" s="624"/>
      <c r="AA62" s="624"/>
      <c r="AB62" s="624"/>
      <c r="AC62" s="624"/>
      <c r="AD62" s="624"/>
      <c r="AE62" s="624"/>
      <c r="AF62" s="624"/>
      <c r="AG62" s="624"/>
      <c r="AH62" s="624"/>
      <c r="AI62" s="624"/>
      <c r="AJ62" s="625"/>
      <c r="AK62" s="34"/>
      <c r="AM62" s="136"/>
    </row>
    <row r="63" spans="1:39" s="46" customFormat="1" ht="29.25" customHeight="1">
      <c r="A63" s="9"/>
      <c r="B63" s="152"/>
      <c r="C63" s="735">
        <v>25</v>
      </c>
      <c r="D63" s="736"/>
      <c r="E63" s="737"/>
      <c r="F63" s="670"/>
      <c r="G63" s="671"/>
      <c r="H63" s="671"/>
      <c r="I63" s="671"/>
      <c r="J63" s="671"/>
      <c r="K63" s="671"/>
      <c r="L63" s="671"/>
      <c r="M63" s="671"/>
      <c r="N63" s="671"/>
      <c r="O63" s="671"/>
      <c r="P63" s="671"/>
      <c r="Q63" s="671"/>
      <c r="R63" s="672"/>
      <c r="S63" s="623"/>
      <c r="T63" s="624"/>
      <c r="U63" s="624"/>
      <c r="V63" s="624"/>
      <c r="W63" s="624"/>
      <c r="X63" s="624"/>
      <c r="Y63" s="624"/>
      <c r="Z63" s="624"/>
      <c r="AA63" s="624"/>
      <c r="AB63" s="624"/>
      <c r="AC63" s="624"/>
      <c r="AD63" s="624"/>
      <c r="AE63" s="624"/>
      <c r="AF63" s="624"/>
      <c r="AG63" s="624"/>
      <c r="AH63" s="624"/>
      <c r="AI63" s="624"/>
      <c r="AJ63" s="625"/>
      <c r="AK63" s="34"/>
      <c r="AM63" s="136"/>
    </row>
    <row r="64" spans="1:39" s="46" customFormat="1" ht="26.25" customHeight="1">
      <c r="A64" s="106"/>
      <c r="B64" s="121"/>
      <c r="C64" s="148" t="s">
        <v>155</v>
      </c>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50"/>
      <c r="AE64" s="151"/>
      <c r="AF64" s="151"/>
      <c r="AG64" s="151"/>
      <c r="AH64" s="151"/>
      <c r="AI64" s="151"/>
      <c r="AJ64" s="147"/>
      <c r="AK64" s="251" t="s">
        <v>38</v>
      </c>
      <c r="AM64" s="136"/>
    </row>
    <row r="65" spans="1:37">
      <c r="A65" s="1"/>
      <c r="B65" s="76"/>
      <c r="C65" s="76"/>
      <c r="D65" s="76"/>
      <c r="E65" s="76"/>
      <c r="F65" s="76"/>
      <c r="G65" s="76"/>
      <c r="H65" s="76"/>
      <c r="I65" s="76"/>
      <c r="J65" s="76"/>
      <c r="K65" s="76"/>
      <c r="L65" s="76"/>
      <c r="M65" s="54"/>
      <c r="N65" s="54"/>
      <c r="O65" s="76"/>
      <c r="P65" s="54"/>
      <c r="Q65" s="54"/>
      <c r="R65" s="54"/>
      <c r="S65" s="54"/>
      <c r="T65" s="54"/>
      <c r="U65" s="54"/>
      <c r="V65" s="54"/>
      <c r="W65" s="54"/>
      <c r="X65" s="54"/>
      <c r="Y65" s="745" t="s">
        <v>84</v>
      </c>
      <c r="Z65" s="745"/>
      <c r="AA65" s="745"/>
      <c r="AB65" s="745"/>
      <c r="AC65" s="746" t="str">
        <f>IF($AC$4="","",$AC$4)</f>
        <v/>
      </c>
      <c r="AD65" s="746"/>
      <c r="AE65" s="746"/>
      <c r="AF65" s="746"/>
      <c r="AG65" s="746"/>
      <c r="AH65" s="746"/>
      <c r="AI65" s="746"/>
      <c r="AJ65" s="746"/>
      <c r="AK65" s="54"/>
    </row>
    <row r="66" spans="1:37" ht="21" customHeight="1">
      <c r="A66" s="1"/>
      <c r="B66" s="15"/>
      <c r="C66" s="125" t="s">
        <v>132</v>
      </c>
      <c r="D66" s="125"/>
      <c r="E66" s="125"/>
      <c r="F66" s="125"/>
      <c r="G66" s="125"/>
      <c r="H66" s="125"/>
      <c r="I66" s="125"/>
      <c r="J66" s="125"/>
      <c r="K66" s="125"/>
      <c r="L66" s="125"/>
      <c r="M66" s="125"/>
      <c r="N66" s="125"/>
      <c r="O66" s="125"/>
      <c r="P66" s="125"/>
      <c r="Q66" s="125"/>
      <c r="R66" s="125"/>
      <c r="S66" s="125"/>
      <c r="T66" s="125"/>
      <c r="U66" s="125"/>
      <c r="V66" s="125"/>
      <c r="W66" s="2"/>
      <c r="X66" s="2"/>
      <c r="Y66" s="2"/>
      <c r="Z66" s="2"/>
      <c r="AA66" s="2"/>
      <c r="AB66" s="2"/>
      <c r="AC66" s="2"/>
      <c r="AD66" s="2"/>
      <c r="AE66" s="140" t="str">
        <f>IF($E$10="A","Ａ事業所（２）",IF($E$10="Bテナント等","Bテナント等事業所（２）",""))</f>
        <v/>
      </c>
      <c r="AF66" s="54"/>
      <c r="AG66" s="2"/>
      <c r="AH66" s="2"/>
      <c r="AI66" s="2"/>
      <c r="AJ66" s="2"/>
      <c r="AK66" s="2"/>
    </row>
    <row r="67" spans="1:37" ht="8.25" customHeight="1">
      <c r="A67" s="1"/>
      <c r="B67" s="16"/>
      <c r="C67" s="17"/>
      <c r="D67" s="17"/>
      <c r="E67" s="17"/>
      <c r="F67" s="17"/>
      <c r="G67" s="17"/>
      <c r="H67" s="17"/>
      <c r="I67" s="17"/>
      <c r="J67" s="17"/>
      <c r="K67" s="17"/>
      <c r="L67" s="17"/>
      <c r="M67" s="17"/>
      <c r="N67" s="17"/>
      <c r="O67" s="17"/>
      <c r="P67" s="17"/>
      <c r="Q67" s="17"/>
      <c r="R67" s="17"/>
      <c r="S67" s="17"/>
      <c r="T67" s="17"/>
      <c r="U67" s="17"/>
      <c r="V67" s="17"/>
      <c r="W67" s="5"/>
      <c r="X67" s="5"/>
      <c r="Y67" s="5"/>
      <c r="Z67" s="5"/>
      <c r="AA67" s="5"/>
      <c r="AB67" s="5"/>
      <c r="AC67" s="5"/>
      <c r="AD67" s="5"/>
      <c r="AE67" s="5"/>
      <c r="AF67" s="17"/>
      <c r="AG67" s="5"/>
      <c r="AH67" s="5"/>
      <c r="AI67" s="5"/>
      <c r="AJ67" s="5"/>
      <c r="AK67" s="18"/>
    </row>
    <row r="68" spans="1:37" ht="22.5" customHeight="1">
      <c r="A68" s="1"/>
      <c r="B68" s="19"/>
      <c r="C68" s="126" t="s">
        <v>156</v>
      </c>
      <c r="D68" s="72"/>
      <c r="E68" s="72"/>
      <c r="F68" s="72"/>
      <c r="G68" s="72"/>
      <c r="H68" s="72"/>
      <c r="I68" s="72"/>
      <c r="J68" s="72"/>
      <c r="K68" s="72"/>
      <c r="L68" s="72"/>
      <c r="M68" s="72"/>
      <c r="N68" s="72"/>
      <c r="O68" s="73"/>
      <c r="P68" s="54"/>
      <c r="Q68" s="54"/>
      <c r="R68" s="54"/>
      <c r="S68" s="54"/>
      <c r="T68" s="54"/>
      <c r="U68" s="54"/>
      <c r="V68" s="54"/>
      <c r="W68" s="54"/>
      <c r="X68" s="54"/>
      <c r="Y68" s="54"/>
      <c r="Z68" s="54"/>
      <c r="AA68" s="54"/>
      <c r="AB68" s="54"/>
      <c r="AC68" s="54"/>
      <c r="AD68" s="54"/>
      <c r="AE68" s="54"/>
      <c r="AF68" s="54"/>
      <c r="AG68" s="54"/>
      <c r="AH68" s="54"/>
      <c r="AI68" s="54"/>
      <c r="AJ68" s="54"/>
      <c r="AK68" s="3"/>
    </row>
    <row r="69" spans="1:37" ht="6.75" customHeight="1">
      <c r="A69" s="1"/>
      <c r="B69" s="19"/>
      <c r="C69" s="72"/>
      <c r="D69" s="72"/>
      <c r="E69" s="72"/>
      <c r="F69" s="72"/>
      <c r="G69" s="72"/>
      <c r="H69" s="72"/>
      <c r="I69" s="72"/>
      <c r="J69" s="72"/>
      <c r="K69" s="72"/>
      <c r="L69" s="72"/>
      <c r="M69" s="72"/>
      <c r="N69" s="72"/>
      <c r="O69" s="73"/>
      <c r="P69" s="54"/>
      <c r="Q69" s="54"/>
      <c r="R69" s="54"/>
      <c r="S69" s="54"/>
      <c r="T69" s="54"/>
      <c r="U69" s="54"/>
      <c r="V69" s="54"/>
      <c r="W69" s="54"/>
      <c r="X69" s="54"/>
      <c r="Y69" s="54"/>
      <c r="Z69" s="54"/>
      <c r="AA69" s="54"/>
      <c r="AB69" s="54"/>
      <c r="AC69" s="54"/>
      <c r="AD69" s="54"/>
      <c r="AE69" s="54"/>
      <c r="AF69" s="54"/>
      <c r="AG69" s="54"/>
      <c r="AH69" s="54"/>
      <c r="AI69" s="54"/>
      <c r="AJ69" s="54"/>
      <c r="AK69" s="3"/>
    </row>
    <row r="70" spans="1:37" ht="13.5" customHeight="1">
      <c r="A70" s="1"/>
      <c r="B70" s="19"/>
      <c r="C70" s="126" t="s">
        <v>515</v>
      </c>
      <c r="D70" s="72"/>
      <c r="E70" s="72"/>
      <c r="F70" s="72"/>
      <c r="G70" s="72"/>
      <c r="H70" s="72"/>
      <c r="I70" s="72"/>
      <c r="J70" s="72"/>
      <c r="K70" s="72"/>
      <c r="L70" s="72"/>
      <c r="M70" s="72"/>
      <c r="N70" s="72"/>
      <c r="O70" s="73"/>
      <c r="P70" s="54"/>
      <c r="Q70" s="54"/>
      <c r="R70" s="54"/>
      <c r="S70" s="54"/>
      <c r="T70" s="54"/>
      <c r="U70" s="54"/>
      <c r="V70" s="54"/>
      <c r="W70" s="54"/>
      <c r="X70" s="54"/>
      <c r="Y70" s="54"/>
      <c r="Z70" s="54"/>
      <c r="AA70" s="54"/>
      <c r="AB70" s="54"/>
      <c r="AC70" s="54"/>
      <c r="AD70" s="54"/>
      <c r="AE70" s="54"/>
      <c r="AF70" s="54"/>
      <c r="AG70" s="54"/>
      <c r="AH70" s="54"/>
      <c r="AI70" s="54"/>
      <c r="AJ70" s="54"/>
      <c r="AK70" s="3"/>
    </row>
    <row r="71" spans="1:37" ht="18" customHeight="1">
      <c r="A71" s="1"/>
      <c r="B71" s="19"/>
      <c r="C71" s="54"/>
      <c r="D71" s="747" t="s">
        <v>480</v>
      </c>
      <c r="E71" s="748"/>
      <c r="F71" s="748"/>
      <c r="G71" s="748"/>
      <c r="H71" s="748"/>
      <c r="I71" s="748"/>
      <c r="J71" s="748"/>
      <c r="K71" s="748"/>
      <c r="L71" s="748"/>
      <c r="M71" s="748"/>
      <c r="N71" s="748"/>
      <c r="O71" s="748"/>
      <c r="P71" s="749"/>
      <c r="Q71" s="756" t="s">
        <v>481</v>
      </c>
      <c r="R71" s="757"/>
      <c r="S71" s="757"/>
      <c r="T71" s="757"/>
      <c r="U71" s="757"/>
      <c r="V71" s="757"/>
      <c r="W71" s="757"/>
      <c r="X71" s="757"/>
      <c r="Y71" s="757"/>
      <c r="Z71" s="757"/>
      <c r="AA71" s="757"/>
      <c r="AB71" s="757"/>
      <c r="AC71" s="757"/>
      <c r="AD71" s="757"/>
      <c r="AE71" s="757"/>
      <c r="AF71" s="757"/>
      <c r="AG71" s="757"/>
      <c r="AH71" s="757"/>
      <c r="AI71" s="757"/>
      <c r="AJ71" s="758"/>
      <c r="AK71" s="3"/>
    </row>
    <row r="72" spans="1:37" ht="24" customHeight="1">
      <c r="A72" s="1"/>
      <c r="B72" s="19"/>
      <c r="C72" s="54"/>
      <c r="D72" s="750"/>
      <c r="E72" s="751"/>
      <c r="F72" s="751"/>
      <c r="G72" s="751"/>
      <c r="H72" s="751"/>
      <c r="I72" s="751"/>
      <c r="J72" s="751"/>
      <c r="K72" s="751"/>
      <c r="L72" s="751"/>
      <c r="M72" s="751"/>
      <c r="N72" s="751"/>
      <c r="O72" s="751"/>
      <c r="P72" s="752"/>
      <c r="Q72" s="759" t="str">
        <f>Tbl!$Q$2</f>
        <v>令和２年度
（2020年度）</v>
      </c>
      <c r="R72" s="760"/>
      <c r="S72" s="760"/>
      <c r="T72" s="761"/>
      <c r="U72" s="759" t="str">
        <f>Tbl!$Q$3</f>
        <v>令和３年度
（2021年度）</v>
      </c>
      <c r="V72" s="760"/>
      <c r="W72" s="760"/>
      <c r="X72" s="761"/>
      <c r="Y72" s="759" t="str">
        <f>Tbl!$Q$4</f>
        <v>令和４年度
（2022年度）</v>
      </c>
      <c r="Z72" s="760"/>
      <c r="AA72" s="760"/>
      <c r="AB72" s="761"/>
      <c r="AC72" s="759" t="str">
        <f>Tbl!$Q$5</f>
        <v>令和５年度
（2023年度）</v>
      </c>
      <c r="AD72" s="760"/>
      <c r="AE72" s="760"/>
      <c r="AF72" s="761"/>
      <c r="AG72" s="759" t="str">
        <f>Tbl!$Q$6</f>
        <v>令和６年度
（2024年度）</v>
      </c>
      <c r="AH72" s="760"/>
      <c r="AI72" s="760"/>
      <c r="AJ72" s="761"/>
      <c r="AK72" s="3"/>
    </row>
    <row r="73" spans="1:37" ht="30" customHeight="1">
      <c r="A73" s="1"/>
      <c r="B73" s="19"/>
      <c r="C73" s="54"/>
      <c r="D73" s="753"/>
      <c r="E73" s="754"/>
      <c r="F73" s="754"/>
      <c r="G73" s="754"/>
      <c r="H73" s="754"/>
      <c r="I73" s="754"/>
      <c r="J73" s="754"/>
      <c r="K73" s="754"/>
      <c r="L73" s="754"/>
      <c r="M73" s="754"/>
      <c r="N73" s="754"/>
      <c r="O73" s="754"/>
      <c r="P73" s="755"/>
      <c r="Q73" s="777"/>
      <c r="R73" s="778"/>
      <c r="S73" s="778"/>
      <c r="T73" s="779"/>
      <c r="U73" s="777"/>
      <c r="V73" s="778"/>
      <c r="W73" s="778"/>
      <c r="X73" s="779"/>
      <c r="Y73" s="777"/>
      <c r="Z73" s="778"/>
      <c r="AA73" s="778"/>
      <c r="AB73" s="779"/>
      <c r="AC73" s="777"/>
      <c r="AD73" s="778"/>
      <c r="AE73" s="778"/>
      <c r="AF73" s="779"/>
      <c r="AG73" s="777"/>
      <c r="AH73" s="778"/>
      <c r="AI73" s="778"/>
      <c r="AJ73" s="779"/>
      <c r="AK73" s="3"/>
    </row>
    <row r="74" spans="1:37" ht="13.5" customHeight="1">
      <c r="A74" s="1"/>
      <c r="B74" s="19"/>
      <c r="C74" s="72"/>
      <c r="D74" s="72"/>
      <c r="E74" s="72"/>
      <c r="F74" s="72"/>
      <c r="G74" s="72"/>
      <c r="H74" s="72"/>
      <c r="I74" s="72"/>
      <c r="J74" s="72"/>
      <c r="K74" s="72"/>
      <c r="L74" s="72"/>
      <c r="M74" s="72"/>
      <c r="N74" s="72"/>
      <c r="O74" s="73"/>
      <c r="P74" s="54"/>
      <c r="Q74" s="54"/>
      <c r="R74" s="54"/>
      <c r="S74" s="54"/>
      <c r="T74" s="54"/>
      <c r="U74" s="54"/>
      <c r="V74" s="54"/>
      <c r="W74" s="54"/>
      <c r="X74" s="54"/>
      <c r="Y74" s="54"/>
      <c r="Z74" s="54"/>
      <c r="AA74" s="54"/>
      <c r="AB74" s="54"/>
      <c r="AC74" s="54"/>
      <c r="AD74" s="54"/>
      <c r="AE74" s="54"/>
      <c r="AF74" s="54"/>
      <c r="AG74" s="54"/>
      <c r="AH74" s="54"/>
      <c r="AI74" s="54"/>
      <c r="AJ74" s="54"/>
      <c r="AK74" s="3"/>
    </row>
    <row r="75" spans="1:37">
      <c r="A75" s="1"/>
      <c r="B75" s="19"/>
      <c r="C75" s="126" t="s">
        <v>516</v>
      </c>
      <c r="D75" s="72"/>
      <c r="E75" s="72"/>
      <c r="F75" s="72"/>
      <c r="G75" s="72"/>
      <c r="H75" s="72"/>
      <c r="I75" s="72"/>
      <c r="J75" s="72"/>
      <c r="K75" s="72"/>
      <c r="L75" s="72"/>
      <c r="M75" s="72"/>
      <c r="N75" s="72"/>
      <c r="O75" s="21"/>
      <c r="P75" s="54"/>
      <c r="Q75" s="54"/>
      <c r="R75" s="54"/>
      <c r="S75" s="54"/>
      <c r="T75" s="54"/>
      <c r="U75" s="54"/>
      <c r="V75" s="54"/>
      <c r="W75" s="54"/>
      <c r="X75" s="54"/>
      <c r="Y75" s="54"/>
      <c r="Z75" s="54"/>
      <c r="AA75" s="54"/>
      <c r="AB75" s="54"/>
      <c r="AC75" s="54"/>
      <c r="AD75" s="54"/>
      <c r="AE75" s="54"/>
      <c r="AF75" s="54"/>
      <c r="AG75" s="54"/>
      <c r="AH75" s="54"/>
      <c r="AI75" s="54"/>
      <c r="AJ75" s="54"/>
      <c r="AK75" s="3"/>
    </row>
    <row r="76" spans="1:37">
      <c r="A76" s="1"/>
      <c r="B76" s="19"/>
      <c r="C76" s="72"/>
      <c r="D76" s="72"/>
      <c r="E76" s="72"/>
      <c r="F76" s="72"/>
      <c r="G76" s="72"/>
      <c r="H76" s="72"/>
      <c r="I76" s="72"/>
      <c r="J76" s="72"/>
      <c r="K76" s="72"/>
      <c r="L76" s="72"/>
      <c r="M76" s="74"/>
      <c r="N76" s="54"/>
      <c r="O76" s="73"/>
      <c r="P76" s="2"/>
      <c r="Q76" s="54"/>
      <c r="R76" s="54"/>
      <c r="S76" s="54"/>
      <c r="T76" s="54"/>
      <c r="U76" s="54"/>
      <c r="V76" s="54"/>
      <c r="W76" s="54"/>
      <c r="X76" s="54"/>
      <c r="Y76" s="54"/>
      <c r="Z76" s="54"/>
      <c r="AA76" s="54"/>
      <c r="AB76" s="54"/>
      <c r="AC76" s="54"/>
      <c r="AD76" s="54"/>
      <c r="AE76" s="54"/>
      <c r="AF76" s="54"/>
      <c r="AG76" s="54"/>
      <c r="AH76" s="54"/>
      <c r="AI76" s="54"/>
      <c r="AJ76" s="142" t="s">
        <v>497</v>
      </c>
      <c r="AK76" s="3"/>
    </row>
    <row r="77" spans="1:37" ht="18" customHeight="1">
      <c r="A77" s="1"/>
      <c r="B77" s="19"/>
      <c r="C77" s="72"/>
      <c r="D77" s="762"/>
      <c r="E77" s="763"/>
      <c r="F77" s="763"/>
      <c r="G77" s="763"/>
      <c r="H77" s="763"/>
      <c r="I77" s="763"/>
      <c r="J77" s="763"/>
      <c r="K77" s="763"/>
      <c r="L77" s="763"/>
      <c r="M77" s="5"/>
      <c r="N77" s="22"/>
      <c r="O77" s="22"/>
      <c r="P77" s="23"/>
      <c r="Q77" s="756" t="s">
        <v>481</v>
      </c>
      <c r="R77" s="757"/>
      <c r="S77" s="757"/>
      <c r="T77" s="757"/>
      <c r="U77" s="757"/>
      <c r="V77" s="757"/>
      <c r="W77" s="757"/>
      <c r="X77" s="757"/>
      <c r="Y77" s="757"/>
      <c r="Z77" s="757"/>
      <c r="AA77" s="757"/>
      <c r="AB77" s="757"/>
      <c r="AC77" s="757"/>
      <c r="AD77" s="757"/>
      <c r="AE77" s="757"/>
      <c r="AF77" s="757"/>
      <c r="AG77" s="757"/>
      <c r="AH77" s="757"/>
      <c r="AI77" s="757"/>
      <c r="AJ77" s="758"/>
      <c r="AK77" s="3"/>
    </row>
    <row r="78" spans="1:37" ht="12" customHeight="1">
      <c r="A78" s="1"/>
      <c r="B78" s="19"/>
      <c r="C78" s="72"/>
      <c r="D78" s="764"/>
      <c r="E78" s="765"/>
      <c r="F78" s="765"/>
      <c r="G78" s="765"/>
      <c r="H78" s="765"/>
      <c r="I78" s="765"/>
      <c r="J78" s="765"/>
      <c r="K78" s="765"/>
      <c r="L78" s="766"/>
      <c r="M78" s="770" t="s">
        <v>157</v>
      </c>
      <c r="N78" s="770"/>
      <c r="O78" s="770"/>
      <c r="P78" s="770"/>
      <c r="Q78" s="771" t="str">
        <f>Tbl!$Q$2</f>
        <v>令和２年度
（2020年度）</v>
      </c>
      <c r="R78" s="772"/>
      <c r="S78" s="772"/>
      <c r="T78" s="773"/>
      <c r="U78" s="771" t="str">
        <f>Tbl!$Q$3</f>
        <v>令和３年度
（2021年度）</v>
      </c>
      <c r="V78" s="772"/>
      <c r="W78" s="772"/>
      <c r="X78" s="773"/>
      <c r="Y78" s="771" t="str">
        <f>Tbl!$Q$4</f>
        <v>令和４年度
（2022年度）</v>
      </c>
      <c r="Z78" s="772"/>
      <c r="AA78" s="772"/>
      <c r="AB78" s="773"/>
      <c r="AC78" s="771" t="str">
        <f>Tbl!$Q$5</f>
        <v>令和５年度
（2023年度）</v>
      </c>
      <c r="AD78" s="772"/>
      <c r="AE78" s="772"/>
      <c r="AF78" s="773"/>
      <c r="AG78" s="771" t="str">
        <f>Tbl!$Q$6</f>
        <v>令和６年度
（2024年度）</v>
      </c>
      <c r="AH78" s="772"/>
      <c r="AI78" s="772"/>
      <c r="AJ78" s="773"/>
      <c r="AK78" s="127"/>
    </row>
    <row r="79" spans="1:37" ht="12" customHeight="1">
      <c r="A79" s="1"/>
      <c r="B79" s="19"/>
      <c r="C79" s="72"/>
      <c r="D79" s="767"/>
      <c r="E79" s="768"/>
      <c r="F79" s="768"/>
      <c r="G79" s="768"/>
      <c r="H79" s="768"/>
      <c r="I79" s="768"/>
      <c r="J79" s="768"/>
      <c r="K79" s="768"/>
      <c r="L79" s="769"/>
      <c r="M79" s="770"/>
      <c r="N79" s="770"/>
      <c r="O79" s="770"/>
      <c r="P79" s="770"/>
      <c r="Q79" s="774"/>
      <c r="R79" s="775"/>
      <c r="S79" s="775"/>
      <c r="T79" s="776"/>
      <c r="U79" s="774"/>
      <c r="V79" s="775"/>
      <c r="W79" s="775"/>
      <c r="X79" s="776"/>
      <c r="Y79" s="774"/>
      <c r="Z79" s="775"/>
      <c r="AA79" s="775"/>
      <c r="AB79" s="776"/>
      <c r="AC79" s="774"/>
      <c r="AD79" s="775"/>
      <c r="AE79" s="775"/>
      <c r="AF79" s="776"/>
      <c r="AG79" s="774"/>
      <c r="AH79" s="775"/>
      <c r="AI79" s="775"/>
      <c r="AJ79" s="776"/>
      <c r="AK79" s="127"/>
    </row>
    <row r="80" spans="1:37" ht="30" customHeight="1">
      <c r="A80" s="1"/>
      <c r="B80" s="19"/>
      <c r="C80" s="72"/>
      <c r="D80" s="788" t="s">
        <v>482</v>
      </c>
      <c r="E80" s="789"/>
      <c r="F80" s="789"/>
      <c r="G80" s="789"/>
      <c r="H80" s="789"/>
      <c r="I80" s="789"/>
      <c r="J80" s="789"/>
      <c r="K80" s="789"/>
      <c r="L80" s="789"/>
      <c r="M80" s="790" t="str">
        <f>IF($S$24="","",$S$24)</f>
        <v/>
      </c>
      <c r="N80" s="790"/>
      <c r="O80" s="790"/>
      <c r="P80" s="790"/>
      <c r="Q80" s="780"/>
      <c r="R80" s="781"/>
      <c r="S80" s="781"/>
      <c r="T80" s="782"/>
      <c r="U80" s="780"/>
      <c r="V80" s="781"/>
      <c r="W80" s="781"/>
      <c r="X80" s="782"/>
      <c r="Y80" s="780"/>
      <c r="Z80" s="781"/>
      <c r="AA80" s="781"/>
      <c r="AB80" s="782"/>
      <c r="AC80" s="780"/>
      <c r="AD80" s="781"/>
      <c r="AE80" s="781"/>
      <c r="AF80" s="782"/>
      <c r="AG80" s="780"/>
      <c r="AH80" s="781"/>
      <c r="AI80" s="781"/>
      <c r="AJ80" s="782"/>
      <c r="AK80" s="3"/>
    </row>
    <row r="81" spans="1:46" ht="30" customHeight="1">
      <c r="A81" s="1"/>
      <c r="B81" s="19"/>
      <c r="C81" s="72"/>
      <c r="D81" s="128"/>
      <c r="E81" s="783" t="s">
        <v>158</v>
      </c>
      <c r="F81" s="783"/>
      <c r="G81" s="783"/>
      <c r="H81" s="783"/>
      <c r="I81" s="783"/>
      <c r="J81" s="783"/>
      <c r="K81" s="783"/>
      <c r="L81" s="783"/>
      <c r="M81" s="783"/>
      <c r="N81" s="783"/>
      <c r="O81" s="783"/>
      <c r="P81" s="783"/>
      <c r="Q81" s="784" t="s">
        <v>192</v>
      </c>
      <c r="R81" s="785"/>
      <c r="S81" s="785"/>
      <c r="T81" s="786"/>
      <c r="U81" s="787" t="str">
        <f>IFERROR(IF(U$80="","",(U80-Q80)/Q80*100),"")</f>
        <v/>
      </c>
      <c r="V81" s="787"/>
      <c r="W81" s="787"/>
      <c r="X81" s="787"/>
      <c r="Y81" s="787" t="str">
        <f t="shared" ref="Y81" si="0">IFERROR(IF(Y$80="","",(Y80-U80)/U80*100),"")</f>
        <v/>
      </c>
      <c r="Z81" s="787"/>
      <c r="AA81" s="787"/>
      <c r="AB81" s="787"/>
      <c r="AC81" s="787" t="str">
        <f t="shared" ref="AC81" si="1">IFERROR(IF(AC$80="","",(AC80-Y80)/Y80*100),"")</f>
        <v/>
      </c>
      <c r="AD81" s="787"/>
      <c r="AE81" s="787"/>
      <c r="AF81" s="787"/>
      <c r="AG81" s="787" t="str">
        <f t="shared" ref="AG81" si="2">IFERROR(IF(AG$80="","",(AG80-AC80)/AC80*100),"")</f>
        <v/>
      </c>
      <c r="AH81" s="787"/>
      <c r="AI81" s="787"/>
      <c r="AJ81" s="787"/>
      <c r="AK81" s="3"/>
    </row>
    <row r="82" spans="1:46" ht="15" customHeight="1">
      <c r="A82" s="1"/>
      <c r="B82" s="19"/>
      <c r="C82" s="72"/>
      <c r="D82" s="809"/>
      <c r="E82" s="811" t="s">
        <v>518</v>
      </c>
      <c r="F82" s="812"/>
      <c r="G82" s="812"/>
      <c r="H82" s="812"/>
      <c r="I82" s="812"/>
      <c r="J82" s="812"/>
      <c r="K82" s="812"/>
      <c r="L82" s="812"/>
      <c r="M82" s="812"/>
      <c r="N82" s="812"/>
      <c r="O82" s="812"/>
      <c r="P82" s="813"/>
      <c r="Q82" s="791" t="str">
        <f>IFERROR(IF(Q80="","",($M$80-Q80)/$M$80*100),"")</f>
        <v/>
      </c>
      <c r="R82" s="792"/>
      <c r="S82" s="792"/>
      <c r="T82" s="793"/>
      <c r="U82" s="791" t="str">
        <f t="shared" ref="U82" si="3">IFERROR(IF(U80="","",($M$80-U80)/$M$80*100),"")</f>
        <v/>
      </c>
      <c r="V82" s="792"/>
      <c r="W82" s="792"/>
      <c r="X82" s="793"/>
      <c r="Y82" s="791" t="str">
        <f t="shared" ref="Y82" si="4">IFERROR(IF(Y80="","",($M$80-Y80)/$M$80*100),"")</f>
        <v/>
      </c>
      <c r="Z82" s="792"/>
      <c r="AA82" s="792"/>
      <c r="AB82" s="793"/>
      <c r="AC82" s="791" t="str">
        <f t="shared" ref="AC82" si="5">IFERROR(IF(AC80="","",($M$80-AC80)/$M$80*100),"")</f>
        <v/>
      </c>
      <c r="AD82" s="792"/>
      <c r="AE82" s="792"/>
      <c r="AF82" s="793"/>
      <c r="AG82" s="791" t="str">
        <f t="shared" ref="AG82" si="6">IFERROR(IF(AG80="","",($M$80-AG80)/$M$80*100),"")</f>
        <v/>
      </c>
      <c r="AH82" s="792"/>
      <c r="AI82" s="792"/>
      <c r="AJ82" s="793"/>
      <c r="AK82" s="3"/>
    </row>
    <row r="83" spans="1:46" ht="15" customHeight="1">
      <c r="A83" s="1"/>
      <c r="B83" s="19"/>
      <c r="C83" s="72"/>
      <c r="D83" s="810"/>
      <c r="E83" s="814"/>
      <c r="F83" s="815"/>
      <c r="G83" s="815"/>
      <c r="H83" s="815"/>
      <c r="I83" s="815"/>
      <c r="J83" s="815"/>
      <c r="K83" s="815"/>
      <c r="L83" s="815"/>
      <c r="M83" s="815"/>
      <c r="N83" s="815"/>
      <c r="O83" s="815"/>
      <c r="P83" s="816"/>
      <c r="Q83" s="794"/>
      <c r="R83" s="795"/>
      <c r="S83" s="795"/>
      <c r="T83" s="796"/>
      <c r="U83" s="794"/>
      <c r="V83" s="795"/>
      <c r="W83" s="795"/>
      <c r="X83" s="796"/>
      <c r="Y83" s="794"/>
      <c r="Z83" s="795"/>
      <c r="AA83" s="795"/>
      <c r="AB83" s="796"/>
      <c r="AC83" s="794"/>
      <c r="AD83" s="795"/>
      <c r="AE83" s="795"/>
      <c r="AF83" s="796"/>
      <c r="AG83" s="794"/>
      <c r="AH83" s="795"/>
      <c r="AI83" s="795"/>
      <c r="AJ83" s="796"/>
      <c r="AK83" s="21"/>
    </row>
    <row r="84" spans="1:46" ht="30" customHeight="1">
      <c r="A84" s="1"/>
      <c r="B84" s="19"/>
      <c r="C84" s="72"/>
      <c r="D84" s="797" t="s">
        <v>109</v>
      </c>
      <c r="E84" s="799" t="s">
        <v>159</v>
      </c>
      <c r="F84" s="800"/>
      <c r="G84" s="800"/>
      <c r="H84" s="800"/>
      <c r="I84" s="800"/>
      <c r="J84" s="800"/>
      <c r="K84" s="800"/>
      <c r="L84" s="800"/>
      <c r="M84" s="800"/>
      <c r="N84" s="800"/>
      <c r="O84" s="800"/>
      <c r="P84" s="801"/>
      <c r="Q84" s="802"/>
      <c r="R84" s="803"/>
      <c r="S84" s="803"/>
      <c r="T84" s="804"/>
      <c r="U84" s="802"/>
      <c r="V84" s="803"/>
      <c r="W84" s="803"/>
      <c r="X84" s="804"/>
      <c r="Y84" s="802"/>
      <c r="Z84" s="803"/>
      <c r="AA84" s="803"/>
      <c r="AB84" s="804"/>
      <c r="AC84" s="802"/>
      <c r="AD84" s="803"/>
      <c r="AE84" s="803"/>
      <c r="AF84" s="804"/>
      <c r="AG84" s="802"/>
      <c r="AH84" s="803"/>
      <c r="AI84" s="803"/>
      <c r="AJ84" s="804"/>
      <c r="AK84" s="21"/>
    </row>
    <row r="85" spans="1:46" ht="30" customHeight="1">
      <c r="A85" s="1"/>
      <c r="B85" s="19"/>
      <c r="C85" s="72"/>
      <c r="D85" s="797"/>
      <c r="E85" s="805" t="s">
        <v>160</v>
      </c>
      <c r="F85" s="805"/>
      <c r="G85" s="805"/>
      <c r="H85" s="805"/>
      <c r="I85" s="805"/>
      <c r="J85" s="805"/>
      <c r="K85" s="805"/>
      <c r="L85" s="805"/>
      <c r="M85" s="805"/>
      <c r="N85" s="805"/>
      <c r="O85" s="805"/>
      <c r="P85" s="805"/>
      <c r="Q85" s="806"/>
      <c r="R85" s="807"/>
      <c r="S85" s="807"/>
      <c r="T85" s="808"/>
      <c r="U85" s="817"/>
      <c r="V85" s="818"/>
      <c r="W85" s="818"/>
      <c r="X85" s="819"/>
      <c r="Y85" s="806"/>
      <c r="Z85" s="807"/>
      <c r="AA85" s="807"/>
      <c r="AB85" s="808"/>
      <c r="AC85" s="806"/>
      <c r="AD85" s="807"/>
      <c r="AE85" s="807"/>
      <c r="AF85" s="808"/>
      <c r="AG85" s="806"/>
      <c r="AH85" s="807"/>
      <c r="AI85" s="807"/>
      <c r="AJ85" s="808"/>
      <c r="AK85" s="3"/>
    </row>
    <row r="86" spans="1:46" ht="30" customHeight="1">
      <c r="A86" s="1"/>
      <c r="B86" s="19"/>
      <c r="C86" s="72"/>
      <c r="D86" s="797"/>
      <c r="E86" s="805" t="s">
        <v>161</v>
      </c>
      <c r="F86" s="805"/>
      <c r="G86" s="805"/>
      <c r="H86" s="805"/>
      <c r="I86" s="805"/>
      <c r="J86" s="805"/>
      <c r="K86" s="805"/>
      <c r="L86" s="805"/>
      <c r="M86" s="805"/>
      <c r="N86" s="805"/>
      <c r="O86" s="805"/>
      <c r="P86" s="805"/>
      <c r="Q86" s="806"/>
      <c r="R86" s="807"/>
      <c r="S86" s="807"/>
      <c r="T86" s="808"/>
      <c r="U86" s="806"/>
      <c r="V86" s="807"/>
      <c r="W86" s="807"/>
      <c r="X86" s="808"/>
      <c r="Y86" s="806"/>
      <c r="Z86" s="807"/>
      <c r="AA86" s="807"/>
      <c r="AB86" s="808"/>
      <c r="AC86" s="806"/>
      <c r="AD86" s="807"/>
      <c r="AE86" s="807"/>
      <c r="AF86" s="808"/>
      <c r="AG86" s="806"/>
      <c r="AH86" s="807"/>
      <c r="AI86" s="807"/>
      <c r="AJ86" s="808"/>
      <c r="AK86" s="3"/>
    </row>
    <row r="87" spans="1:46" ht="30" customHeight="1">
      <c r="A87" s="1"/>
      <c r="B87" s="19"/>
      <c r="C87" s="72"/>
      <c r="D87" s="797"/>
      <c r="E87" s="805" t="s">
        <v>162</v>
      </c>
      <c r="F87" s="805"/>
      <c r="G87" s="805"/>
      <c r="H87" s="805"/>
      <c r="I87" s="805"/>
      <c r="J87" s="805"/>
      <c r="K87" s="805"/>
      <c r="L87" s="805"/>
      <c r="M87" s="805"/>
      <c r="N87" s="805"/>
      <c r="O87" s="805"/>
      <c r="P87" s="805"/>
      <c r="Q87" s="806"/>
      <c r="R87" s="807"/>
      <c r="S87" s="807"/>
      <c r="T87" s="808"/>
      <c r="U87" s="806"/>
      <c r="V87" s="807"/>
      <c r="W87" s="807"/>
      <c r="X87" s="808"/>
      <c r="Y87" s="806"/>
      <c r="Z87" s="807"/>
      <c r="AA87" s="807"/>
      <c r="AB87" s="808"/>
      <c r="AC87" s="806"/>
      <c r="AD87" s="807"/>
      <c r="AE87" s="807"/>
      <c r="AF87" s="808"/>
      <c r="AG87" s="806"/>
      <c r="AH87" s="807"/>
      <c r="AI87" s="807"/>
      <c r="AJ87" s="808"/>
      <c r="AK87" s="3"/>
      <c r="AP87" s="47"/>
      <c r="AS87" s="47"/>
    </row>
    <row r="88" spans="1:46" ht="30" customHeight="1">
      <c r="A88" s="1"/>
      <c r="B88" s="19"/>
      <c r="C88" s="72"/>
      <c r="D88" s="797"/>
      <c r="E88" s="805" t="s">
        <v>163</v>
      </c>
      <c r="F88" s="805"/>
      <c r="G88" s="805"/>
      <c r="H88" s="805"/>
      <c r="I88" s="805"/>
      <c r="J88" s="805"/>
      <c r="K88" s="805"/>
      <c r="L88" s="805"/>
      <c r="M88" s="805"/>
      <c r="N88" s="805"/>
      <c r="O88" s="805"/>
      <c r="P88" s="805"/>
      <c r="Q88" s="806"/>
      <c r="R88" s="807"/>
      <c r="S88" s="807"/>
      <c r="T88" s="808"/>
      <c r="U88" s="806"/>
      <c r="V88" s="807"/>
      <c r="W88" s="807"/>
      <c r="X88" s="808"/>
      <c r="Y88" s="806"/>
      <c r="Z88" s="807"/>
      <c r="AA88" s="807"/>
      <c r="AB88" s="808"/>
      <c r="AC88" s="806"/>
      <c r="AD88" s="807"/>
      <c r="AE88" s="807"/>
      <c r="AF88" s="808"/>
      <c r="AG88" s="806"/>
      <c r="AH88" s="807"/>
      <c r="AI88" s="807"/>
      <c r="AJ88" s="808"/>
      <c r="AK88" s="3"/>
    </row>
    <row r="89" spans="1:46" ht="30" customHeight="1">
      <c r="A89" s="1"/>
      <c r="B89" s="19"/>
      <c r="C89" s="72"/>
      <c r="D89" s="797"/>
      <c r="E89" s="805" t="s">
        <v>164</v>
      </c>
      <c r="F89" s="805"/>
      <c r="G89" s="805"/>
      <c r="H89" s="805"/>
      <c r="I89" s="805"/>
      <c r="J89" s="805"/>
      <c r="K89" s="805"/>
      <c r="L89" s="805"/>
      <c r="M89" s="805"/>
      <c r="N89" s="805"/>
      <c r="O89" s="805"/>
      <c r="P89" s="805"/>
      <c r="Q89" s="806"/>
      <c r="R89" s="807"/>
      <c r="S89" s="807"/>
      <c r="T89" s="808"/>
      <c r="U89" s="806"/>
      <c r="V89" s="807"/>
      <c r="W89" s="807"/>
      <c r="X89" s="808"/>
      <c r="Y89" s="806"/>
      <c r="Z89" s="807"/>
      <c r="AA89" s="807"/>
      <c r="AB89" s="808"/>
      <c r="AC89" s="806"/>
      <c r="AD89" s="807"/>
      <c r="AE89" s="807"/>
      <c r="AF89" s="808"/>
      <c r="AG89" s="806"/>
      <c r="AH89" s="807"/>
      <c r="AI89" s="807"/>
      <c r="AJ89" s="808"/>
      <c r="AK89" s="3"/>
      <c r="AM89" s="134" t="s">
        <v>165</v>
      </c>
      <c r="AN89" s="108"/>
      <c r="AO89" s="109"/>
      <c r="AP89" s="109"/>
      <c r="AQ89" s="109"/>
      <c r="AR89" s="48"/>
    </row>
    <row r="90" spans="1:46" ht="30" customHeight="1" thickBot="1">
      <c r="A90" s="1"/>
      <c r="B90" s="19"/>
      <c r="C90" s="72"/>
      <c r="D90" s="798"/>
      <c r="E90" s="826" t="s">
        <v>166</v>
      </c>
      <c r="F90" s="827"/>
      <c r="G90" s="827"/>
      <c r="H90" s="827"/>
      <c r="I90" s="827"/>
      <c r="J90" s="827"/>
      <c r="K90" s="827"/>
      <c r="L90" s="827"/>
      <c r="M90" s="827"/>
      <c r="N90" s="827"/>
      <c r="O90" s="827"/>
      <c r="P90" s="828"/>
      <c r="Q90" s="829"/>
      <c r="R90" s="830"/>
      <c r="S90" s="830"/>
      <c r="T90" s="831"/>
      <c r="U90" s="829"/>
      <c r="V90" s="830"/>
      <c r="W90" s="830"/>
      <c r="X90" s="831"/>
      <c r="Y90" s="829"/>
      <c r="Z90" s="830"/>
      <c r="AA90" s="830"/>
      <c r="AB90" s="831"/>
      <c r="AC90" s="829"/>
      <c r="AD90" s="830"/>
      <c r="AE90" s="830"/>
      <c r="AF90" s="831"/>
      <c r="AG90" s="829"/>
      <c r="AH90" s="830"/>
      <c r="AI90" s="830"/>
      <c r="AJ90" s="831"/>
      <c r="AK90" s="3"/>
      <c r="AM90" s="304">
        <f>SUM($Q$84:$T$90)</f>
        <v>0</v>
      </c>
      <c r="AN90" s="305">
        <f>SUM($U$84:$X$90)</f>
        <v>0</v>
      </c>
      <c r="AO90" s="305">
        <f>SUM($Y$84:$AB$90)</f>
        <v>0</v>
      </c>
      <c r="AP90" s="305">
        <f>SUM($AC$84:$AF$90)</f>
        <v>0</v>
      </c>
      <c r="AQ90" s="306">
        <f>SUM($AG$84:$AJ$90)</f>
        <v>0</v>
      </c>
      <c r="AR90" s="49"/>
      <c r="AS90" s="50"/>
    </row>
    <row r="91" spans="1:46" ht="30" customHeight="1" thickTop="1">
      <c r="A91" s="1"/>
      <c r="B91" s="19"/>
      <c r="C91" s="72"/>
      <c r="D91" s="820" t="s">
        <v>110</v>
      </c>
      <c r="E91" s="821"/>
      <c r="F91" s="821"/>
      <c r="G91" s="821"/>
      <c r="H91" s="821"/>
      <c r="I91" s="821"/>
      <c r="J91" s="821"/>
      <c r="K91" s="821"/>
      <c r="L91" s="821"/>
      <c r="M91" s="821"/>
      <c r="N91" s="821"/>
      <c r="O91" s="821"/>
      <c r="P91" s="822"/>
      <c r="Q91" s="823" t="str">
        <f>IF(SUM(Q$80,Q$84:T$90)=0,"",SUM(Q$80,Q$84:T$90))</f>
        <v/>
      </c>
      <c r="R91" s="824"/>
      <c r="S91" s="824"/>
      <c r="T91" s="825"/>
      <c r="U91" s="823" t="str">
        <f t="shared" ref="U91" si="7">IF(SUM(U$80,U$84:X$90)=0,"",SUM(U$80,U$84:X$90))</f>
        <v/>
      </c>
      <c r="V91" s="824"/>
      <c r="W91" s="824"/>
      <c r="X91" s="825"/>
      <c r="Y91" s="823" t="str">
        <f t="shared" ref="Y91" si="8">IF(SUM(Y$80,Y$84:AB$90)=0,"",SUM(Y$80,Y$84:AB$90))</f>
        <v/>
      </c>
      <c r="Z91" s="824"/>
      <c r="AA91" s="824"/>
      <c r="AB91" s="825"/>
      <c r="AC91" s="823" t="str">
        <f t="shared" ref="AC91" si="9">IF(SUM(AC$80,AC$84:AF$90)=0,"",SUM(AC$80,AC$84:AF$90))</f>
        <v/>
      </c>
      <c r="AD91" s="824"/>
      <c r="AE91" s="824"/>
      <c r="AF91" s="825"/>
      <c r="AG91" s="823" t="str">
        <f t="shared" ref="AG91" si="10">IF(SUM(AG$80,AG$84:AJ$90)=0,"",SUM(AG$80,AG$84:AJ$90))</f>
        <v/>
      </c>
      <c r="AH91" s="824"/>
      <c r="AI91" s="824"/>
      <c r="AJ91" s="825"/>
      <c r="AK91" s="3"/>
      <c r="AO91" s="47"/>
      <c r="AP91" s="47"/>
      <c r="AQ91" s="47"/>
      <c r="AR91" s="47"/>
      <c r="AS91" s="47"/>
    </row>
    <row r="92" spans="1:46">
      <c r="A92" s="1"/>
      <c r="B92" s="19"/>
      <c r="C92" s="72"/>
      <c r="D92" s="72"/>
      <c r="E92" s="72"/>
      <c r="F92" s="72"/>
      <c r="G92" s="72"/>
      <c r="H92" s="72"/>
      <c r="I92" s="72"/>
      <c r="J92" s="72"/>
      <c r="K92" s="72"/>
      <c r="L92" s="72"/>
      <c r="M92" s="72"/>
      <c r="N92" s="72"/>
      <c r="O92" s="24"/>
      <c r="P92" s="54"/>
      <c r="Q92" s="54"/>
      <c r="R92" s="54"/>
      <c r="S92" s="54"/>
      <c r="T92" s="54"/>
      <c r="U92" s="54"/>
      <c r="V92" s="54"/>
      <c r="W92" s="54"/>
      <c r="X92" s="54"/>
      <c r="Y92" s="54"/>
      <c r="Z92" s="54"/>
      <c r="AA92" s="54"/>
      <c r="AB92" s="54"/>
      <c r="AC92" s="54"/>
      <c r="AD92" s="54"/>
      <c r="AE92" s="54"/>
      <c r="AF92" s="54"/>
      <c r="AG92" s="54"/>
      <c r="AH92" s="54"/>
      <c r="AI92" s="54"/>
      <c r="AJ92" s="54"/>
      <c r="AK92" s="3"/>
    </row>
    <row r="93" spans="1:46" ht="13.5" customHeight="1">
      <c r="A93" s="1"/>
      <c r="B93" s="19"/>
      <c r="C93" s="126" t="s">
        <v>517</v>
      </c>
      <c r="D93" s="72"/>
      <c r="E93" s="72"/>
      <c r="F93" s="72"/>
      <c r="G93" s="72"/>
      <c r="H93" s="72"/>
      <c r="I93" s="72"/>
      <c r="J93" s="72"/>
      <c r="K93" s="72"/>
      <c r="L93" s="72"/>
      <c r="M93" s="72"/>
      <c r="N93" s="72"/>
      <c r="O93" s="73"/>
      <c r="P93" s="54"/>
      <c r="Q93" s="54"/>
      <c r="R93" s="54"/>
      <c r="S93" s="54"/>
      <c r="T93" s="54"/>
      <c r="U93" s="54"/>
      <c r="V93" s="54"/>
      <c r="W93" s="54"/>
      <c r="X93" s="54"/>
      <c r="Y93" s="54"/>
      <c r="Z93" s="54"/>
      <c r="AA93" s="54"/>
      <c r="AB93" s="54"/>
      <c r="AC93" s="54"/>
      <c r="AD93" s="54"/>
      <c r="AE93" s="54"/>
      <c r="AF93" s="54"/>
      <c r="AG93" s="54"/>
      <c r="AH93" s="54"/>
      <c r="AI93" s="54"/>
      <c r="AJ93" s="54"/>
      <c r="AK93" s="3"/>
    </row>
    <row r="94" spans="1:46" ht="13.5" customHeight="1">
      <c r="A94" s="1"/>
      <c r="B94" s="19"/>
      <c r="C94" s="72"/>
      <c r="D94" s="72"/>
      <c r="E94" s="72"/>
      <c r="F94" s="72"/>
      <c r="G94" s="72"/>
      <c r="H94" s="72"/>
      <c r="I94" s="72"/>
      <c r="J94" s="72"/>
      <c r="K94" s="72"/>
      <c r="L94" s="75"/>
      <c r="M94" s="54"/>
      <c r="N94" s="54"/>
      <c r="O94" s="73"/>
      <c r="P94" s="54"/>
      <c r="Q94" s="54"/>
      <c r="R94" s="54"/>
      <c r="S94" s="54"/>
      <c r="T94" s="54"/>
      <c r="U94" s="54"/>
      <c r="V94" s="54"/>
      <c r="W94" s="54"/>
      <c r="X94" s="54"/>
      <c r="Y94" s="54"/>
      <c r="Z94" s="54"/>
      <c r="AA94" s="54"/>
      <c r="AB94" s="54"/>
      <c r="AC94" s="832" t="s">
        <v>483</v>
      </c>
      <c r="AD94" s="832"/>
      <c r="AE94" s="832"/>
      <c r="AF94" s="832"/>
      <c r="AG94" s="832"/>
      <c r="AH94" s="832"/>
      <c r="AI94" s="832"/>
      <c r="AJ94" s="832"/>
      <c r="AK94" s="3"/>
    </row>
    <row r="95" spans="1:46" ht="18" customHeight="1">
      <c r="A95" s="1"/>
      <c r="B95" s="19"/>
      <c r="C95" s="72"/>
      <c r="D95" s="762"/>
      <c r="E95" s="763"/>
      <c r="F95" s="763"/>
      <c r="G95" s="763"/>
      <c r="H95" s="763"/>
      <c r="I95" s="763"/>
      <c r="J95" s="763"/>
      <c r="K95" s="763"/>
      <c r="L95" s="763"/>
      <c r="M95" s="5"/>
      <c r="N95" s="22"/>
      <c r="O95" s="22"/>
      <c r="P95" s="23"/>
      <c r="Q95" s="833" t="s">
        <v>481</v>
      </c>
      <c r="R95" s="834"/>
      <c r="S95" s="834"/>
      <c r="T95" s="834"/>
      <c r="U95" s="834"/>
      <c r="V95" s="834"/>
      <c r="W95" s="834"/>
      <c r="X95" s="834"/>
      <c r="Y95" s="834"/>
      <c r="Z95" s="834"/>
      <c r="AA95" s="834"/>
      <c r="AB95" s="834"/>
      <c r="AC95" s="834"/>
      <c r="AD95" s="834"/>
      <c r="AE95" s="834"/>
      <c r="AF95" s="834"/>
      <c r="AG95" s="834"/>
      <c r="AH95" s="834"/>
      <c r="AI95" s="834"/>
      <c r="AJ95" s="835"/>
      <c r="AK95" s="3"/>
    </row>
    <row r="96" spans="1:46" ht="12" customHeight="1">
      <c r="A96" s="1"/>
      <c r="B96" s="19"/>
      <c r="C96" s="72"/>
      <c r="D96" s="764"/>
      <c r="E96" s="765"/>
      <c r="F96" s="765"/>
      <c r="G96" s="765"/>
      <c r="H96" s="765"/>
      <c r="I96" s="765"/>
      <c r="J96" s="765"/>
      <c r="K96" s="765"/>
      <c r="L96" s="766"/>
      <c r="M96" s="770" t="s">
        <v>157</v>
      </c>
      <c r="N96" s="770"/>
      <c r="O96" s="770"/>
      <c r="P96" s="770"/>
      <c r="Q96" s="771" t="str">
        <f>Tbl!$Q$2</f>
        <v>令和２年度
（2020年度）</v>
      </c>
      <c r="R96" s="772"/>
      <c r="S96" s="772"/>
      <c r="T96" s="773"/>
      <c r="U96" s="771" t="str">
        <f>Tbl!$Q$3</f>
        <v>令和３年度
（2021年度）</v>
      </c>
      <c r="V96" s="772"/>
      <c r="W96" s="772"/>
      <c r="X96" s="773"/>
      <c r="Y96" s="771" t="str">
        <f>Tbl!$Q$4</f>
        <v>令和４年度
（2022年度）</v>
      </c>
      <c r="Z96" s="772"/>
      <c r="AA96" s="772"/>
      <c r="AB96" s="773"/>
      <c r="AC96" s="771" t="str">
        <f>Tbl!$Q$5</f>
        <v>令和５年度
（2023年度）</v>
      </c>
      <c r="AD96" s="772"/>
      <c r="AE96" s="772"/>
      <c r="AF96" s="773"/>
      <c r="AG96" s="771" t="str">
        <f>Tbl!$Q$6</f>
        <v>令和６年度
（2024年度）</v>
      </c>
      <c r="AH96" s="772"/>
      <c r="AI96" s="772"/>
      <c r="AJ96" s="773"/>
      <c r="AK96" s="3"/>
      <c r="AO96" s="51"/>
      <c r="AP96" s="51"/>
      <c r="AQ96" s="51"/>
      <c r="AR96" s="836"/>
      <c r="AS96" s="836"/>
      <c r="AT96" s="836"/>
    </row>
    <row r="97" spans="1:46" ht="12" customHeight="1">
      <c r="A97" s="1"/>
      <c r="B97" s="19"/>
      <c r="C97" s="72"/>
      <c r="D97" s="767"/>
      <c r="E97" s="768"/>
      <c r="F97" s="768"/>
      <c r="G97" s="768"/>
      <c r="H97" s="768"/>
      <c r="I97" s="768"/>
      <c r="J97" s="768"/>
      <c r="K97" s="768"/>
      <c r="L97" s="769"/>
      <c r="M97" s="770"/>
      <c r="N97" s="770"/>
      <c r="O97" s="770"/>
      <c r="P97" s="770"/>
      <c r="Q97" s="774"/>
      <c r="R97" s="775"/>
      <c r="S97" s="775"/>
      <c r="T97" s="776"/>
      <c r="U97" s="774"/>
      <c r="V97" s="775"/>
      <c r="W97" s="775"/>
      <c r="X97" s="776"/>
      <c r="Y97" s="774"/>
      <c r="Z97" s="775"/>
      <c r="AA97" s="775"/>
      <c r="AB97" s="776"/>
      <c r="AC97" s="774"/>
      <c r="AD97" s="775"/>
      <c r="AE97" s="775"/>
      <c r="AF97" s="776"/>
      <c r="AG97" s="774"/>
      <c r="AH97" s="775"/>
      <c r="AI97" s="775"/>
      <c r="AJ97" s="776"/>
      <c r="AK97" s="3"/>
      <c r="AO97" s="51"/>
      <c r="AP97" s="51"/>
      <c r="AQ97" s="51"/>
      <c r="AR97" s="836"/>
      <c r="AS97" s="836"/>
      <c r="AT97" s="836"/>
    </row>
    <row r="98" spans="1:46" ht="30" customHeight="1">
      <c r="A98" s="1"/>
      <c r="B98" s="19"/>
      <c r="C98" s="72"/>
      <c r="D98" s="837" t="s">
        <v>484</v>
      </c>
      <c r="E98" s="838"/>
      <c r="F98" s="838"/>
      <c r="G98" s="838"/>
      <c r="H98" s="838"/>
      <c r="I98" s="838"/>
      <c r="J98" s="838"/>
      <c r="K98" s="838"/>
      <c r="L98" s="839"/>
      <c r="M98" s="840" t="str">
        <f>IF($AD$24="","",$AD$24)</f>
        <v/>
      </c>
      <c r="N98" s="841"/>
      <c r="O98" s="841"/>
      <c r="P98" s="842"/>
      <c r="Q98" s="843" t="str">
        <f t="shared" ref="Q98:U98" si="11">IFERROR(IF(Q$80="","",Q$80/Q$101),"")</f>
        <v/>
      </c>
      <c r="R98" s="844"/>
      <c r="S98" s="844"/>
      <c r="T98" s="845"/>
      <c r="U98" s="843" t="str">
        <f t="shared" si="11"/>
        <v/>
      </c>
      <c r="V98" s="844"/>
      <c r="W98" s="844"/>
      <c r="X98" s="845"/>
      <c r="Y98" s="843" t="str">
        <f t="shared" ref="Y98" si="12">IFERROR(IF(Y$80="","",Y$80/Y$101),"")</f>
        <v/>
      </c>
      <c r="Z98" s="844"/>
      <c r="AA98" s="844"/>
      <c r="AB98" s="845"/>
      <c r="AC98" s="843" t="str">
        <f t="shared" ref="AC98" si="13">IFERROR(IF(AC$80="","",AC$80/AC$101),"")</f>
        <v/>
      </c>
      <c r="AD98" s="844"/>
      <c r="AE98" s="844"/>
      <c r="AF98" s="845"/>
      <c r="AG98" s="843" t="str">
        <f t="shared" ref="AG98" si="14">IFERROR(IF(AG$80="","",AG$80/AG$101),"")</f>
        <v/>
      </c>
      <c r="AH98" s="844"/>
      <c r="AI98" s="844"/>
      <c r="AJ98" s="845"/>
      <c r="AK98" s="3"/>
      <c r="AO98" s="51"/>
      <c r="AP98" s="51"/>
      <c r="AQ98" s="51"/>
      <c r="AR98" s="836"/>
      <c r="AS98" s="836"/>
      <c r="AT98" s="836"/>
    </row>
    <row r="99" spans="1:46" ht="30" customHeight="1">
      <c r="A99" s="1"/>
      <c r="B99" s="19"/>
      <c r="C99" s="72"/>
      <c r="D99" s="25"/>
      <c r="E99" s="850" t="s">
        <v>158</v>
      </c>
      <c r="F99" s="850"/>
      <c r="G99" s="850"/>
      <c r="H99" s="850"/>
      <c r="I99" s="850"/>
      <c r="J99" s="850"/>
      <c r="K99" s="850"/>
      <c r="L99" s="850"/>
      <c r="M99" s="850"/>
      <c r="N99" s="850"/>
      <c r="O99" s="850"/>
      <c r="P99" s="850"/>
      <c r="Q99" s="851" t="s">
        <v>192</v>
      </c>
      <c r="R99" s="852"/>
      <c r="S99" s="852"/>
      <c r="T99" s="852"/>
      <c r="U99" s="849" t="str">
        <f>IFERROR(IF(U98="","",(U98-Q98)/Q98*100),"")</f>
        <v/>
      </c>
      <c r="V99" s="849"/>
      <c r="W99" s="849"/>
      <c r="X99" s="849"/>
      <c r="Y99" s="849" t="str">
        <f t="shared" ref="Y99" si="15">IFERROR(IF(Y98="","",(Y98-U98)/U98*100),"")</f>
        <v/>
      </c>
      <c r="Z99" s="849"/>
      <c r="AA99" s="849"/>
      <c r="AB99" s="849"/>
      <c r="AC99" s="849" t="str">
        <f t="shared" ref="AC99" si="16">IFERROR(IF(AC98="","",(AC98-Y98)/Y98*100),"")</f>
        <v/>
      </c>
      <c r="AD99" s="849"/>
      <c r="AE99" s="849"/>
      <c r="AF99" s="849"/>
      <c r="AG99" s="849" t="str">
        <f t="shared" ref="AG99" si="17">IFERROR(IF(AG98="","",(AG98-AC98)/AC98*100),"")</f>
        <v/>
      </c>
      <c r="AH99" s="849"/>
      <c r="AI99" s="849"/>
      <c r="AJ99" s="849"/>
      <c r="AK99" s="3"/>
      <c r="AO99" s="51"/>
      <c r="AP99" s="51"/>
      <c r="AQ99" s="51"/>
      <c r="AR99" s="164"/>
      <c r="AS99" s="164"/>
      <c r="AT99" s="164"/>
    </row>
    <row r="100" spans="1:46" ht="30" customHeight="1">
      <c r="A100" s="1"/>
      <c r="B100" s="19"/>
      <c r="C100" s="72"/>
      <c r="D100" s="44"/>
      <c r="E100" s="846" t="s">
        <v>167</v>
      </c>
      <c r="F100" s="847"/>
      <c r="G100" s="847"/>
      <c r="H100" s="847"/>
      <c r="I100" s="847"/>
      <c r="J100" s="847"/>
      <c r="K100" s="847"/>
      <c r="L100" s="847"/>
      <c r="M100" s="847"/>
      <c r="N100" s="847"/>
      <c r="O100" s="847"/>
      <c r="P100" s="848"/>
      <c r="Q100" s="849" t="str">
        <f>IFERROR(IF(Q98="","",($M$98-Q98)/$M$98)*100,"")</f>
        <v/>
      </c>
      <c r="R100" s="849"/>
      <c r="S100" s="849"/>
      <c r="T100" s="849"/>
      <c r="U100" s="849" t="str">
        <f t="shared" ref="U100" si="18">IFERROR(IF(U98="","",($M$98-U98)/$M$98)*100,"")</f>
        <v/>
      </c>
      <c r="V100" s="849"/>
      <c r="W100" s="849"/>
      <c r="X100" s="849"/>
      <c r="Y100" s="849" t="str">
        <f t="shared" ref="Y100" si="19">IFERROR(IF(Y98="","",($M$98-Y98)/$M$98)*100,"")</f>
        <v/>
      </c>
      <c r="Z100" s="849"/>
      <c r="AA100" s="849"/>
      <c r="AB100" s="849"/>
      <c r="AC100" s="849" t="str">
        <f t="shared" ref="AC100" si="20">IFERROR(IF(AC98="","",($M$98-AC98)/$M$98)*100,"")</f>
        <v/>
      </c>
      <c r="AD100" s="849"/>
      <c r="AE100" s="849"/>
      <c r="AF100" s="849"/>
      <c r="AG100" s="849" t="str">
        <f t="shared" ref="AG100" si="21">IFERROR(IF(AG98="","",($M$98-AG98)/$M$98)*100,"")</f>
        <v/>
      </c>
      <c r="AH100" s="849"/>
      <c r="AI100" s="849"/>
      <c r="AJ100" s="849"/>
      <c r="AK100" s="3"/>
      <c r="AO100" s="51"/>
      <c r="AP100" s="51"/>
      <c r="AQ100" s="51"/>
      <c r="AR100" s="164"/>
      <c r="AS100" s="164"/>
      <c r="AT100" s="164"/>
    </row>
    <row r="101" spans="1:46" ht="15" customHeight="1">
      <c r="A101" s="1"/>
      <c r="B101" s="19"/>
      <c r="C101" s="72"/>
      <c r="D101" s="867" t="s">
        <v>168</v>
      </c>
      <c r="E101" s="867"/>
      <c r="F101" s="867"/>
      <c r="G101" s="867"/>
      <c r="H101" s="867"/>
      <c r="I101" s="867"/>
      <c r="J101" s="867"/>
      <c r="K101" s="867"/>
      <c r="L101" s="867"/>
      <c r="M101" s="868" t="s">
        <v>169</v>
      </c>
      <c r="N101" s="868"/>
      <c r="O101" s="868"/>
      <c r="P101" s="868"/>
      <c r="Q101" s="853"/>
      <c r="R101" s="854"/>
      <c r="S101" s="854"/>
      <c r="T101" s="855"/>
      <c r="U101" s="853"/>
      <c r="V101" s="854"/>
      <c r="W101" s="854"/>
      <c r="X101" s="855"/>
      <c r="Y101" s="853"/>
      <c r="Z101" s="854"/>
      <c r="AA101" s="854"/>
      <c r="AB101" s="855"/>
      <c r="AC101" s="853"/>
      <c r="AD101" s="854"/>
      <c r="AE101" s="854"/>
      <c r="AF101" s="855"/>
      <c r="AG101" s="853"/>
      <c r="AH101" s="854"/>
      <c r="AI101" s="854"/>
      <c r="AJ101" s="855"/>
      <c r="AK101" s="3"/>
      <c r="AO101" s="51"/>
      <c r="AP101" s="51"/>
      <c r="AQ101" s="51"/>
      <c r="AR101" s="164"/>
      <c r="AS101" s="164"/>
      <c r="AT101" s="164"/>
    </row>
    <row r="102" spans="1:46" ht="17.100000000000001" customHeight="1">
      <c r="A102" s="1"/>
      <c r="B102" s="153"/>
      <c r="C102" s="72"/>
      <c r="D102" s="859"/>
      <c r="E102" s="859"/>
      <c r="F102" s="859"/>
      <c r="G102" s="859"/>
      <c r="H102" s="859"/>
      <c r="I102" s="859"/>
      <c r="J102" s="859"/>
      <c r="K102" s="859"/>
      <c r="L102" s="859"/>
      <c r="M102" s="860"/>
      <c r="N102" s="860"/>
      <c r="O102" s="860"/>
      <c r="P102" s="860"/>
      <c r="Q102" s="856"/>
      <c r="R102" s="857"/>
      <c r="S102" s="857"/>
      <c r="T102" s="858"/>
      <c r="U102" s="856"/>
      <c r="V102" s="857"/>
      <c r="W102" s="857"/>
      <c r="X102" s="858"/>
      <c r="Y102" s="856"/>
      <c r="Z102" s="857"/>
      <c r="AA102" s="857"/>
      <c r="AB102" s="858"/>
      <c r="AC102" s="856"/>
      <c r="AD102" s="857"/>
      <c r="AE102" s="857"/>
      <c r="AF102" s="858"/>
      <c r="AG102" s="856"/>
      <c r="AH102" s="857"/>
      <c r="AI102" s="857"/>
      <c r="AJ102" s="858"/>
      <c r="AK102" s="154"/>
      <c r="AM102" s="133" t="str">
        <f>IF(OR($D$102="",$M$102=""),"← 指標と単位を入力してください。","")</f>
        <v>← 指標と単位を入力してください。</v>
      </c>
    </row>
    <row r="103" spans="1:46" ht="25.5" customHeight="1">
      <c r="A103" s="1"/>
      <c r="B103" s="73"/>
      <c r="C103" s="72"/>
      <c r="D103" s="77"/>
      <c r="E103" s="77"/>
      <c r="F103" s="77"/>
      <c r="G103" s="78"/>
      <c r="H103" s="78"/>
      <c r="I103" s="79"/>
      <c r="J103" s="79"/>
      <c r="K103" s="79"/>
      <c r="L103" s="79"/>
      <c r="M103" s="80"/>
      <c r="N103" s="80"/>
      <c r="O103" s="80"/>
      <c r="P103" s="80"/>
      <c r="Q103" s="81"/>
      <c r="R103" s="81"/>
      <c r="S103" s="81"/>
      <c r="T103" s="81"/>
      <c r="U103" s="81"/>
      <c r="V103" s="81"/>
      <c r="W103" s="81"/>
      <c r="X103" s="81"/>
      <c r="Y103" s="81"/>
      <c r="Z103" s="81"/>
      <c r="AA103" s="81"/>
      <c r="AB103" s="81"/>
      <c r="AC103" s="81"/>
      <c r="AD103" s="117"/>
      <c r="AE103" s="81"/>
      <c r="AF103" s="81"/>
      <c r="AG103" s="81"/>
      <c r="AH103" s="81"/>
      <c r="AI103" s="81"/>
      <c r="AJ103" s="116"/>
      <c r="AK103" s="251" t="s">
        <v>38</v>
      </c>
      <c r="AL103" s="143"/>
    </row>
    <row r="104" spans="1:46">
      <c r="A104" s="1"/>
      <c r="B104" s="14"/>
      <c r="C104" s="14"/>
      <c r="D104" s="14"/>
      <c r="E104" s="14"/>
      <c r="F104" s="14"/>
      <c r="G104" s="14"/>
      <c r="H104" s="14"/>
      <c r="I104" s="14"/>
      <c r="J104" s="14"/>
      <c r="K104" s="14"/>
      <c r="L104" s="14"/>
      <c r="M104" s="1"/>
      <c r="N104" s="1"/>
      <c r="O104" s="14"/>
      <c r="P104" s="1"/>
      <c r="Q104" s="1"/>
      <c r="R104" s="1"/>
      <c r="S104" s="1"/>
      <c r="T104" s="1"/>
      <c r="U104" s="1"/>
      <c r="V104" s="1"/>
      <c r="W104" s="1"/>
      <c r="X104" s="1"/>
      <c r="Y104" s="861" t="s">
        <v>84</v>
      </c>
      <c r="Z104" s="862"/>
      <c r="AA104" s="862"/>
      <c r="AB104" s="863"/>
      <c r="AC104" s="864" t="str">
        <f>IF($AC$4="","",$AC$4)</f>
        <v/>
      </c>
      <c r="AD104" s="865"/>
      <c r="AE104" s="865"/>
      <c r="AF104" s="865"/>
      <c r="AG104" s="865"/>
      <c r="AH104" s="865"/>
      <c r="AI104" s="865"/>
      <c r="AJ104" s="866"/>
      <c r="AK104" s="1"/>
    </row>
    <row r="105" spans="1:46" ht="21" customHeight="1">
      <c r="A105" s="1"/>
      <c r="B105" s="15"/>
      <c r="C105" s="125" t="s">
        <v>132</v>
      </c>
      <c r="D105" s="125"/>
      <c r="E105" s="125"/>
      <c r="F105" s="125"/>
      <c r="G105" s="125"/>
      <c r="H105" s="125"/>
      <c r="I105" s="125"/>
      <c r="J105" s="125"/>
      <c r="K105" s="125"/>
      <c r="L105" s="125"/>
      <c r="M105" s="125"/>
      <c r="N105" s="125"/>
      <c r="O105" s="125"/>
      <c r="P105" s="125"/>
      <c r="Q105" s="125"/>
      <c r="R105" s="125"/>
      <c r="S105" s="125"/>
      <c r="T105" s="125"/>
      <c r="U105" s="125"/>
      <c r="V105" s="125"/>
      <c r="W105" s="2"/>
      <c r="X105" s="2"/>
      <c r="Y105" s="2"/>
      <c r="Z105" s="2"/>
      <c r="AA105" s="2"/>
      <c r="AB105" s="2"/>
      <c r="AC105" s="2"/>
      <c r="AD105" s="2"/>
      <c r="AE105" s="140" t="str">
        <f>IF($E$10="A","Ａ事業所（３）",IF($E$10="Bテナント等","Bテナント等事業所（３）",""))</f>
        <v/>
      </c>
      <c r="AF105" s="1"/>
      <c r="AG105" s="2"/>
      <c r="AH105" s="2"/>
      <c r="AI105" s="2"/>
      <c r="AJ105" s="2"/>
      <c r="AK105" s="2"/>
    </row>
    <row r="106" spans="1:46">
      <c r="A106" s="1"/>
      <c r="B106" s="26"/>
      <c r="C106" s="27"/>
      <c r="D106" s="28"/>
      <c r="E106" s="28"/>
      <c r="F106" s="28"/>
      <c r="G106" s="28"/>
      <c r="H106" s="29"/>
      <c r="I106" s="30"/>
      <c r="J106" s="31"/>
      <c r="K106" s="31"/>
      <c r="L106" s="31"/>
      <c r="M106" s="31"/>
      <c r="N106" s="31"/>
      <c r="O106" s="24"/>
      <c r="P106" s="5"/>
      <c r="Q106" s="5"/>
      <c r="R106" s="5"/>
      <c r="S106" s="5"/>
      <c r="T106" s="5"/>
      <c r="U106" s="5"/>
      <c r="V106" s="5"/>
      <c r="W106" s="5"/>
      <c r="X106" s="5"/>
      <c r="Y106" s="5"/>
      <c r="Z106" s="5"/>
      <c r="AA106" s="5"/>
      <c r="AB106" s="5"/>
      <c r="AC106" s="5"/>
      <c r="AD106" s="31"/>
      <c r="AE106" s="5"/>
      <c r="AF106" s="5"/>
      <c r="AG106" s="5"/>
      <c r="AH106" s="5"/>
      <c r="AI106" s="5"/>
      <c r="AJ106" s="5"/>
      <c r="AK106" s="18"/>
    </row>
    <row r="107" spans="1:46">
      <c r="A107" s="1"/>
      <c r="B107" s="19"/>
      <c r="C107" s="129" t="s">
        <v>485</v>
      </c>
      <c r="D107" s="83"/>
      <c r="E107" s="83"/>
      <c r="F107" s="83"/>
      <c r="G107" s="83"/>
      <c r="H107" s="84"/>
      <c r="I107" s="85"/>
      <c r="J107" s="82"/>
      <c r="K107" s="82"/>
      <c r="L107" s="82"/>
      <c r="M107" s="82"/>
      <c r="N107" s="82"/>
      <c r="O107" s="73"/>
      <c r="P107" s="54"/>
      <c r="Q107" s="54"/>
      <c r="R107" s="54"/>
      <c r="S107" s="54"/>
      <c r="T107" s="54"/>
      <c r="U107" s="54"/>
      <c r="V107" s="54"/>
      <c r="W107" s="54"/>
      <c r="X107" s="54"/>
      <c r="Y107" s="54"/>
      <c r="Z107" s="54"/>
      <c r="AA107" s="54"/>
      <c r="AB107" s="54"/>
      <c r="AC107" s="54"/>
      <c r="AD107" s="82"/>
      <c r="AE107" s="54"/>
      <c r="AF107" s="54"/>
      <c r="AG107" s="54"/>
      <c r="AH107" s="54"/>
      <c r="AI107" s="54"/>
      <c r="AJ107" s="54"/>
      <c r="AK107" s="3"/>
    </row>
    <row r="108" spans="1:46" ht="18" customHeight="1">
      <c r="A108" s="1"/>
      <c r="B108" s="19"/>
      <c r="C108" s="72"/>
      <c r="D108" s="869" t="str">
        <f>Tbl!$Q$2</f>
        <v>令和２年度
（2020年度）</v>
      </c>
      <c r="E108" s="869"/>
      <c r="F108" s="869"/>
      <c r="G108" s="869"/>
      <c r="H108" s="870"/>
      <c r="I108" s="870"/>
      <c r="J108" s="870"/>
      <c r="K108" s="870"/>
      <c r="L108" s="870"/>
      <c r="M108" s="870"/>
      <c r="N108" s="870"/>
      <c r="O108" s="870"/>
      <c r="P108" s="870"/>
      <c r="Q108" s="870"/>
      <c r="R108" s="870"/>
      <c r="S108" s="870"/>
      <c r="T108" s="870"/>
      <c r="U108" s="870"/>
      <c r="V108" s="870"/>
      <c r="W108" s="870"/>
      <c r="X108" s="870"/>
      <c r="Y108" s="870"/>
      <c r="Z108" s="870"/>
      <c r="AA108" s="870"/>
      <c r="AB108" s="870"/>
      <c r="AC108" s="870"/>
      <c r="AD108" s="870"/>
      <c r="AE108" s="870"/>
      <c r="AF108" s="870"/>
      <c r="AG108" s="870"/>
      <c r="AH108" s="870"/>
      <c r="AI108" s="870"/>
      <c r="AJ108" s="870"/>
      <c r="AK108" s="3"/>
      <c r="AM108" s="308" t="str">
        <f>IF(AND($H108="",VALUE(MID($D108,3,1))&lt;様式１号!$D$16),"← ＣＯ2排出量の前年度に対する増減要因を分析
　  して入力してください。 (例)削減対策の実施
　 状況、生産量・営業時間等の増減など","")</f>
        <v>← ＣＯ2排出量の前年度に対する増減要因を分析
　  して入力してください。 (例)削減対策の実施
　 状況、生産量・営業時間等の増減など</v>
      </c>
      <c r="AN108" s="308"/>
      <c r="AO108" s="308"/>
      <c r="AP108" s="308"/>
      <c r="AQ108" s="308"/>
    </row>
    <row r="109" spans="1:46" ht="18" customHeight="1">
      <c r="A109" s="1"/>
      <c r="B109" s="19"/>
      <c r="C109" s="72"/>
      <c r="D109" s="869"/>
      <c r="E109" s="869"/>
      <c r="F109" s="869"/>
      <c r="G109" s="869"/>
      <c r="H109" s="870"/>
      <c r="I109" s="870"/>
      <c r="J109" s="870"/>
      <c r="K109" s="870"/>
      <c r="L109" s="870"/>
      <c r="M109" s="870"/>
      <c r="N109" s="870"/>
      <c r="O109" s="870"/>
      <c r="P109" s="870"/>
      <c r="Q109" s="870"/>
      <c r="R109" s="870"/>
      <c r="S109" s="870"/>
      <c r="T109" s="870"/>
      <c r="U109" s="870"/>
      <c r="V109" s="870"/>
      <c r="W109" s="870"/>
      <c r="X109" s="870"/>
      <c r="Y109" s="870"/>
      <c r="Z109" s="870"/>
      <c r="AA109" s="870"/>
      <c r="AB109" s="870"/>
      <c r="AC109" s="870"/>
      <c r="AD109" s="870"/>
      <c r="AE109" s="870"/>
      <c r="AF109" s="870"/>
      <c r="AG109" s="870"/>
      <c r="AH109" s="870"/>
      <c r="AI109" s="870"/>
      <c r="AJ109" s="870"/>
      <c r="AK109" s="3"/>
      <c r="AM109" s="308"/>
      <c r="AN109" s="308"/>
      <c r="AO109" s="308"/>
      <c r="AP109" s="308"/>
      <c r="AQ109" s="308"/>
    </row>
    <row r="110" spans="1:46" ht="18" customHeight="1">
      <c r="A110" s="1"/>
      <c r="B110" s="19"/>
      <c r="C110" s="72"/>
      <c r="D110" s="869"/>
      <c r="E110" s="869"/>
      <c r="F110" s="869"/>
      <c r="G110" s="869"/>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70"/>
      <c r="AF110" s="870"/>
      <c r="AG110" s="870"/>
      <c r="AH110" s="870"/>
      <c r="AI110" s="870"/>
      <c r="AJ110" s="870"/>
      <c r="AK110" s="3"/>
      <c r="AM110" s="308"/>
      <c r="AN110" s="308"/>
      <c r="AO110" s="308"/>
      <c r="AP110" s="308"/>
      <c r="AQ110" s="308"/>
    </row>
    <row r="111" spans="1:46" ht="18" customHeight="1">
      <c r="A111" s="1"/>
      <c r="B111" s="19"/>
      <c r="C111" s="72"/>
      <c r="D111" s="869"/>
      <c r="E111" s="869"/>
      <c r="F111" s="869"/>
      <c r="G111" s="869"/>
      <c r="H111" s="870"/>
      <c r="I111" s="870"/>
      <c r="J111" s="870"/>
      <c r="K111" s="870"/>
      <c r="L111" s="870"/>
      <c r="M111" s="870"/>
      <c r="N111" s="870"/>
      <c r="O111" s="870"/>
      <c r="P111" s="870"/>
      <c r="Q111" s="870"/>
      <c r="R111" s="870"/>
      <c r="S111" s="870"/>
      <c r="T111" s="870"/>
      <c r="U111" s="870"/>
      <c r="V111" s="870"/>
      <c r="W111" s="870"/>
      <c r="X111" s="870"/>
      <c r="Y111" s="870"/>
      <c r="Z111" s="870"/>
      <c r="AA111" s="870"/>
      <c r="AB111" s="870"/>
      <c r="AC111" s="870"/>
      <c r="AD111" s="870"/>
      <c r="AE111" s="870"/>
      <c r="AF111" s="870"/>
      <c r="AG111" s="870"/>
      <c r="AH111" s="870"/>
      <c r="AI111" s="870"/>
      <c r="AJ111" s="870"/>
      <c r="AK111" s="3"/>
      <c r="AM111" s="308"/>
      <c r="AN111" s="308"/>
      <c r="AO111" s="308"/>
      <c r="AP111" s="308"/>
      <c r="AQ111" s="308"/>
    </row>
    <row r="112" spans="1:46" ht="18" customHeight="1">
      <c r="A112" s="1"/>
      <c r="B112" s="19"/>
      <c r="C112" s="72"/>
      <c r="D112" s="869"/>
      <c r="E112" s="869"/>
      <c r="F112" s="869"/>
      <c r="G112" s="869"/>
      <c r="H112" s="870"/>
      <c r="I112" s="870"/>
      <c r="J112" s="870"/>
      <c r="K112" s="870"/>
      <c r="L112" s="870"/>
      <c r="M112" s="870"/>
      <c r="N112" s="870"/>
      <c r="O112" s="870"/>
      <c r="P112" s="870"/>
      <c r="Q112" s="870"/>
      <c r="R112" s="870"/>
      <c r="S112" s="870"/>
      <c r="T112" s="870"/>
      <c r="U112" s="870"/>
      <c r="V112" s="870"/>
      <c r="W112" s="870"/>
      <c r="X112" s="870"/>
      <c r="Y112" s="870"/>
      <c r="Z112" s="870"/>
      <c r="AA112" s="870"/>
      <c r="AB112" s="870"/>
      <c r="AC112" s="870"/>
      <c r="AD112" s="870"/>
      <c r="AE112" s="870"/>
      <c r="AF112" s="870"/>
      <c r="AG112" s="870"/>
      <c r="AH112" s="870"/>
      <c r="AI112" s="870"/>
      <c r="AJ112" s="870"/>
      <c r="AK112" s="3"/>
      <c r="AM112" s="308"/>
      <c r="AN112" s="308"/>
      <c r="AO112" s="308"/>
      <c r="AP112" s="308"/>
      <c r="AQ112" s="308"/>
    </row>
    <row r="113" spans="1:43" ht="18" customHeight="1">
      <c r="A113" s="1"/>
      <c r="B113" s="19"/>
      <c r="C113" s="72"/>
      <c r="D113" s="869"/>
      <c r="E113" s="869"/>
      <c r="F113" s="869"/>
      <c r="G113" s="869"/>
      <c r="H113" s="870"/>
      <c r="I113" s="870"/>
      <c r="J113" s="870"/>
      <c r="K113" s="870"/>
      <c r="L113" s="870"/>
      <c r="M113" s="870"/>
      <c r="N113" s="870"/>
      <c r="O113" s="870"/>
      <c r="P113" s="870"/>
      <c r="Q113" s="870"/>
      <c r="R113" s="870"/>
      <c r="S113" s="870"/>
      <c r="T113" s="870"/>
      <c r="U113" s="870"/>
      <c r="V113" s="870"/>
      <c r="W113" s="870"/>
      <c r="X113" s="870"/>
      <c r="Y113" s="870"/>
      <c r="Z113" s="870"/>
      <c r="AA113" s="870"/>
      <c r="AB113" s="870"/>
      <c r="AC113" s="870"/>
      <c r="AD113" s="870"/>
      <c r="AE113" s="870"/>
      <c r="AF113" s="870"/>
      <c r="AG113" s="870"/>
      <c r="AH113" s="870"/>
      <c r="AI113" s="870"/>
      <c r="AJ113" s="870"/>
      <c r="AK113" s="3"/>
      <c r="AM113" s="308"/>
      <c r="AN113" s="308"/>
      <c r="AO113" s="308"/>
      <c r="AP113" s="308"/>
      <c r="AQ113" s="308"/>
    </row>
    <row r="114" spans="1:43" ht="18" customHeight="1">
      <c r="A114" s="1"/>
      <c r="B114" s="19"/>
      <c r="C114" s="72"/>
      <c r="D114" s="869"/>
      <c r="E114" s="869"/>
      <c r="F114" s="869"/>
      <c r="G114" s="869"/>
      <c r="H114" s="870"/>
      <c r="I114" s="870"/>
      <c r="J114" s="870"/>
      <c r="K114" s="870"/>
      <c r="L114" s="870"/>
      <c r="M114" s="870"/>
      <c r="N114" s="870"/>
      <c r="O114" s="870"/>
      <c r="P114" s="870"/>
      <c r="Q114" s="870"/>
      <c r="R114" s="870"/>
      <c r="S114" s="870"/>
      <c r="T114" s="870"/>
      <c r="U114" s="870"/>
      <c r="V114" s="870"/>
      <c r="W114" s="870"/>
      <c r="X114" s="870"/>
      <c r="Y114" s="870"/>
      <c r="Z114" s="870"/>
      <c r="AA114" s="870"/>
      <c r="AB114" s="870"/>
      <c r="AC114" s="870"/>
      <c r="AD114" s="870"/>
      <c r="AE114" s="870"/>
      <c r="AF114" s="870"/>
      <c r="AG114" s="870"/>
      <c r="AH114" s="870"/>
      <c r="AI114" s="870"/>
      <c r="AJ114" s="870"/>
      <c r="AK114" s="3"/>
      <c r="AM114" s="308"/>
      <c r="AN114" s="308"/>
      <c r="AO114" s="308"/>
      <c r="AP114" s="308"/>
      <c r="AQ114" s="308"/>
    </row>
    <row r="115" spans="1:43" ht="18" customHeight="1">
      <c r="A115" s="1"/>
      <c r="B115" s="19"/>
      <c r="C115" s="72"/>
      <c r="D115" s="869"/>
      <c r="E115" s="869"/>
      <c r="F115" s="869"/>
      <c r="G115" s="869"/>
      <c r="H115" s="870"/>
      <c r="I115" s="870"/>
      <c r="J115" s="870"/>
      <c r="K115" s="870"/>
      <c r="L115" s="870"/>
      <c r="M115" s="870"/>
      <c r="N115" s="870"/>
      <c r="O115" s="870"/>
      <c r="P115" s="870"/>
      <c r="Q115" s="870"/>
      <c r="R115" s="870"/>
      <c r="S115" s="870"/>
      <c r="T115" s="870"/>
      <c r="U115" s="870"/>
      <c r="V115" s="870"/>
      <c r="W115" s="870"/>
      <c r="X115" s="870"/>
      <c r="Y115" s="870"/>
      <c r="Z115" s="870"/>
      <c r="AA115" s="870"/>
      <c r="AB115" s="870"/>
      <c r="AC115" s="870"/>
      <c r="AD115" s="870"/>
      <c r="AE115" s="870"/>
      <c r="AF115" s="870"/>
      <c r="AG115" s="870"/>
      <c r="AH115" s="870"/>
      <c r="AI115" s="870"/>
      <c r="AJ115" s="870"/>
      <c r="AK115" s="3"/>
      <c r="AM115" s="308"/>
      <c r="AN115" s="308"/>
      <c r="AO115" s="308"/>
      <c r="AP115" s="308"/>
      <c r="AQ115" s="308"/>
    </row>
    <row r="116" spans="1:43" ht="18" customHeight="1">
      <c r="A116" s="1"/>
      <c r="B116" s="19"/>
      <c r="C116" s="72"/>
      <c r="D116" s="869" t="str">
        <f>Tbl!$Q$3</f>
        <v>令和３年度
（2021年度）</v>
      </c>
      <c r="E116" s="869"/>
      <c r="F116" s="869"/>
      <c r="G116" s="869"/>
      <c r="H116" s="870"/>
      <c r="I116" s="870"/>
      <c r="J116" s="870"/>
      <c r="K116" s="870"/>
      <c r="L116" s="870"/>
      <c r="M116" s="870"/>
      <c r="N116" s="870"/>
      <c r="O116" s="870"/>
      <c r="P116" s="870"/>
      <c r="Q116" s="870"/>
      <c r="R116" s="870"/>
      <c r="S116" s="870"/>
      <c r="T116" s="870"/>
      <c r="U116" s="870"/>
      <c r="V116" s="870"/>
      <c r="W116" s="870"/>
      <c r="X116" s="870"/>
      <c r="Y116" s="870"/>
      <c r="Z116" s="870"/>
      <c r="AA116" s="870"/>
      <c r="AB116" s="870"/>
      <c r="AC116" s="870"/>
      <c r="AD116" s="870"/>
      <c r="AE116" s="870"/>
      <c r="AF116" s="870"/>
      <c r="AG116" s="870"/>
      <c r="AH116" s="870"/>
      <c r="AI116" s="870"/>
      <c r="AJ116" s="870"/>
      <c r="AK116" s="3"/>
      <c r="AM116" s="308" t="str">
        <f>IF(AND($H116="",VALUE(MID($D116,3,1))&lt;様式１号!$D$16),"← ＣＯ2排出量の前年度に対する増減要因を分析
　 して入力してください。 (例)削減対策の実施
　 状況、生産量・営業時間等の増減など","")</f>
        <v/>
      </c>
      <c r="AN116" s="308"/>
      <c r="AO116" s="308"/>
      <c r="AP116" s="308"/>
      <c r="AQ116" s="308"/>
    </row>
    <row r="117" spans="1:43" ht="18" customHeight="1">
      <c r="A117" s="1"/>
      <c r="B117" s="19"/>
      <c r="C117" s="72"/>
      <c r="D117" s="869"/>
      <c r="E117" s="869"/>
      <c r="F117" s="869"/>
      <c r="G117" s="869"/>
      <c r="H117" s="870"/>
      <c r="I117" s="870"/>
      <c r="J117" s="870"/>
      <c r="K117" s="870"/>
      <c r="L117" s="870"/>
      <c r="M117" s="870"/>
      <c r="N117" s="870"/>
      <c r="O117" s="870"/>
      <c r="P117" s="870"/>
      <c r="Q117" s="870"/>
      <c r="R117" s="870"/>
      <c r="S117" s="870"/>
      <c r="T117" s="870"/>
      <c r="U117" s="870"/>
      <c r="V117" s="870"/>
      <c r="W117" s="870"/>
      <c r="X117" s="870"/>
      <c r="Y117" s="870"/>
      <c r="Z117" s="870"/>
      <c r="AA117" s="870"/>
      <c r="AB117" s="870"/>
      <c r="AC117" s="870"/>
      <c r="AD117" s="870"/>
      <c r="AE117" s="870"/>
      <c r="AF117" s="870"/>
      <c r="AG117" s="870"/>
      <c r="AH117" s="870"/>
      <c r="AI117" s="870"/>
      <c r="AJ117" s="870"/>
      <c r="AK117" s="3"/>
      <c r="AM117" s="308"/>
      <c r="AN117" s="308"/>
      <c r="AO117" s="308"/>
      <c r="AP117" s="308"/>
      <c r="AQ117" s="308"/>
    </row>
    <row r="118" spans="1:43" ht="18" customHeight="1">
      <c r="A118" s="1"/>
      <c r="B118" s="19"/>
      <c r="C118" s="72"/>
      <c r="D118" s="869"/>
      <c r="E118" s="869"/>
      <c r="F118" s="869"/>
      <c r="G118" s="869"/>
      <c r="H118" s="870"/>
      <c r="I118" s="870"/>
      <c r="J118" s="870"/>
      <c r="K118" s="870"/>
      <c r="L118" s="870"/>
      <c r="M118" s="870"/>
      <c r="N118" s="870"/>
      <c r="O118" s="870"/>
      <c r="P118" s="870"/>
      <c r="Q118" s="870"/>
      <c r="R118" s="870"/>
      <c r="S118" s="870"/>
      <c r="T118" s="870"/>
      <c r="U118" s="870"/>
      <c r="V118" s="870"/>
      <c r="W118" s="870"/>
      <c r="X118" s="870"/>
      <c r="Y118" s="870"/>
      <c r="Z118" s="870"/>
      <c r="AA118" s="870"/>
      <c r="AB118" s="870"/>
      <c r="AC118" s="870"/>
      <c r="AD118" s="870"/>
      <c r="AE118" s="870"/>
      <c r="AF118" s="870"/>
      <c r="AG118" s="870"/>
      <c r="AH118" s="870"/>
      <c r="AI118" s="870"/>
      <c r="AJ118" s="870"/>
      <c r="AK118" s="3"/>
      <c r="AM118" s="308"/>
      <c r="AN118" s="308"/>
      <c r="AO118" s="308"/>
      <c r="AP118" s="308"/>
      <c r="AQ118" s="308"/>
    </row>
    <row r="119" spans="1:43" ht="18" customHeight="1">
      <c r="A119" s="1"/>
      <c r="B119" s="19"/>
      <c r="C119" s="72"/>
      <c r="D119" s="869"/>
      <c r="E119" s="869"/>
      <c r="F119" s="869"/>
      <c r="G119" s="869"/>
      <c r="H119" s="870"/>
      <c r="I119" s="870"/>
      <c r="J119" s="870"/>
      <c r="K119" s="870"/>
      <c r="L119" s="870"/>
      <c r="M119" s="870"/>
      <c r="N119" s="870"/>
      <c r="O119" s="870"/>
      <c r="P119" s="870"/>
      <c r="Q119" s="870"/>
      <c r="R119" s="870"/>
      <c r="S119" s="870"/>
      <c r="T119" s="870"/>
      <c r="U119" s="870"/>
      <c r="V119" s="870"/>
      <c r="W119" s="870"/>
      <c r="X119" s="870"/>
      <c r="Y119" s="870"/>
      <c r="Z119" s="870"/>
      <c r="AA119" s="870"/>
      <c r="AB119" s="870"/>
      <c r="AC119" s="870"/>
      <c r="AD119" s="870"/>
      <c r="AE119" s="870"/>
      <c r="AF119" s="870"/>
      <c r="AG119" s="870"/>
      <c r="AH119" s="870"/>
      <c r="AI119" s="870"/>
      <c r="AJ119" s="870"/>
      <c r="AK119" s="3"/>
      <c r="AM119" s="308"/>
      <c r="AN119" s="308"/>
      <c r="AO119" s="308"/>
      <c r="AP119" s="308"/>
      <c r="AQ119" s="308"/>
    </row>
    <row r="120" spans="1:43" ht="18" customHeight="1">
      <c r="A120" s="1"/>
      <c r="B120" s="19"/>
      <c r="C120" s="72"/>
      <c r="D120" s="869"/>
      <c r="E120" s="869"/>
      <c r="F120" s="869"/>
      <c r="G120" s="869"/>
      <c r="H120" s="870"/>
      <c r="I120" s="870"/>
      <c r="J120" s="870"/>
      <c r="K120" s="870"/>
      <c r="L120" s="870"/>
      <c r="M120" s="870"/>
      <c r="N120" s="870"/>
      <c r="O120" s="870"/>
      <c r="P120" s="870"/>
      <c r="Q120" s="870"/>
      <c r="R120" s="870"/>
      <c r="S120" s="870"/>
      <c r="T120" s="870"/>
      <c r="U120" s="870"/>
      <c r="V120" s="870"/>
      <c r="W120" s="870"/>
      <c r="X120" s="870"/>
      <c r="Y120" s="870"/>
      <c r="Z120" s="870"/>
      <c r="AA120" s="870"/>
      <c r="AB120" s="870"/>
      <c r="AC120" s="870"/>
      <c r="AD120" s="870"/>
      <c r="AE120" s="870"/>
      <c r="AF120" s="870"/>
      <c r="AG120" s="870"/>
      <c r="AH120" s="870"/>
      <c r="AI120" s="870"/>
      <c r="AJ120" s="870"/>
      <c r="AK120" s="3"/>
      <c r="AM120" s="308"/>
      <c r="AN120" s="308"/>
      <c r="AO120" s="308"/>
      <c r="AP120" s="308"/>
      <c r="AQ120" s="308"/>
    </row>
    <row r="121" spans="1:43" ht="18" customHeight="1">
      <c r="A121" s="1"/>
      <c r="B121" s="19"/>
      <c r="C121" s="72"/>
      <c r="D121" s="869"/>
      <c r="E121" s="869"/>
      <c r="F121" s="869"/>
      <c r="G121" s="869"/>
      <c r="H121" s="870"/>
      <c r="I121" s="870"/>
      <c r="J121" s="870"/>
      <c r="K121" s="870"/>
      <c r="L121" s="870"/>
      <c r="M121" s="870"/>
      <c r="N121" s="870"/>
      <c r="O121" s="870"/>
      <c r="P121" s="870"/>
      <c r="Q121" s="870"/>
      <c r="R121" s="870"/>
      <c r="S121" s="870"/>
      <c r="T121" s="870"/>
      <c r="U121" s="870"/>
      <c r="V121" s="870"/>
      <c r="W121" s="870"/>
      <c r="X121" s="870"/>
      <c r="Y121" s="870"/>
      <c r="Z121" s="870"/>
      <c r="AA121" s="870"/>
      <c r="AB121" s="870"/>
      <c r="AC121" s="870"/>
      <c r="AD121" s="870"/>
      <c r="AE121" s="870"/>
      <c r="AF121" s="870"/>
      <c r="AG121" s="870"/>
      <c r="AH121" s="870"/>
      <c r="AI121" s="870"/>
      <c r="AJ121" s="870"/>
      <c r="AK121" s="3"/>
      <c r="AM121" s="308"/>
      <c r="AN121" s="308"/>
      <c r="AO121" s="308"/>
      <c r="AP121" s="308"/>
      <c r="AQ121" s="308"/>
    </row>
    <row r="122" spans="1:43" ht="18" customHeight="1">
      <c r="A122" s="1"/>
      <c r="B122" s="19"/>
      <c r="C122" s="72"/>
      <c r="D122" s="869"/>
      <c r="E122" s="869"/>
      <c r="F122" s="869"/>
      <c r="G122" s="869"/>
      <c r="H122" s="870"/>
      <c r="I122" s="870"/>
      <c r="J122" s="870"/>
      <c r="K122" s="870"/>
      <c r="L122" s="870"/>
      <c r="M122" s="870"/>
      <c r="N122" s="870"/>
      <c r="O122" s="870"/>
      <c r="P122" s="870"/>
      <c r="Q122" s="870"/>
      <c r="R122" s="870"/>
      <c r="S122" s="870"/>
      <c r="T122" s="870"/>
      <c r="U122" s="870"/>
      <c r="V122" s="870"/>
      <c r="W122" s="870"/>
      <c r="X122" s="870"/>
      <c r="Y122" s="870"/>
      <c r="Z122" s="870"/>
      <c r="AA122" s="870"/>
      <c r="AB122" s="870"/>
      <c r="AC122" s="870"/>
      <c r="AD122" s="870"/>
      <c r="AE122" s="870"/>
      <c r="AF122" s="870"/>
      <c r="AG122" s="870"/>
      <c r="AH122" s="870"/>
      <c r="AI122" s="870"/>
      <c r="AJ122" s="870"/>
      <c r="AK122" s="3"/>
      <c r="AM122" s="308"/>
      <c r="AN122" s="308"/>
      <c r="AO122" s="308"/>
      <c r="AP122" s="308"/>
      <c r="AQ122" s="308"/>
    </row>
    <row r="123" spans="1:43" ht="18" customHeight="1">
      <c r="A123" s="1"/>
      <c r="B123" s="19"/>
      <c r="C123" s="72"/>
      <c r="D123" s="869"/>
      <c r="E123" s="869"/>
      <c r="F123" s="869"/>
      <c r="G123" s="869"/>
      <c r="H123" s="870"/>
      <c r="I123" s="870"/>
      <c r="J123" s="870"/>
      <c r="K123" s="870"/>
      <c r="L123" s="870"/>
      <c r="M123" s="870"/>
      <c r="N123" s="870"/>
      <c r="O123" s="870"/>
      <c r="P123" s="870"/>
      <c r="Q123" s="870"/>
      <c r="R123" s="870"/>
      <c r="S123" s="870"/>
      <c r="T123" s="870"/>
      <c r="U123" s="870"/>
      <c r="V123" s="870"/>
      <c r="W123" s="870"/>
      <c r="X123" s="870"/>
      <c r="Y123" s="870"/>
      <c r="Z123" s="870"/>
      <c r="AA123" s="870"/>
      <c r="AB123" s="870"/>
      <c r="AC123" s="870"/>
      <c r="AD123" s="870"/>
      <c r="AE123" s="870"/>
      <c r="AF123" s="870"/>
      <c r="AG123" s="870"/>
      <c r="AH123" s="870"/>
      <c r="AI123" s="870"/>
      <c r="AJ123" s="870"/>
      <c r="AK123" s="3"/>
      <c r="AM123" s="308"/>
      <c r="AN123" s="308"/>
      <c r="AO123" s="308"/>
      <c r="AP123" s="308"/>
      <c r="AQ123" s="308"/>
    </row>
    <row r="124" spans="1:43" ht="18" customHeight="1">
      <c r="A124" s="1"/>
      <c r="B124" s="19"/>
      <c r="C124" s="72"/>
      <c r="D124" s="869" t="str">
        <f>Tbl!$Q$4</f>
        <v>令和４年度
（2022年度）</v>
      </c>
      <c r="E124" s="869"/>
      <c r="F124" s="869"/>
      <c r="G124" s="869"/>
      <c r="H124" s="870"/>
      <c r="I124" s="870"/>
      <c r="J124" s="870"/>
      <c r="K124" s="870"/>
      <c r="L124" s="870"/>
      <c r="M124" s="870"/>
      <c r="N124" s="870"/>
      <c r="O124" s="870"/>
      <c r="P124" s="870"/>
      <c r="Q124" s="870"/>
      <c r="R124" s="870"/>
      <c r="S124" s="870"/>
      <c r="T124" s="870"/>
      <c r="U124" s="870"/>
      <c r="V124" s="870"/>
      <c r="W124" s="870"/>
      <c r="X124" s="870"/>
      <c r="Y124" s="870"/>
      <c r="Z124" s="870"/>
      <c r="AA124" s="870"/>
      <c r="AB124" s="870"/>
      <c r="AC124" s="870"/>
      <c r="AD124" s="870"/>
      <c r="AE124" s="870"/>
      <c r="AF124" s="870"/>
      <c r="AG124" s="870"/>
      <c r="AH124" s="870"/>
      <c r="AI124" s="870"/>
      <c r="AJ124" s="870"/>
      <c r="AK124" s="3"/>
      <c r="AM124" s="308" t="str">
        <f>IF(AND($H124="",VALUE(MID($D124,3,1))&lt;様式１号!$D$16),"← ＣＯ2排出量の前年度に対する増減要因を分析
　 して入力してください。 (例)削減対策の実施
　 状況、生産量・営業時間等の増減など","")</f>
        <v/>
      </c>
      <c r="AN124" s="308"/>
      <c r="AO124" s="308"/>
      <c r="AP124" s="308"/>
      <c r="AQ124" s="308"/>
    </row>
    <row r="125" spans="1:43" ht="18" customHeight="1">
      <c r="A125" s="1"/>
      <c r="B125" s="19"/>
      <c r="C125" s="72"/>
      <c r="D125" s="869"/>
      <c r="E125" s="869"/>
      <c r="F125" s="869"/>
      <c r="G125" s="869"/>
      <c r="H125" s="870"/>
      <c r="I125" s="870"/>
      <c r="J125" s="870"/>
      <c r="K125" s="870"/>
      <c r="L125" s="870"/>
      <c r="M125" s="870"/>
      <c r="N125" s="870"/>
      <c r="O125" s="870"/>
      <c r="P125" s="870"/>
      <c r="Q125" s="870"/>
      <c r="R125" s="870"/>
      <c r="S125" s="870"/>
      <c r="T125" s="870"/>
      <c r="U125" s="870"/>
      <c r="V125" s="870"/>
      <c r="W125" s="870"/>
      <c r="X125" s="870"/>
      <c r="Y125" s="870"/>
      <c r="Z125" s="870"/>
      <c r="AA125" s="870"/>
      <c r="AB125" s="870"/>
      <c r="AC125" s="870"/>
      <c r="AD125" s="870"/>
      <c r="AE125" s="870"/>
      <c r="AF125" s="870"/>
      <c r="AG125" s="870"/>
      <c r="AH125" s="870"/>
      <c r="AI125" s="870"/>
      <c r="AJ125" s="870"/>
      <c r="AK125" s="3"/>
      <c r="AM125" s="308"/>
      <c r="AN125" s="308"/>
      <c r="AO125" s="308"/>
      <c r="AP125" s="308"/>
      <c r="AQ125" s="308"/>
    </row>
    <row r="126" spans="1:43" ht="18" customHeight="1">
      <c r="A126" s="1"/>
      <c r="B126" s="19"/>
      <c r="C126" s="72"/>
      <c r="D126" s="869"/>
      <c r="E126" s="869"/>
      <c r="F126" s="869"/>
      <c r="G126" s="869"/>
      <c r="H126" s="870"/>
      <c r="I126" s="870"/>
      <c r="J126" s="870"/>
      <c r="K126" s="870"/>
      <c r="L126" s="870"/>
      <c r="M126" s="870"/>
      <c r="N126" s="870"/>
      <c r="O126" s="870"/>
      <c r="P126" s="870"/>
      <c r="Q126" s="870"/>
      <c r="R126" s="870"/>
      <c r="S126" s="870"/>
      <c r="T126" s="870"/>
      <c r="U126" s="870"/>
      <c r="V126" s="870"/>
      <c r="W126" s="870"/>
      <c r="X126" s="870"/>
      <c r="Y126" s="870"/>
      <c r="Z126" s="870"/>
      <c r="AA126" s="870"/>
      <c r="AB126" s="870"/>
      <c r="AC126" s="870"/>
      <c r="AD126" s="870"/>
      <c r="AE126" s="870"/>
      <c r="AF126" s="870"/>
      <c r="AG126" s="870"/>
      <c r="AH126" s="870"/>
      <c r="AI126" s="870"/>
      <c r="AJ126" s="870"/>
      <c r="AK126" s="3"/>
      <c r="AM126" s="308"/>
      <c r="AN126" s="308"/>
      <c r="AO126" s="308"/>
      <c r="AP126" s="308"/>
      <c r="AQ126" s="308"/>
    </row>
    <row r="127" spans="1:43" ht="18" customHeight="1">
      <c r="A127" s="1"/>
      <c r="B127" s="19"/>
      <c r="C127" s="72"/>
      <c r="D127" s="869"/>
      <c r="E127" s="869"/>
      <c r="F127" s="869"/>
      <c r="G127" s="869"/>
      <c r="H127" s="870"/>
      <c r="I127" s="870"/>
      <c r="J127" s="870"/>
      <c r="K127" s="870"/>
      <c r="L127" s="870"/>
      <c r="M127" s="870"/>
      <c r="N127" s="870"/>
      <c r="O127" s="870"/>
      <c r="P127" s="870"/>
      <c r="Q127" s="870"/>
      <c r="R127" s="870"/>
      <c r="S127" s="870"/>
      <c r="T127" s="870"/>
      <c r="U127" s="870"/>
      <c r="V127" s="870"/>
      <c r="W127" s="870"/>
      <c r="X127" s="870"/>
      <c r="Y127" s="870"/>
      <c r="Z127" s="870"/>
      <c r="AA127" s="870"/>
      <c r="AB127" s="870"/>
      <c r="AC127" s="870"/>
      <c r="AD127" s="870"/>
      <c r="AE127" s="870"/>
      <c r="AF127" s="870"/>
      <c r="AG127" s="870"/>
      <c r="AH127" s="870"/>
      <c r="AI127" s="870"/>
      <c r="AJ127" s="870"/>
      <c r="AK127" s="3"/>
      <c r="AM127" s="308"/>
      <c r="AN127" s="308"/>
      <c r="AO127" s="308"/>
      <c r="AP127" s="308"/>
      <c r="AQ127" s="308"/>
    </row>
    <row r="128" spans="1:43" ht="18" customHeight="1">
      <c r="A128" s="1"/>
      <c r="B128" s="19"/>
      <c r="C128" s="72"/>
      <c r="D128" s="869"/>
      <c r="E128" s="869"/>
      <c r="F128" s="869"/>
      <c r="G128" s="869"/>
      <c r="H128" s="870"/>
      <c r="I128" s="870"/>
      <c r="J128" s="870"/>
      <c r="K128" s="870"/>
      <c r="L128" s="870"/>
      <c r="M128" s="870"/>
      <c r="N128" s="870"/>
      <c r="O128" s="870"/>
      <c r="P128" s="870"/>
      <c r="Q128" s="870"/>
      <c r="R128" s="870"/>
      <c r="S128" s="870"/>
      <c r="T128" s="870"/>
      <c r="U128" s="870"/>
      <c r="V128" s="870"/>
      <c r="W128" s="870"/>
      <c r="X128" s="870"/>
      <c r="Y128" s="870"/>
      <c r="Z128" s="870"/>
      <c r="AA128" s="870"/>
      <c r="AB128" s="870"/>
      <c r="AC128" s="870"/>
      <c r="AD128" s="870"/>
      <c r="AE128" s="870"/>
      <c r="AF128" s="870"/>
      <c r="AG128" s="870"/>
      <c r="AH128" s="870"/>
      <c r="AI128" s="870"/>
      <c r="AJ128" s="870"/>
      <c r="AK128" s="3"/>
      <c r="AM128" s="308"/>
      <c r="AN128" s="308"/>
      <c r="AO128" s="308"/>
      <c r="AP128" s="308"/>
      <c r="AQ128" s="308"/>
    </row>
    <row r="129" spans="1:43" ht="18" customHeight="1">
      <c r="A129" s="1"/>
      <c r="B129" s="19"/>
      <c r="C129" s="72"/>
      <c r="D129" s="869"/>
      <c r="E129" s="869"/>
      <c r="F129" s="869"/>
      <c r="G129" s="869"/>
      <c r="H129" s="870"/>
      <c r="I129" s="870"/>
      <c r="J129" s="870"/>
      <c r="K129" s="870"/>
      <c r="L129" s="870"/>
      <c r="M129" s="870"/>
      <c r="N129" s="870"/>
      <c r="O129" s="870"/>
      <c r="P129" s="870"/>
      <c r="Q129" s="870"/>
      <c r="R129" s="870"/>
      <c r="S129" s="870"/>
      <c r="T129" s="870"/>
      <c r="U129" s="870"/>
      <c r="V129" s="870"/>
      <c r="W129" s="870"/>
      <c r="X129" s="870"/>
      <c r="Y129" s="870"/>
      <c r="Z129" s="870"/>
      <c r="AA129" s="870"/>
      <c r="AB129" s="870"/>
      <c r="AC129" s="870"/>
      <c r="AD129" s="870"/>
      <c r="AE129" s="870"/>
      <c r="AF129" s="870"/>
      <c r="AG129" s="870"/>
      <c r="AH129" s="870"/>
      <c r="AI129" s="870"/>
      <c r="AJ129" s="870"/>
      <c r="AK129" s="3"/>
      <c r="AM129" s="308"/>
      <c r="AN129" s="308"/>
      <c r="AO129" s="308"/>
      <c r="AP129" s="308"/>
      <c r="AQ129" s="308"/>
    </row>
    <row r="130" spans="1:43" ht="18" customHeight="1">
      <c r="A130" s="1"/>
      <c r="B130" s="19"/>
      <c r="C130" s="72"/>
      <c r="D130" s="869"/>
      <c r="E130" s="869"/>
      <c r="F130" s="869"/>
      <c r="G130" s="869"/>
      <c r="H130" s="870"/>
      <c r="I130" s="870"/>
      <c r="J130" s="870"/>
      <c r="K130" s="870"/>
      <c r="L130" s="870"/>
      <c r="M130" s="870"/>
      <c r="N130" s="870"/>
      <c r="O130" s="870"/>
      <c r="P130" s="870"/>
      <c r="Q130" s="870"/>
      <c r="R130" s="870"/>
      <c r="S130" s="870"/>
      <c r="T130" s="870"/>
      <c r="U130" s="870"/>
      <c r="V130" s="870"/>
      <c r="W130" s="870"/>
      <c r="X130" s="870"/>
      <c r="Y130" s="870"/>
      <c r="Z130" s="870"/>
      <c r="AA130" s="870"/>
      <c r="AB130" s="870"/>
      <c r="AC130" s="870"/>
      <c r="AD130" s="870"/>
      <c r="AE130" s="870"/>
      <c r="AF130" s="870"/>
      <c r="AG130" s="870"/>
      <c r="AH130" s="870"/>
      <c r="AI130" s="870"/>
      <c r="AJ130" s="870"/>
      <c r="AK130" s="3"/>
      <c r="AM130" s="308"/>
      <c r="AN130" s="308"/>
      <c r="AO130" s="308"/>
      <c r="AP130" s="308"/>
      <c r="AQ130" s="308"/>
    </row>
    <row r="131" spans="1:43" ht="18" customHeight="1">
      <c r="A131" s="1"/>
      <c r="B131" s="19"/>
      <c r="C131" s="72"/>
      <c r="D131" s="869"/>
      <c r="E131" s="869"/>
      <c r="F131" s="869"/>
      <c r="G131" s="869"/>
      <c r="H131" s="870"/>
      <c r="I131" s="870"/>
      <c r="J131" s="870"/>
      <c r="K131" s="870"/>
      <c r="L131" s="870"/>
      <c r="M131" s="870"/>
      <c r="N131" s="870"/>
      <c r="O131" s="870"/>
      <c r="P131" s="870"/>
      <c r="Q131" s="870"/>
      <c r="R131" s="870"/>
      <c r="S131" s="870"/>
      <c r="T131" s="870"/>
      <c r="U131" s="870"/>
      <c r="V131" s="870"/>
      <c r="W131" s="870"/>
      <c r="X131" s="870"/>
      <c r="Y131" s="870"/>
      <c r="Z131" s="870"/>
      <c r="AA131" s="870"/>
      <c r="AB131" s="870"/>
      <c r="AC131" s="870"/>
      <c r="AD131" s="870"/>
      <c r="AE131" s="870"/>
      <c r="AF131" s="870"/>
      <c r="AG131" s="870"/>
      <c r="AH131" s="870"/>
      <c r="AI131" s="870"/>
      <c r="AJ131" s="870"/>
      <c r="AK131" s="3"/>
      <c r="AM131" s="308"/>
      <c r="AN131" s="308"/>
      <c r="AO131" s="308"/>
      <c r="AP131" s="308"/>
      <c r="AQ131" s="308"/>
    </row>
    <row r="132" spans="1:43" ht="18" customHeight="1">
      <c r="A132" s="1"/>
      <c r="B132" s="19"/>
      <c r="C132" s="72"/>
      <c r="D132" s="869" t="str">
        <f>Tbl!$Q$5</f>
        <v>令和５年度
（2023年度）</v>
      </c>
      <c r="E132" s="869"/>
      <c r="F132" s="869"/>
      <c r="G132" s="869"/>
      <c r="H132" s="870"/>
      <c r="I132" s="870"/>
      <c r="J132" s="870"/>
      <c r="K132" s="870"/>
      <c r="L132" s="870"/>
      <c r="M132" s="870"/>
      <c r="N132" s="870"/>
      <c r="O132" s="870"/>
      <c r="P132" s="870"/>
      <c r="Q132" s="870"/>
      <c r="R132" s="870"/>
      <c r="S132" s="870"/>
      <c r="T132" s="870"/>
      <c r="U132" s="870"/>
      <c r="V132" s="870"/>
      <c r="W132" s="870"/>
      <c r="X132" s="870"/>
      <c r="Y132" s="870"/>
      <c r="Z132" s="870"/>
      <c r="AA132" s="870"/>
      <c r="AB132" s="870"/>
      <c r="AC132" s="870"/>
      <c r="AD132" s="870"/>
      <c r="AE132" s="870"/>
      <c r="AF132" s="870"/>
      <c r="AG132" s="870"/>
      <c r="AH132" s="870"/>
      <c r="AI132" s="870"/>
      <c r="AJ132" s="870"/>
      <c r="AK132" s="3"/>
      <c r="AM132" s="308" t="str">
        <f>IF(AND($H132="",VALUE(MID($D132,3,1))&lt;様式１号!$D$16),"← ＣＯ2排出量の前年度に対する増減要因を分析
　 して入力してください。 (例)削減対策の実施
　 状況、生産量・営業時間等の増減など","")</f>
        <v/>
      </c>
      <c r="AN132" s="308"/>
      <c r="AO132" s="308"/>
      <c r="AP132" s="308"/>
      <c r="AQ132" s="308"/>
    </row>
    <row r="133" spans="1:43" ht="18" customHeight="1">
      <c r="A133" s="1"/>
      <c r="B133" s="19"/>
      <c r="C133" s="72"/>
      <c r="D133" s="869"/>
      <c r="E133" s="869"/>
      <c r="F133" s="869"/>
      <c r="G133" s="869"/>
      <c r="H133" s="870"/>
      <c r="I133" s="870"/>
      <c r="J133" s="870"/>
      <c r="K133" s="870"/>
      <c r="L133" s="870"/>
      <c r="M133" s="870"/>
      <c r="N133" s="870"/>
      <c r="O133" s="870"/>
      <c r="P133" s="870"/>
      <c r="Q133" s="870"/>
      <c r="R133" s="870"/>
      <c r="S133" s="870"/>
      <c r="T133" s="870"/>
      <c r="U133" s="870"/>
      <c r="V133" s="870"/>
      <c r="W133" s="870"/>
      <c r="X133" s="870"/>
      <c r="Y133" s="870"/>
      <c r="Z133" s="870"/>
      <c r="AA133" s="870"/>
      <c r="AB133" s="870"/>
      <c r="AC133" s="870"/>
      <c r="AD133" s="870"/>
      <c r="AE133" s="870"/>
      <c r="AF133" s="870"/>
      <c r="AG133" s="870"/>
      <c r="AH133" s="870"/>
      <c r="AI133" s="870"/>
      <c r="AJ133" s="870"/>
      <c r="AK133" s="3"/>
      <c r="AM133" s="308"/>
      <c r="AN133" s="308"/>
      <c r="AO133" s="308"/>
      <c r="AP133" s="308"/>
      <c r="AQ133" s="308"/>
    </row>
    <row r="134" spans="1:43" ht="18" customHeight="1">
      <c r="A134" s="1"/>
      <c r="B134" s="19"/>
      <c r="C134" s="72"/>
      <c r="D134" s="869"/>
      <c r="E134" s="869"/>
      <c r="F134" s="869"/>
      <c r="G134" s="869"/>
      <c r="H134" s="870"/>
      <c r="I134" s="870"/>
      <c r="J134" s="870"/>
      <c r="K134" s="870"/>
      <c r="L134" s="870"/>
      <c r="M134" s="870"/>
      <c r="N134" s="870"/>
      <c r="O134" s="870"/>
      <c r="P134" s="870"/>
      <c r="Q134" s="870"/>
      <c r="R134" s="870"/>
      <c r="S134" s="870"/>
      <c r="T134" s="870"/>
      <c r="U134" s="870"/>
      <c r="V134" s="870"/>
      <c r="W134" s="870"/>
      <c r="X134" s="870"/>
      <c r="Y134" s="870"/>
      <c r="Z134" s="870"/>
      <c r="AA134" s="870"/>
      <c r="AB134" s="870"/>
      <c r="AC134" s="870"/>
      <c r="AD134" s="870"/>
      <c r="AE134" s="870"/>
      <c r="AF134" s="870"/>
      <c r="AG134" s="870"/>
      <c r="AH134" s="870"/>
      <c r="AI134" s="870"/>
      <c r="AJ134" s="870"/>
      <c r="AK134" s="3"/>
      <c r="AM134" s="308"/>
      <c r="AN134" s="308"/>
      <c r="AO134" s="308"/>
      <c r="AP134" s="308"/>
      <c r="AQ134" s="308"/>
    </row>
    <row r="135" spans="1:43" ht="18" customHeight="1">
      <c r="A135" s="1"/>
      <c r="B135" s="19"/>
      <c r="C135" s="72"/>
      <c r="D135" s="869"/>
      <c r="E135" s="869"/>
      <c r="F135" s="869"/>
      <c r="G135" s="869"/>
      <c r="H135" s="870"/>
      <c r="I135" s="870"/>
      <c r="J135" s="870"/>
      <c r="K135" s="870"/>
      <c r="L135" s="870"/>
      <c r="M135" s="870"/>
      <c r="N135" s="870"/>
      <c r="O135" s="870"/>
      <c r="P135" s="870"/>
      <c r="Q135" s="870"/>
      <c r="R135" s="870"/>
      <c r="S135" s="870"/>
      <c r="T135" s="870"/>
      <c r="U135" s="870"/>
      <c r="V135" s="870"/>
      <c r="W135" s="870"/>
      <c r="X135" s="870"/>
      <c r="Y135" s="870"/>
      <c r="Z135" s="870"/>
      <c r="AA135" s="870"/>
      <c r="AB135" s="870"/>
      <c r="AC135" s="870"/>
      <c r="AD135" s="870"/>
      <c r="AE135" s="870"/>
      <c r="AF135" s="870"/>
      <c r="AG135" s="870"/>
      <c r="AH135" s="870"/>
      <c r="AI135" s="870"/>
      <c r="AJ135" s="870"/>
      <c r="AK135" s="3"/>
      <c r="AM135" s="308"/>
      <c r="AN135" s="308"/>
      <c r="AO135" s="308"/>
      <c r="AP135" s="308"/>
      <c r="AQ135" s="308"/>
    </row>
    <row r="136" spans="1:43" ht="18" customHeight="1">
      <c r="A136" s="1"/>
      <c r="B136" s="19"/>
      <c r="C136" s="72"/>
      <c r="D136" s="869"/>
      <c r="E136" s="869"/>
      <c r="F136" s="869"/>
      <c r="G136" s="869"/>
      <c r="H136" s="870"/>
      <c r="I136" s="870"/>
      <c r="J136" s="870"/>
      <c r="K136" s="870"/>
      <c r="L136" s="870"/>
      <c r="M136" s="870"/>
      <c r="N136" s="870"/>
      <c r="O136" s="870"/>
      <c r="P136" s="870"/>
      <c r="Q136" s="870"/>
      <c r="R136" s="870"/>
      <c r="S136" s="870"/>
      <c r="T136" s="870"/>
      <c r="U136" s="870"/>
      <c r="V136" s="870"/>
      <c r="W136" s="870"/>
      <c r="X136" s="870"/>
      <c r="Y136" s="870"/>
      <c r="Z136" s="870"/>
      <c r="AA136" s="870"/>
      <c r="AB136" s="870"/>
      <c r="AC136" s="870"/>
      <c r="AD136" s="870"/>
      <c r="AE136" s="870"/>
      <c r="AF136" s="870"/>
      <c r="AG136" s="870"/>
      <c r="AH136" s="870"/>
      <c r="AI136" s="870"/>
      <c r="AJ136" s="870"/>
      <c r="AK136" s="3"/>
      <c r="AM136" s="308"/>
      <c r="AN136" s="308"/>
      <c r="AO136" s="308"/>
      <c r="AP136" s="308"/>
      <c r="AQ136" s="308"/>
    </row>
    <row r="137" spans="1:43" ht="18" customHeight="1">
      <c r="A137" s="1"/>
      <c r="B137" s="19"/>
      <c r="C137" s="72"/>
      <c r="D137" s="869"/>
      <c r="E137" s="869"/>
      <c r="F137" s="869"/>
      <c r="G137" s="869"/>
      <c r="H137" s="870"/>
      <c r="I137" s="870"/>
      <c r="J137" s="870"/>
      <c r="K137" s="870"/>
      <c r="L137" s="870"/>
      <c r="M137" s="870"/>
      <c r="N137" s="870"/>
      <c r="O137" s="870"/>
      <c r="P137" s="870"/>
      <c r="Q137" s="870"/>
      <c r="R137" s="870"/>
      <c r="S137" s="870"/>
      <c r="T137" s="870"/>
      <c r="U137" s="870"/>
      <c r="V137" s="870"/>
      <c r="W137" s="870"/>
      <c r="X137" s="870"/>
      <c r="Y137" s="870"/>
      <c r="Z137" s="870"/>
      <c r="AA137" s="870"/>
      <c r="AB137" s="870"/>
      <c r="AC137" s="870"/>
      <c r="AD137" s="870"/>
      <c r="AE137" s="870"/>
      <c r="AF137" s="870"/>
      <c r="AG137" s="870"/>
      <c r="AH137" s="870"/>
      <c r="AI137" s="870"/>
      <c r="AJ137" s="870"/>
      <c r="AK137" s="3"/>
      <c r="AM137" s="308"/>
      <c r="AN137" s="308"/>
      <c r="AO137" s="308"/>
      <c r="AP137" s="308"/>
      <c r="AQ137" s="308"/>
    </row>
    <row r="138" spans="1:43" ht="18" customHeight="1">
      <c r="A138" s="1"/>
      <c r="B138" s="19"/>
      <c r="C138" s="72"/>
      <c r="D138" s="869"/>
      <c r="E138" s="869"/>
      <c r="F138" s="869"/>
      <c r="G138" s="869"/>
      <c r="H138" s="870"/>
      <c r="I138" s="870"/>
      <c r="J138" s="870"/>
      <c r="K138" s="870"/>
      <c r="L138" s="870"/>
      <c r="M138" s="870"/>
      <c r="N138" s="870"/>
      <c r="O138" s="870"/>
      <c r="P138" s="870"/>
      <c r="Q138" s="870"/>
      <c r="R138" s="870"/>
      <c r="S138" s="870"/>
      <c r="T138" s="870"/>
      <c r="U138" s="870"/>
      <c r="V138" s="870"/>
      <c r="W138" s="870"/>
      <c r="X138" s="870"/>
      <c r="Y138" s="870"/>
      <c r="Z138" s="870"/>
      <c r="AA138" s="870"/>
      <c r="AB138" s="870"/>
      <c r="AC138" s="870"/>
      <c r="AD138" s="870"/>
      <c r="AE138" s="870"/>
      <c r="AF138" s="870"/>
      <c r="AG138" s="870"/>
      <c r="AH138" s="870"/>
      <c r="AI138" s="870"/>
      <c r="AJ138" s="870"/>
      <c r="AK138" s="3"/>
      <c r="AM138" s="308"/>
      <c r="AN138" s="308"/>
      <c r="AO138" s="308"/>
      <c r="AP138" s="308"/>
      <c r="AQ138" s="308"/>
    </row>
    <row r="139" spans="1:43" ht="18" customHeight="1">
      <c r="A139" s="1"/>
      <c r="B139" s="19"/>
      <c r="C139" s="72"/>
      <c r="D139" s="869"/>
      <c r="E139" s="869"/>
      <c r="F139" s="869"/>
      <c r="G139" s="869"/>
      <c r="H139" s="870"/>
      <c r="I139" s="870"/>
      <c r="J139" s="870"/>
      <c r="K139" s="870"/>
      <c r="L139" s="870"/>
      <c r="M139" s="870"/>
      <c r="N139" s="870"/>
      <c r="O139" s="870"/>
      <c r="P139" s="870"/>
      <c r="Q139" s="870"/>
      <c r="R139" s="870"/>
      <c r="S139" s="870"/>
      <c r="T139" s="870"/>
      <c r="U139" s="870"/>
      <c r="V139" s="870"/>
      <c r="W139" s="870"/>
      <c r="X139" s="870"/>
      <c r="Y139" s="870"/>
      <c r="Z139" s="870"/>
      <c r="AA139" s="870"/>
      <c r="AB139" s="870"/>
      <c r="AC139" s="870"/>
      <c r="AD139" s="870"/>
      <c r="AE139" s="870"/>
      <c r="AF139" s="870"/>
      <c r="AG139" s="870"/>
      <c r="AH139" s="870"/>
      <c r="AI139" s="870"/>
      <c r="AJ139" s="870"/>
      <c r="AK139" s="3"/>
      <c r="AM139" s="308"/>
      <c r="AN139" s="308"/>
      <c r="AO139" s="308"/>
      <c r="AP139" s="308"/>
      <c r="AQ139" s="308"/>
    </row>
    <row r="140" spans="1:43" ht="18" customHeight="1">
      <c r="A140" s="1"/>
      <c r="B140" s="19"/>
      <c r="C140" s="72"/>
      <c r="D140" s="869" t="str">
        <f>Tbl!$Q$6</f>
        <v>令和６年度
（2024年度）</v>
      </c>
      <c r="E140" s="869"/>
      <c r="F140" s="869"/>
      <c r="G140" s="869"/>
      <c r="H140" s="870"/>
      <c r="I140" s="870"/>
      <c r="J140" s="870"/>
      <c r="K140" s="870"/>
      <c r="L140" s="870"/>
      <c r="M140" s="870"/>
      <c r="N140" s="870"/>
      <c r="O140" s="870"/>
      <c r="P140" s="870"/>
      <c r="Q140" s="870"/>
      <c r="R140" s="870"/>
      <c r="S140" s="870"/>
      <c r="T140" s="870"/>
      <c r="U140" s="870"/>
      <c r="V140" s="870"/>
      <c r="W140" s="870"/>
      <c r="X140" s="870"/>
      <c r="Y140" s="870"/>
      <c r="Z140" s="870"/>
      <c r="AA140" s="870"/>
      <c r="AB140" s="870"/>
      <c r="AC140" s="870"/>
      <c r="AD140" s="870"/>
      <c r="AE140" s="870"/>
      <c r="AF140" s="870"/>
      <c r="AG140" s="870"/>
      <c r="AH140" s="870"/>
      <c r="AI140" s="870"/>
      <c r="AJ140" s="870"/>
      <c r="AK140" s="3"/>
      <c r="AM140" s="308" t="str">
        <f>IF(AND($H140="",VALUE(MID($D140,3,1))&lt;様式１号!$D$16),"← ＣＯ2排出量の前年度に対する増減要因を分析
　 して入力してください。 (例)削減対策の実施
　 状況、生産量・営業時間等の増減など","")</f>
        <v/>
      </c>
      <c r="AN140" s="308"/>
      <c r="AO140" s="308"/>
      <c r="AP140" s="308"/>
      <c r="AQ140" s="308"/>
    </row>
    <row r="141" spans="1:43" ht="18" customHeight="1">
      <c r="A141" s="1"/>
      <c r="B141" s="19"/>
      <c r="C141" s="72"/>
      <c r="D141" s="869"/>
      <c r="E141" s="869"/>
      <c r="F141" s="869"/>
      <c r="G141" s="869"/>
      <c r="H141" s="870"/>
      <c r="I141" s="870"/>
      <c r="J141" s="870"/>
      <c r="K141" s="870"/>
      <c r="L141" s="870"/>
      <c r="M141" s="870"/>
      <c r="N141" s="870"/>
      <c r="O141" s="870"/>
      <c r="P141" s="870"/>
      <c r="Q141" s="870"/>
      <c r="R141" s="870"/>
      <c r="S141" s="870"/>
      <c r="T141" s="870"/>
      <c r="U141" s="870"/>
      <c r="V141" s="870"/>
      <c r="W141" s="870"/>
      <c r="X141" s="870"/>
      <c r="Y141" s="870"/>
      <c r="Z141" s="870"/>
      <c r="AA141" s="870"/>
      <c r="AB141" s="870"/>
      <c r="AC141" s="870"/>
      <c r="AD141" s="870"/>
      <c r="AE141" s="870"/>
      <c r="AF141" s="870"/>
      <c r="AG141" s="870"/>
      <c r="AH141" s="870"/>
      <c r="AI141" s="870"/>
      <c r="AJ141" s="870"/>
      <c r="AK141" s="3"/>
      <c r="AM141" s="308"/>
      <c r="AN141" s="308"/>
      <c r="AO141" s="308"/>
      <c r="AP141" s="308"/>
      <c r="AQ141" s="308"/>
    </row>
    <row r="142" spans="1:43" ht="18" customHeight="1">
      <c r="A142" s="1"/>
      <c r="B142" s="19"/>
      <c r="C142" s="72"/>
      <c r="D142" s="869"/>
      <c r="E142" s="869"/>
      <c r="F142" s="869"/>
      <c r="G142" s="869"/>
      <c r="H142" s="870"/>
      <c r="I142" s="870"/>
      <c r="J142" s="870"/>
      <c r="K142" s="870"/>
      <c r="L142" s="870"/>
      <c r="M142" s="870"/>
      <c r="N142" s="870"/>
      <c r="O142" s="870"/>
      <c r="P142" s="870"/>
      <c r="Q142" s="870"/>
      <c r="R142" s="870"/>
      <c r="S142" s="870"/>
      <c r="T142" s="870"/>
      <c r="U142" s="870"/>
      <c r="V142" s="870"/>
      <c r="W142" s="870"/>
      <c r="X142" s="870"/>
      <c r="Y142" s="870"/>
      <c r="Z142" s="870"/>
      <c r="AA142" s="870"/>
      <c r="AB142" s="870"/>
      <c r="AC142" s="870"/>
      <c r="AD142" s="870"/>
      <c r="AE142" s="870"/>
      <c r="AF142" s="870"/>
      <c r="AG142" s="870"/>
      <c r="AH142" s="870"/>
      <c r="AI142" s="870"/>
      <c r="AJ142" s="870"/>
      <c r="AK142" s="3"/>
      <c r="AM142" s="308"/>
      <c r="AN142" s="308"/>
      <c r="AO142" s="308"/>
      <c r="AP142" s="308"/>
      <c r="AQ142" s="308"/>
    </row>
    <row r="143" spans="1:43" ht="18" customHeight="1">
      <c r="A143" s="1"/>
      <c r="B143" s="19"/>
      <c r="C143" s="72"/>
      <c r="D143" s="869"/>
      <c r="E143" s="869"/>
      <c r="F143" s="869"/>
      <c r="G143" s="869"/>
      <c r="H143" s="870"/>
      <c r="I143" s="870"/>
      <c r="J143" s="870"/>
      <c r="K143" s="870"/>
      <c r="L143" s="870"/>
      <c r="M143" s="870"/>
      <c r="N143" s="870"/>
      <c r="O143" s="870"/>
      <c r="P143" s="870"/>
      <c r="Q143" s="870"/>
      <c r="R143" s="870"/>
      <c r="S143" s="870"/>
      <c r="T143" s="870"/>
      <c r="U143" s="870"/>
      <c r="V143" s="870"/>
      <c r="W143" s="870"/>
      <c r="X143" s="870"/>
      <c r="Y143" s="870"/>
      <c r="Z143" s="870"/>
      <c r="AA143" s="870"/>
      <c r="AB143" s="870"/>
      <c r="AC143" s="870"/>
      <c r="AD143" s="870"/>
      <c r="AE143" s="870"/>
      <c r="AF143" s="870"/>
      <c r="AG143" s="870"/>
      <c r="AH143" s="870"/>
      <c r="AI143" s="870"/>
      <c r="AJ143" s="870"/>
      <c r="AK143" s="3"/>
      <c r="AM143" s="308"/>
      <c r="AN143" s="308"/>
      <c r="AO143" s="308"/>
      <c r="AP143" s="308"/>
      <c r="AQ143" s="308"/>
    </row>
    <row r="144" spans="1:43" ht="18" customHeight="1">
      <c r="A144" s="1"/>
      <c r="B144" s="19"/>
      <c r="C144" s="72"/>
      <c r="D144" s="869"/>
      <c r="E144" s="869"/>
      <c r="F144" s="869"/>
      <c r="G144" s="869"/>
      <c r="H144" s="870"/>
      <c r="I144" s="870"/>
      <c r="J144" s="870"/>
      <c r="K144" s="870"/>
      <c r="L144" s="870"/>
      <c r="M144" s="870"/>
      <c r="N144" s="870"/>
      <c r="O144" s="870"/>
      <c r="P144" s="870"/>
      <c r="Q144" s="870"/>
      <c r="R144" s="870"/>
      <c r="S144" s="870"/>
      <c r="T144" s="870"/>
      <c r="U144" s="870"/>
      <c r="V144" s="870"/>
      <c r="W144" s="870"/>
      <c r="X144" s="870"/>
      <c r="Y144" s="870"/>
      <c r="Z144" s="870"/>
      <c r="AA144" s="870"/>
      <c r="AB144" s="870"/>
      <c r="AC144" s="870"/>
      <c r="AD144" s="870"/>
      <c r="AE144" s="870"/>
      <c r="AF144" s="870"/>
      <c r="AG144" s="870"/>
      <c r="AH144" s="870"/>
      <c r="AI144" s="870"/>
      <c r="AJ144" s="870"/>
      <c r="AK144" s="3"/>
      <c r="AM144" s="308"/>
      <c r="AN144" s="308"/>
      <c r="AO144" s="308"/>
      <c r="AP144" s="308"/>
      <c r="AQ144" s="308"/>
    </row>
    <row r="145" spans="1:76" ht="18" customHeight="1">
      <c r="A145" s="1"/>
      <c r="B145" s="19"/>
      <c r="C145" s="72"/>
      <c r="D145" s="869"/>
      <c r="E145" s="869"/>
      <c r="F145" s="869"/>
      <c r="G145" s="869"/>
      <c r="H145" s="870"/>
      <c r="I145" s="870"/>
      <c r="J145" s="870"/>
      <c r="K145" s="870"/>
      <c r="L145" s="870"/>
      <c r="M145" s="870"/>
      <c r="N145" s="870"/>
      <c r="O145" s="870"/>
      <c r="P145" s="870"/>
      <c r="Q145" s="870"/>
      <c r="R145" s="870"/>
      <c r="S145" s="870"/>
      <c r="T145" s="870"/>
      <c r="U145" s="870"/>
      <c r="V145" s="870"/>
      <c r="W145" s="870"/>
      <c r="X145" s="870"/>
      <c r="Y145" s="870"/>
      <c r="Z145" s="870"/>
      <c r="AA145" s="870"/>
      <c r="AB145" s="870"/>
      <c r="AC145" s="870"/>
      <c r="AD145" s="870"/>
      <c r="AE145" s="870"/>
      <c r="AF145" s="870"/>
      <c r="AG145" s="870"/>
      <c r="AH145" s="870"/>
      <c r="AI145" s="870"/>
      <c r="AJ145" s="870"/>
      <c r="AK145" s="3"/>
      <c r="AM145" s="308"/>
      <c r="AN145" s="308"/>
      <c r="AO145" s="308"/>
      <c r="AP145" s="308"/>
      <c r="AQ145" s="308"/>
    </row>
    <row r="146" spans="1:76" ht="18" customHeight="1">
      <c r="A146" s="1"/>
      <c r="B146" s="19"/>
      <c r="C146" s="72"/>
      <c r="D146" s="869"/>
      <c r="E146" s="869"/>
      <c r="F146" s="869"/>
      <c r="G146" s="869"/>
      <c r="H146" s="870"/>
      <c r="I146" s="870"/>
      <c r="J146" s="870"/>
      <c r="K146" s="870"/>
      <c r="L146" s="870"/>
      <c r="M146" s="870"/>
      <c r="N146" s="870"/>
      <c r="O146" s="870"/>
      <c r="P146" s="870"/>
      <c r="Q146" s="870"/>
      <c r="R146" s="870"/>
      <c r="S146" s="870"/>
      <c r="T146" s="870"/>
      <c r="U146" s="870"/>
      <c r="V146" s="870"/>
      <c r="W146" s="870"/>
      <c r="X146" s="870"/>
      <c r="Y146" s="870"/>
      <c r="Z146" s="870"/>
      <c r="AA146" s="870"/>
      <c r="AB146" s="870"/>
      <c r="AC146" s="870"/>
      <c r="AD146" s="870"/>
      <c r="AE146" s="870"/>
      <c r="AF146" s="870"/>
      <c r="AG146" s="870"/>
      <c r="AH146" s="870"/>
      <c r="AI146" s="870"/>
      <c r="AJ146" s="870"/>
      <c r="AK146" s="3"/>
      <c r="AM146" s="308"/>
      <c r="AN146" s="308"/>
      <c r="AO146" s="308"/>
      <c r="AP146" s="308"/>
      <c r="AQ146" s="308"/>
    </row>
    <row r="147" spans="1:76" ht="18" customHeight="1">
      <c r="A147" s="1"/>
      <c r="B147" s="153"/>
      <c r="C147" s="72"/>
      <c r="D147" s="869"/>
      <c r="E147" s="869"/>
      <c r="F147" s="869"/>
      <c r="G147" s="869"/>
      <c r="H147" s="870"/>
      <c r="I147" s="870"/>
      <c r="J147" s="870"/>
      <c r="K147" s="870"/>
      <c r="L147" s="870"/>
      <c r="M147" s="870"/>
      <c r="N147" s="870"/>
      <c r="O147" s="870"/>
      <c r="P147" s="870"/>
      <c r="Q147" s="870"/>
      <c r="R147" s="870"/>
      <c r="S147" s="870"/>
      <c r="T147" s="870"/>
      <c r="U147" s="870"/>
      <c r="V147" s="870"/>
      <c r="W147" s="870"/>
      <c r="X147" s="870"/>
      <c r="Y147" s="870"/>
      <c r="Z147" s="870"/>
      <c r="AA147" s="870"/>
      <c r="AB147" s="870"/>
      <c r="AC147" s="870"/>
      <c r="AD147" s="870"/>
      <c r="AE147" s="870"/>
      <c r="AF147" s="870"/>
      <c r="AG147" s="870"/>
      <c r="AH147" s="870"/>
      <c r="AI147" s="870"/>
      <c r="AJ147" s="870"/>
      <c r="AK147" s="3"/>
      <c r="AM147" s="308"/>
      <c r="AN147" s="308"/>
      <c r="AO147" s="308"/>
      <c r="AP147" s="308"/>
      <c r="AQ147" s="308"/>
    </row>
    <row r="148" spans="1:76" ht="21" customHeight="1">
      <c r="A148" s="1"/>
      <c r="B148" s="73"/>
      <c r="C148" s="72"/>
      <c r="D148" s="83"/>
      <c r="E148" s="83"/>
      <c r="F148" s="83"/>
      <c r="G148" s="83"/>
      <c r="H148" s="98"/>
      <c r="I148" s="99"/>
      <c r="J148" s="100"/>
      <c r="K148" s="100"/>
      <c r="L148" s="100"/>
      <c r="M148" s="100"/>
      <c r="N148" s="100"/>
      <c r="O148" s="101"/>
      <c r="P148" s="102"/>
      <c r="Q148" s="102"/>
      <c r="R148" s="102"/>
      <c r="S148" s="102"/>
      <c r="T148" s="102"/>
      <c r="U148" s="102"/>
      <c r="V148" s="102"/>
      <c r="W148" s="102"/>
      <c r="X148" s="102"/>
      <c r="Y148" s="102"/>
      <c r="Z148" s="102"/>
      <c r="AA148" s="102"/>
      <c r="AB148" s="102"/>
      <c r="AC148" s="102"/>
      <c r="AD148" s="118"/>
      <c r="AE148" s="119"/>
      <c r="AF148" s="119"/>
      <c r="AG148" s="119"/>
      <c r="AH148" s="119"/>
      <c r="AI148" s="119"/>
      <c r="AJ148" s="116"/>
      <c r="AK148" s="251" t="s">
        <v>38</v>
      </c>
      <c r="AL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row>
    <row r="149" spans="1:76" s="46" customFormat="1">
      <c r="A149" s="9"/>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871" t="s">
        <v>84</v>
      </c>
      <c r="Z149" s="871"/>
      <c r="AA149" s="871"/>
      <c r="AB149" s="871"/>
      <c r="AC149" s="746" t="str">
        <f>IF($AC$4="","",$AC$4)</f>
        <v/>
      </c>
      <c r="AD149" s="746"/>
      <c r="AE149" s="746"/>
      <c r="AF149" s="746"/>
      <c r="AG149" s="746"/>
      <c r="AH149" s="746"/>
      <c r="AI149" s="746"/>
      <c r="AJ149" s="746"/>
      <c r="AK149" s="67"/>
      <c r="AL149" s="45"/>
      <c r="AM149" s="136"/>
      <c r="AN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5"/>
    </row>
    <row r="150" spans="1:76">
      <c r="A150" s="1"/>
      <c r="B150" s="72"/>
      <c r="C150" s="131" t="s">
        <v>170</v>
      </c>
      <c r="D150" s="131"/>
      <c r="E150" s="131"/>
      <c r="F150" s="131"/>
      <c r="G150" s="131"/>
      <c r="H150" s="131"/>
      <c r="I150" s="131"/>
      <c r="J150" s="131"/>
      <c r="K150" s="131"/>
      <c r="L150" s="131"/>
      <c r="M150" s="131"/>
      <c r="N150" s="131"/>
      <c r="O150" s="131"/>
      <c r="P150" s="131"/>
      <c r="Q150" s="131"/>
      <c r="R150" s="131"/>
      <c r="S150" s="131"/>
      <c r="T150" s="131"/>
      <c r="U150" s="131"/>
      <c r="V150" s="54"/>
      <c r="W150" s="54"/>
      <c r="X150" s="54"/>
      <c r="Y150" s="54"/>
      <c r="Z150" s="54"/>
      <c r="AA150" s="54"/>
      <c r="AB150" s="54"/>
      <c r="AC150" s="54"/>
      <c r="AD150" s="54"/>
      <c r="AE150" s="139" t="str">
        <f>IF($E$10="Bテナント等","Bテナント等事業所 （４）",IF($E$10="A","A事業所（４）",""))</f>
        <v/>
      </c>
      <c r="AF150" s="103"/>
      <c r="AG150" s="54"/>
      <c r="AH150" s="54"/>
      <c r="AI150" s="54"/>
      <c r="AJ150" s="54"/>
      <c r="AK150" s="54"/>
      <c r="AO150" s="46"/>
      <c r="AP150" s="46"/>
      <c r="AQ150" s="46"/>
      <c r="AR150" s="46"/>
      <c r="AS150" s="46"/>
      <c r="AT150" s="46"/>
    </row>
    <row r="151" spans="1:76" ht="8.25" customHeight="1">
      <c r="A151" s="1"/>
      <c r="B151" s="32"/>
      <c r="C151" s="17"/>
      <c r="D151" s="17"/>
      <c r="E151" s="17"/>
      <c r="F151" s="17"/>
      <c r="G151" s="17"/>
      <c r="H151" s="17"/>
      <c r="I151" s="17"/>
      <c r="J151" s="17"/>
      <c r="K151" s="17"/>
      <c r="L151" s="17"/>
      <c r="M151" s="17"/>
      <c r="N151" s="17"/>
      <c r="O151" s="17"/>
      <c r="P151" s="17"/>
      <c r="Q151" s="17"/>
      <c r="R151" s="17"/>
      <c r="S151" s="17"/>
      <c r="T151" s="17"/>
      <c r="U151" s="17"/>
      <c r="V151" s="5"/>
      <c r="W151" s="5"/>
      <c r="X151" s="5"/>
      <c r="Y151" s="5"/>
      <c r="Z151" s="5"/>
      <c r="AA151" s="5"/>
      <c r="AB151" s="5"/>
      <c r="AC151" s="5"/>
      <c r="AD151" s="5"/>
      <c r="AE151" s="5"/>
      <c r="AF151" s="5"/>
      <c r="AG151" s="5"/>
      <c r="AH151" s="5"/>
      <c r="AI151" s="5"/>
      <c r="AJ151" s="5"/>
      <c r="AK151" s="18"/>
      <c r="AL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row>
    <row r="152" spans="1:76" s="46" customFormat="1" ht="21" customHeight="1">
      <c r="A152" s="9"/>
      <c r="B152" s="33"/>
      <c r="C152" s="130" t="s">
        <v>171</v>
      </c>
      <c r="D152" s="86"/>
      <c r="E152" s="86"/>
      <c r="F152" s="86"/>
      <c r="G152" s="86"/>
      <c r="H152" s="67"/>
      <c r="I152" s="67"/>
      <c r="J152" s="67"/>
      <c r="K152" s="86"/>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34"/>
      <c r="AM152" s="136"/>
    </row>
    <row r="153" spans="1:76" s="46" customFormat="1" ht="13.5">
      <c r="A153" s="9"/>
      <c r="B153" s="33"/>
      <c r="C153" s="86"/>
      <c r="D153" s="86"/>
      <c r="E153" s="86"/>
      <c r="F153" s="86"/>
      <c r="G153" s="86"/>
      <c r="H153" s="877">
        <v>0</v>
      </c>
      <c r="I153" s="877"/>
      <c r="J153" s="877"/>
      <c r="K153" s="86"/>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34"/>
      <c r="AM153" s="136"/>
    </row>
    <row r="154" spans="1:76" s="46" customFormat="1" ht="10.5" customHeight="1">
      <c r="A154" s="9"/>
      <c r="B154" s="33"/>
      <c r="C154" s="878" t="s">
        <v>172</v>
      </c>
      <c r="D154" s="879"/>
      <c r="E154" s="884" t="s">
        <v>173</v>
      </c>
      <c r="F154" s="885"/>
      <c r="G154" s="885"/>
      <c r="H154" s="885"/>
      <c r="I154" s="885"/>
      <c r="J154" s="885"/>
      <c r="K154" s="885"/>
      <c r="L154" s="885"/>
      <c r="M154" s="885"/>
      <c r="N154" s="885"/>
      <c r="O154" s="885"/>
      <c r="P154" s="885"/>
      <c r="Q154" s="886"/>
      <c r="R154" s="878" t="s">
        <v>486</v>
      </c>
      <c r="S154" s="893"/>
      <c r="T154" s="893"/>
      <c r="U154" s="893"/>
      <c r="V154" s="893"/>
      <c r="W154" s="893"/>
      <c r="X154" s="893"/>
      <c r="Y154" s="893"/>
      <c r="Z154" s="893"/>
      <c r="AA154" s="893"/>
      <c r="AB154" s="893"/>
      <c r="AC154" s="879"/>
      <c r="AD154" s="872" t="s">
        <v>174</v>
      </c>
      <c r="AE154" s="872"/>
      <c r="AF154" s="872" t="s">
        <v>175</v>
      </c>
      <c r="AG154" s="872"/>
      <c r="AH154" s="873" t="s">
        <v>487</v>
      </c>
      <c r="AI154" s="873"/>
      <c r="AJ154" s="873"/>
      <c r="AK154" s="34"/>
      <c r="AM154" s="136"/>
    </row>
    <row r="155" spans="1:76" s="46" customFormat="1" ht="10.5" customHeight="1">
      <c r="A155" s="9"/>
      <c r="B155" s="33"/>
      <c r="C155" s="880"/>
      <c r="D155" s="881"/>
      <c r="E155" s="887"/>
      <c r="F155" s="888"/>
      <c r="G155" s="888"/>
      <c r="H155" s="888"/>
      <c r="I155" s="888"/>
      <c r="J155" s="888"/>
      <c r="K155" s="888"/>
      <c r="L155" s="888"/>
      <c r="M155" s="888"/>
      <c r="N155" s="888"/>
      <c r="O155" s="888"/>
      <c r="P155" s="888"/>
      <c r="Q155" s="889"/>
      <c r="R155" s="880"/>
      <c r="S155" s="894"/>
      <c r="T155" s="894"/>
      <c r="U155" s="894"/>
      <c r="V155" s="894"/>
      <c r="W155" s="894"/>
      <c r="X155" s="894"/>
      <c r="Y155" s="894"/>
      <c r="Z155" s="894"/>
      <c r="AA155" s="894"/>
      <c r="AB155" s="894"/>
      <c r="AC155" s="881"/>
      <c r="AD155" s="872"/>
      <c r="AE155" s="872"/>
      <c r="AF155" s="872"/>
      <c r="AG155" s="872"/>
      <c r="AH155" s="873"/>
      <c r="AI155" s="873"/>
      <c r="AJ155" s="873"/>
      <c r="AK155" s="34"/>
      <c r="AM155" s="136"/>
    </row>
    <row r="156" spans="1:76" s="46" customFormat="1" ht="10.5" customHeight="1">
      <c r="A156" s="9"/>
      <c r="B156" s="33"/>
      <c r="C156" s="880"/>
      <c r="D156" s="881"/>
      <c r="E156" s="890"/>
      <c r="F156" s="891"/>
      <c r="G156" s="891"/>
      <c r="H156" s="891"/>
      <c r="I156" s="891"/>
      <c r="J156" s="891"/>
      <c r="K156" s="891"/>
      <c r="L156" s="891"/>
      <c r="M156" s="891"/>
      <c r="N156" s="891"/>
      <c r="O156" s="891"/>
      <c r="P156" s="891"/>
      <c r="Q156" s="892"/>
      <c r="R156" s="880"/>
      <c r="S156" s="894"/>
      <c r="T156" s="894"/>
      <c r="U156" s="894"/>
      <c r="V156" s="894"/>
      <c r="W156" s="894"/>
      <c r="X156" s="894"/>
      <c r="Y156" s="894"/>
      <c r="Z156" s="894"/>
      <c r="AA156" s="894"/>
      <c r="AB156" s="894"/>
      <c r="AC156" s="881"/>
      <c r="AD156" s="872"/>
      <c r="AE156" s="872"/>
      <c r="AF156" s="872"/>
      <c r="AG156" s="872"/>
      <c r="AH156" s="873"/>
      <c r="AI156" s="873"/>
      <c r="AJ156" s="873"/>
      <c r="AK156" s="34"/>
      <c r="AM156" s="136"/>
    </row>
    <row r="157" spans="1:76" s="46" customFormat="1" ht="27.75" customHeight="1">
      <c r="A157" s="9"/>
      <c r="B157" s="33"/>
      <c r="C157" s="880"/>
      <c r="D157" s="881"/>
      <c r="E157" s="747" t="s">
        <v>176</v>
      </c>
      <c r="F157" s="748"/>
      <c r="G157" s="749"/>
      <c r="H157" s="874" t="s">
        <v>177</v>
      </c>
      <c r="I157" s="875"/>
      <c r="J157" s="875"/>
      <c r="K157" s="875"/>
      <c r="L157" s="875"/>
      <c r="M157" s="875"/>
      <c r="N157" s="875"/>
      <c r="O157" s="875"/>
      <c r="P157" s="875"/>
      <c r="Q157" s="876"/>
      <c r="R157" s="880"/>
      <c r="S157" s="894"/>
      <c r="T157" s="894"/>
      <c r="U157" s="894"/>
      <c r="V157" s="894"/>
      <c r="W157" s="894"/>
      <c r="X157" s="894"/>
      <c r="Y157" s="894"/>
      <c r="Z157" s="894"/>
      <c r="AA157" s="894"/>
      <c r="AB157" s="894"/>
      <c r="AC157" s="881"/>
      <c r="AD157" s="872"/>
      <c r="AE157" s="872"/>
      <c r="AF157" s="872"/>
      <c r="AG157" s="872"/>
      <c r="AH157" s="873"/>
      <c r="AI157" s="873"/>
      <c r="AJ157" s="873"/>
      <c r="AK157" s="34"/>
      <c r="AM157" s="136"/>
    </row>
    <row r="158" spans="1:76" s="46" customFormat="1" ht="27.75" customHeight="1">
      <c r="A158" s="9"/>
      <c r="B158" s="33"/>
      <c r="C158" s="882"/>
      <c r="D158" s="883"/>
      <c r="E158" s="753"/>
      <c r="F158" s="754"/>
      <c r="G158" s="755"/>
      <c r="H158" s="874" t="s">
        <v>178</v>
      </c>
      <c r="I158" s="875"/>
      <c r="J158" s="875"/>
      <c r="K158" s="876"/>
      <c r="L158" s="874" t="s">
        <v>179</v>
      </c>
      <c r="M158" s="875"/>
      <c r="N158" s="875"/>
      <c r="O158" s="875"/>
      <c r="P158" s="875"/>
      <c r="Q158" s="876"/>
      <c r="R158" s="882"/>
      <c r="S158" s="895"/>
      <c r="T158" s="895"/>
      <c r="U158" s="895"/>
      <c r="V158" s="895"/>
      <c r="W158" s="895"/>
      <c r="X158" s="895"/>
      <c r="Y158" s="895"/>
      <c r="Z158" s="895"/>
      <c r="AA158" s="895"/>
      <c r="AB158" s="895"/>
      <c r="AC158" s="883"/>
      <c r="AD158" s="872"/>
      <c r="AE158" s="872"/>
      <c r="AF158" s="872"/>
      <c r="AG158" s="872"/>
      <c r="AH158" s="873"/>
      <c r="AI158" s="873"/>
      <c r="AJ158" s="873"/>
      <c r="AK158" s="34"/>
      <c r="AM158" s="136"/>
    </row>
    <row r="159" spans="1:76" s="46" customFormat="1" ht="42" customHeight="1">
      <c r="A159" s="9"/>
      <c r="B159" s="33"/>
      <c r="C159" s="900">
        <v>1</v>
      </c>
      <c r="D159" s="901"/>
      <c r="E159" s="902" t="str" cm="1">
        <f t="array" aca="1" ref="E159" ca="1">IFERROR(INDIRECT("Tbl!"&amp;ADDRESS(MATCH($L159,Tbl!$AC:$AC,0),27)),"")</f>
        <v/>
      </c>
      <c r="F159" s="903"/>
      <c r="G159" s="904"/>
      <c r="H159" s="905" t="str" cm="1">
        <f t="array" aca="1" ref="H159" ca="1">IFERROR(INDIRECT("Tbl!"&amp;ADDRESS(MATCH($L159,Tbl!$AC:$AC,0),28)),"")</f>
        <v/>
      </c>
      <c r="I159" s="906"/>
      <c r="J159" s="906"/>
      <c r="K159" s="907"/>
      <c r="L159" s="908"/>
      <c r="M159" s="909"/>
      <c r="N159" s="909"/>
      <c r="O159" s="909"/>
      <c r="P159" s="909"/>
      <c r="Q159" s="909"/>
      <c r="R159" s="912"/>
      <c r="S159" s="913"/>
      <c r="T159" s="913"/>
      <c r="U159" s="913"/>
      <c r="V159" s="913"/>
      <c r="W159" s="913"/>
      <c r="X159" s="913"/>
      <c r="Y159" s="913"/>
      <c r="Z159" s="913"/>
      <c r="AA159" s="913"/>
      <c r="AB159" s="913"/>
      <c r="AC159" s="913"/>
      <c r="AD159" s="896"/>
      <c r="AE159" s="896"/>
      <c r="AF159" s="896"/>
      <c r="AG159" s="896"/>
      <c r="AH159" s="897"/>
      <c r="AI159" s="898"/>
      <c r="AJ159" s="899"/>
      <c r="AK159" s="34"/>
      <c r="AM159" s="343" t="s">
        <v>533</v>
      </c>
      <c r="AN159" s="343"/>
      <c r="AO159" s="343"/>
      <c r="AP159" s="343"/>
      <c r="AQ159" s="343"/>
      <c r="AR159" s="343"/>
      <c r="AS159" s="343"/>
    </row>
    <row r="160" spans="1:76" s="46" customFormat="1" ht="42" customHeight="1">
      <c r="A160" s="9"/>
      <c r="B160" s="33"/>
      <c r="C160" s="900">
        <v>2</v>
      </c>
      <c r="D160" s="901"/>
      <c r="E160" s="902" t="str" cm="1">
        <f t="array" aca="1" ref="E160" ca="1">IFERROR(INDIRECT("Tbl!"&amp;ADDRESS(MATCH($L160,Tbl!$AC:$AC,0),27)),"")</f>
        <v/>
      </c>
      <c r="F160" s="903"/>
      <c r="G160" s="904"/>
      <c r="H160" s="905" t="str" cm="1">
        <f t="array" aca="1" ref="H160" ca="1">IFERROR(INDIRECT("Tbl!"&amp;ADDRESS(MATCH($L160,Tbl!$AC:$AC,0),28)),"")</f>
        <v/>
      </c>
      <c r="I160" s="906"/>
      <c r="J160" s="906"/>
      <c r="K160" s="907"/>
      <c r="L160" s="908"/>
      <c r="M160" s="909"/>
      <c r="N160" s="909"/>
      <c r="O160" s="909"/>
      <c r="P160" s="909"/>
      <c r="Q160" s="909"/>
      <c r="R160" s="910"/>
      <c r="S160" s="911"/>
      <c r="T160" s="911"/>
      <c r="U160" s="911"/>
      <c r="V160" s="911"/>
      <c r="W160" s="911"/>
      <c r="X160" s="911"/>
      <c r="Y160" s="911"/>
      <c r="Z160" s="911"/>
      <c r="AA160" s="911"/>
      <c r="AB160" s="911"/>
      <c r="AC160" s="911"/>
      <c r="AD160" s="896"/>
      <c r="AE160" s="896"/>
      <c r="AF160" s="896"/>
      <c r="AG160" s="896"/>
      <c r="AH160" s="897"/>
      <c r="AI160" s="898"/>
      <c r="AJ160" s="899"/>
      <c r="AK160" s="34"/>
      <c r="AM160" s="136"/>
    </row>
    <row r="161" spans="1:76" s="46" customFormat="1" ht="42" customHeight="1">
      <c r="A161" s="9"/>
      <c r="B161" s="33"/>
      <c r="C161" s="900">
        <v>3</v>
      </c>
      <c r="D161" s="901"/>
      <c r="E161" s="902" t="str" cm="1">
        <f t="array" aca="1" ref="E161" ca="1">IFERROR(INDIRECT("Tbl!"&amp;ADDRESS(MATCH($L161,Tbl!$AC:$AC,0),27)),"")</f>
        <v/>
      </c>
      <c r="F161" s="903"/>
      <c r="G161" s="904"/>
      <c r="H161" s="905" t="str" cm="1">
        <f t="array" aca="1" ref="H161" ca="1">IFERROR(INDIRECT("Tbl!"&amp;ADDRESS(MATCH($L161,Tbl!$AC:$AC,0),28)),"")</f>
        <v/>
      </c>
      <c r="I161" s="906"/>
      <c r="J161" s="906"/>
      <c r="K161" s="907"/>
      <c r="L161" s="908"/>
      <c r="M161" s="909"/>
      <c r="N161" s="909"/>
      <c r="O161" s="909"/>
      <c r="P161" s="909"/>
      <c r="Q161" s="909"/>
      <c r="R161" s="910"/>
      <c r="S161" s="911"/>
      <c r="T161" s="911"/>
      <c r="U161" s="911"/>
      <c r="V161" s="911"/>
      <c r="W161" s="911"/>
      <c r="X161" s="911"/>
      <c r="Y161" s="911"/>
      <c r="Z161" s="911"/>
      <c r="AA161" s="911"/>
      <c r="AB161" s="911"/>
      <c r="AC161" s="911"/>
      <c r="AD161" s="896"/>
      <c r="AE161" s="896"/>
      <c r="AF161" s="896"/>
      <c r="AG161" s="896"/>
      <c r="AH161" s="897"/>
      <c r="AI161" s="898"/>
      <c r="AJ161" s="899"/>
      <c r="AK161" s="34"/>
      <c r="AM161" s="136"/>
    </row>
    <row r="162" spans="1:76" s="46" customFormat="1" ht="42" customHeight="1">
      <c r="A162" s="9"/>
      <c r="B162" s="33"/>
      <c r="C162" s="900">
        <v>4</v>
      </c>
      <c r="D162" s="901"/>
      <c r="E162" s="902" t="str" cm="1">
        <f t="array" aca="1" ref="E162" ca="1">IFERROR(INDIRECT("Tbl!"&amp;ADDRESS(MATCH($L162,Tbl!$AC:$AC,0),27)),"")</f>
        <v/>
      </c>
      <c r="F162" s="903"/>
      <c r="G162" s="904"/>
      <c r="H162" s="905" t="str" cm="1">
        <f t="array" aca="1" ref="H162" ca="1">IFERROR(INDIRECT("Tbl!"&amp;ADDRESS(MATCH($L162,Tbl!$AC:$AC,0),28)),"")</f>
        <v/>
      </c>
      <c r="I162" s="906"/>
      <c r="J162" s="906"/>
      <c r="K162" s="907"/>
      <c r="L162" s="908"/>
      <c r="M162" s="909"/>
      <c r="N162" s="909"/>
      <c r="O162" s="909"/>
      <c r="P162" s="909"/>
      <c r="Q162" s="909"/>
      <c r="R162" s="910"/>
      <c r="S162" s="911"/>
      <c r="T162" s="911"/>
      <c r="U162" s="911"/>
      <c r="V162" s="911"/>
      <c r="W162" s="911"/>
      <c r="X162" s="911"/>
      <c r="Y162" s="911"/>
      <c r="Z162" s="911"/>
      <c r="AA162" s="911"/>
      <c r="AB162" s="911"/>
      <c r="AC162" s="911"/>
      <c r="AD162" s="896"/>
      <c r="AE162" s="896"/>
      <c r="AF162" s="896"/>
      <c r="AG162" s="896"/>
      <c r="AH162" s="897"/>
      <c r="AI162" s="898"/>
      <c r="AJ162" s="899"/>
      <c r="AK162" s="34"/>
      <c r="AM162" s="136"/>
    </row>
    <row r="163" spans="1:76" s="46" customFormat="1" ht="42" customHeight="1">
      <c r="A163" s="9"/>
      <c r="B163" s="33"/>
      <c r="C163" s="900">
        <v>5</v>
      </c>
      <c r="D163" s="901"/>
      <c r="E163" s="902" t="str" cm="1">
        <f t="array" aca="1" ref="E163" ca="1">IFERROR(INDIRECT("Tbl!"&amp;ADDRESS(MATCH($L163,Tbl!$AC:$AC,0),27)),"")</f>
        <v/>
      </c>
      <c r="F163" s="903"/>
      <c r="G163" s="904"/>
      <c r="H163" s="905" t="str" cm="1">
        <f t="array" aca="1" ref="H163" ca="1">IFERROR(INDIRECT("Tbl!"&amp;ADDRESS(MATCH($L163,Tbl!$AC:$AC,0),28)),"")</f>
        <v/>
      </c>
      <c r="I163" s="906"/>
      <c r="J163" s="906"/>
      <c r="K163" s="907"/>
      <c r="L163" s="908"/>
      <c r="M163" s="909"/>
      <c r="N163" s="909"/>
      <c r="O163" s="909"/>
      <c r="P163" s="909"/>
      <c r="Q163" s="909"/>
      <c r="R163" s="910"/>
      <c r="S163" s="911"/>
      <c r="T163" s="911"/>
      <c r="U163" s="911"/>
      <c r="V163" s="911"/>
      <c r="W163" s="911"/>
      <c r="X163" s="911"/>
      <c r="Y163" s="911"/>
      <c r="Z163" s="911"/>
      <c r="AA163" s="911"/>
      <c r="AB163" s="911"/>
      <c r="AC163" s="911"/>
      <c r="AD163" s="896"/>
      <c r="AE163" s="896"/>
      <c r="AF163" s="896"/>
      <c r="AG163" s="896"/>
      <c r="AH163" s="897"/>
      <c r="AI163" s="898"/>
      <c r="AJ163" s="899"/>
      <c r="AK163" s="34"/>
      <c r="AM163" s="136"/>
    </row>
    <row r="164" spans="1:76" s="46" customFormat="1" ht="42" customHeight="1">
      <c r="A164" s="9"/>
      <c r="B164" s="33"/>
      <c r="C164" s="900">
        <v>6</v>
      </c>
      <c r="D164" s="901"/>
      <c r="E164" s="902" t="str" cm="1">
        <f t="array" aca="1" ref="E164" ca="1">IFERROR(INDIRECT("Tbl!"&amp;ADDRESS(MATCH($L164,Tbl!$AC:$AC,0),27)),"")</f>
        <v/>
      </c>
      <c r="F164" s="903"/>
      <c r="G164" s="904"/>
      <c r="H164" s="905" t="str" cm="1">
        <f t="array" aca="1" ref="H164" ca="1">IFERROR(INDIRECT("Tbl!"&amp;ADDRESS(MATCH($L164,Tbl!$AC:$AC,0),28)),"")</f>
        <v/>
      </c>
      <c r="I164" s="906"/>
      <c r="J164" s="906"/>
      <c r="K164" s="907"/>
      <c r="L164" s="908"/>
      <c r="M164" s="909"/>
      <c r="N164" s="909"/>
      <c r="O164" s="909"/>
      <c r="P164" s="909"/>
      <c r="Q164" s="909"/>
      <c r="R164" s="910"/>
      <c r="S164" s="911"/>
      <c r="T164" s="911"/>
      <c r="U164" s="911"/>
      <c r="V164" s="911"/>
      <c r="W164" s="911"/>
      <c r="X164" s="911"/>
      <c r="Y164" s="911"/>
      <c r="Z164" s="911"/>
      <c r="AA164" s="911"/>
      <c r="AB164" s="911"/>
      <c r="AC164" s="911"/>
      <c r="AD164" s="896"/>
      <c r="AE164" s="896"/>
      <c r="AF164" s="896"/>
      <c r="AG164" s="896"/>
      <c r="AH164" s="897"/>
      <c r="AI164" s="898"/>
      <c r="AJ164" s="899"/>
      <c r="AK164" s="34"/>
      <c r="AM164" s="136"/>
    </row>
    <row r="165" spans="1:76" s="46" customFormat="1" ht="42" customHeight="1">
      <c r="A165" s="9"/>
      <c r="B165" s="33"/>
      <c r="C165" s="900">
        <v>7</v>
      </c>
      <c r="D165" s="901"/>
      <c r="E165" s="902" t="str" cm="1">
        <f t="array" aca="1" ref="E165" ca="1">IFERROR(INDIRECT("Tbl!"&amp;ADDRESS(MATCH($L165,Tbl!$AC:$AC,0),27)),"")</f>
        <v/>
      </c>
      <c r="F165" s="903"/>
      <c r="G165" s="904"/>
      <c r="H165" s="905" t="str" cm="1">
        <f t="array" aca="1" ref="H165" ca="1">IFERROR(INDIRECT("Tbl!"&amp;ADDRESS(MATCH($L165,Tbl!$AC:$AC,0),28)),"")</f>
        <v/>
      </c>
      <c r="I165" s="906"/>
      <c r="J165" s="906"/>
      <c r="K165" s="907"/>
      <c r="L165" s="908"/>
      <c r="M165" s="909"/>
      <c r="N165" s="909"/>
      <c r="O165" s="909"/>
      <c r="P165" s="909"/>
      <c r="Q165" s="909"/>
      <c r="R165" s="910"/>
      <c r="S165" s="911"/>
      <c r="T165" s="911"/>
      <c r="U165" s="911"/>
      <c r="V165" s="911"/>
      <c r="W165" s="911"/>
      <c r="X165" s="911"/>
      <c r="Y165" s="911"/>
      <c r="Z165" s="911"/>
      <c r="AA165" s="911"/>
      <c r="AB165" s="911"/>
      <c r="AC165" s="911"/>
      <c r="AD165" s="896"/>
      <c r="AE165" s="896"/>
      <c r="AF165" s="896"/>
      <c r="AG165" s="896"/>
      <c r="AH165" s="897"/>
      <c r="AI165" s="898"/>
      <c r="AJ165" s="899"/>
      <c r="AK165" s="34"/>
      <c r="AM165" s="136"/>
    </row>
    <row r="166" spans="1:76" s="46" customFormat="1" ht="42" customHeight="1">
      <c r="A166" s="9"/>
      <c r="B166" s="33"/>
      <c r="C166" s="900">
        <v>8</v>
      </c>
      <c r="D166" s="901"/>
      <c r="E166" s="902" t="str" cm="1">
        <f t="array" aca="1" ref="E166" ca="1">IFERROR(INDIRECT("Tbl!"&amp;ADDRESS(MATCH($L166,Tbl!$AC:$AC,0),27)),"")</f>
        <v/>
      </c>
      <c r="F166" s="903"/>
      <c r="G166" s="904"/>
      <c r="H166" s="905" t="str" cm="1">
        <f t="array" aca="1" ref="H166" ca="1">IFERROR(INDIRECT("Tbl!"&amp;ADDRESS(MATCH($L166,Tbl!$AC:$AC,0),28)),"")</f>
        <v/>
      </c>
      <c r="I166" s="906"/>
      <c r="J166" s="906"/>
      <c r="K166" s="907"/>
      <c r="L166" s="908"/>
      <c r="M166" s="909"/>
      <c r="N166" s="909"/>
      <c r="O166" s="909"/>
      <c r="P166" s="909"/>
      <c r="Q166" s="909"/>
      <c r="R166" s="910"/>
      <c r="S166" s="911"/>
      <c r="T166" s="911"/>
      <c r="U166" s="911"/>
      <c r="V166" s="911"/>
      <c r="W166" s="911"/>
      <c r="X166" s="911"/>
      <c r="Y166" s="911"/>
      <c r="Z166" s="911"/>
      <c r="AA166" s="911"/>
      <c r="AB166" s="911"/>
      <c r="AC166" s="911"/>
      <c r="AD166" s="896"/>
      <c r="AE166" s="896"/>
      <c r="AF166" s="896"/>
      <c r="AG166" s="896"/>
      <c r="AH166" s="897"/>
      <c r="AI166" s="898"/>
      <c r="AJ166" s="899"/>
      <c r="AK166" s="34"/>
      <c r="AM166" s="136"/>
    </row>
    <row r="167" spans="1:76" s="46" customFormat="1" ht="42" customHeight="1">
      <c r="A167" s="9"/>
      <c r="B167" s="33"/>
      <c r="C167" s="900">
        <v>9</v>
      </c>
      <c r="D167" s="901"/>
      <c r="E167" s="902" t="str" cm="1">
        <f t="array" aca="1" ref="E167" ca="1">IFERROR(INDIRECT("Tbl!"&amp;ADDRESS(MATCH($L167,Tbl!$AC:$AC,0),27)),"")</f>
        <v/>
      </c>
      <c r="F167" s="903"/>
      <c r="G167" s="904"/>
      <c r="H167" s="905" t="str" cm="1">
        <f t="array" aca="1" ref="H167" ca="1">IFERROR(INDIRECT("Tbl!"&amp;ADDRESS(MATCH($L167,Tbl!$AC:$AC,0),28)),"")</f>
        <v/>
      </c>
      <c r="I167" s="906"/>
      <c r="J167" s="906"/>
      <c r="K167" s="907"/>
      <c r="L167" s="908"/>
      <c r="M167" s="909"/>
      <c r="N167" s="909"/>
      <c r="O167" s="909"/>
      <c r="P167" s="909"/>
      <c r="Q167" s="909"/>
      <c r="R167" s="910"/>
      <c r="S167" s="911"/>
      <c r="T167" s="911"/>
      <c r="U167" s="911"/>
      <c r="V167" s="911"/>
      <c r="W167" s="911"/>
      <c r="X167" s="911"/>
      <c r="Y167" s="911"/>
      <c r="Z167" s="911"/>
      <c r="AA167" s="911"/>
      <c r="AB167" s="911"/>
      <c r="AC167" s="911"/>
      <c r="AD167" s="896"/>
      <c r="AE167" s="896"/>
      <c r="AF167" s="896"/>
      <c r="AG167" s="896"/>
      <c r="AH167" s="897"/>
      <c r="AI167" s="898"/>
      <c r="AJ167" s="899"/>
      <c r="AK167" s="34"/>
      <c r="AM167" s="136"/>
    </row>
    <row r="168" spans="1:76" s="46" customFormat="1" ht="42" customHeight="1">
      <c r="A168" s="9"/>
      <c r="B168" s="33"/>
      <c r="C168" s="900">
        <v>10</v>
      </c>
      <c r="D168" s="901"/>
      <c r="E168" s="902" t="str" cm="1">
        <f t="array" aca="1" ref="E168" ca="1">IFERROR(INDIRECT("Tbl!"&amp;ADDRESS(MATCH($L168,Tbl!$AC:$AC,0),27)),"")</f>
        <v/>
      </c>
      <c r="F168" s="903"/>
      <c r="G168" s="904"/>
      <c r="H168" s="905" t="str" cm="1">
        <f t="array" aca="1" ref="H168" ca="1">IFERROR(INDIRECT("Tbl!"&amp;ADDRESS(MATCH($L168,Tbl!$AC:$AC,0),28)),"")</f>
        <v/>
      </c>
      <c r="I168" s="906"/>
      <c r="J168" s="906"/>
      <c r="K168" s="907"/>
      <c r="L168" s="908"/>
      <c r="M168" s="909"/>
      <c r="N168" s="909"/>
      <c r="O168" s="909"/>
      <c r="P168" s="909"/>
      <c r="Q168" s="909"/>
      <c r="R168" s="910"/>
      <c r="S168" s="911"/>
      <c r="T168" s="911"/>
      <c r="U168" s="911"/>
      <c r="V168" s="911"/>
      <c r="W168" s="911"/>
      <c r="X168" s="911"/>
      <c r="Y168" s="911"/>
      <c r="Z168" s="911"/>
      <c r="AA168" s="911"/>
      <c r="AB168" s="911"/>
      <c r="AC168" s="911"/>
      <c r="AD168" s="896"/>
      <c r="AE168" s="896"/>
      <c r="AF168" s="896"/>
      <c r="AG168" s="896"/>
      <c r="AH168" s="897"/>
      <c r="AI168" s="898"/>
      <c r="AJ168" s="899"/>
      <c r="AK168" s="34"/>
      <c r="AM168" s="136"/>
    </row>
    <row r="169" spans="1:76" s="46" customFormat="1" ht="42" customHeight="1">
      <c r="A169" s="9"/>
      <c r="B169" s="33"/>
      <c r="C169" s="900">
        <v>11</v>
      </c>
      <c r="D169" s="901"/>
      <c r="E169" s="902" t="str" cm="1">
        <f t="array" aca="1" ref="E169" ca="1">IFERROR(INDIRECT("Tbl!"&amp;ADDRESS(MATCH($L169,Tbl!$AC:$AC,0),27)),"")</f>
        <v/>
      </c>
      <c r="F169" s="903"/>
      <c r="G169" s="904"/>
      <c r="H169" s="905" t="str" cm="1">
        <f t="array" aca="1" ref="H169" ca="1">IFERROR(INDIRECT("Tbl!"&amp;ADDRESS(MATCH($L169,Tbl!$AC:$AC,0),28)),"")</f>
        <v/>
      </c>
      <c r="I169" s="906"/>
      <c r="J169" s="906"/>
      <c r="K169" s="907"/>
      <c r="L169" s="908"/>
      <c r="M169" s="909"/>
      <c r="N169" s="909"/>
      <c r="O169" s="909"/>
      <c r="P169" s="909"/>
      <c r="Q169" s="909"/>
      <c r="R169" s="910"/>
      <c r="S169" s="911"/>
      <c r="T169" s="911"/>
      <c r="U169" s="911"/>
      <c r="V169" s="911"/>
      <c r="W169" s="911"/>
      <c r="X169" s="911"/>
      <c r="Y169" s="911"/>
      <c r="Z169" s="911"/>
      <c r="AA169" s="911"/>
      <c r="AB169" s="911"/>
      <c r="AC169" s="911"/>
      <c r="AD169" s="896"/>
      <c r="AE169" s="896"/>
      <c r="AF169" s="896"/>
      <c r="AG169" s="896"/>
      <c r="AH169" s="897"/>
      <c r="AI169" s="898"/>
      <c r="AJ169" s="899"/>
      <c r="AK169" s="34"/>
      <c r="AM169" s="136"/>
    </row>
    <row r="170" spans="1:76" s="46" customFormat="1" ht="42" customHeight="1">
      <c r="A170" s="9"/>
      <c r="B170" s="33"/>
      <c r="C170" s="900">
        <v>12</v>
      </c>
      <c r="D170" s="901"/>
      <c r="E170" s="902" t="str" cm="1">
        <f t="array" aca="1" ref="E170" ca="1">IFERROR(INDIRECT("Tbl!"&amp;ADDRESS(MATCH($L170,Tbl!$AC:$AC,0),27)),"")</f>
        <v/>
      </c>
      <c r="F170" s="903"/>
      <c r="G170" s="904"/>
      <c r="H170" s="905" t="str" cm="1">
        <f t="array" aca="1" ref="H170" ca="1">IFERROR(INDIRECT("Tbl!"&amp;ADDRESS(MATCH($L170,Tbl!$AC:$AC,0),28)),"")</f>
        <v/>
      </c>
      <c r="I170" s="906"/>
      <c r="J170" s="906"/>
      <c r="K170" s="907"/>
      <c r="L170" s="908"/>
      <c r="M170" s="909"/>
      <c r="N170" s="909"/>
      <c r="O170" s="909"/>
      <c r="P170" s="909"/>
      <c r="Q170" s="909"/>
      <c r="R170" s="910"/>
      <c r="S170" s="911"/>
      <c r="T170" s="911"/>
      <c r="U170" s="911"/>
      <c r="V170" s="911"/>
      <c r="W170" s="911"/>
      <c r="X170" s="911"/>
      <c r="Y170" s="911"/>
      <c r="Z170" s="911"/>
      <c r="AA170" s="911"/>
      <c r="AB170" s="911"/>
      <c r="AC170" s="911"/>
      <c r="AD170" s="896"/>
      <c r="AE170" s="896"/>
      <c r="AF170" s="896"/>
      <c r="AG170" s="896"/>
      <c r="AH170" s="897"/>
      <c r="AI170" s="898"/>
      <c r="AJ170" s="899"/>
      <c r="AK170" s="34"/>
      <c r="AM170" s="136"/>
    </row>
    <row r="171" spans="1:76" s="46" customFormat="1" ht="42" customHeight="1">
      <c r="A171" s="9"/>
      <c r="B171" s="33"/>
      <c r="C171" s="900">
        <v>13</v>
      </c>
      <c r="D171" s="901"/>
      <c r="E171" s="902" t="str" cm="1">
        <f t="array" aca="1" ref="E171" ca="1">IFERROR(INDIRECT("Tbl!"&amp;ADDRESS(MATCH($L171,Tbl!$AC:$AC,0),27)),"")</f>
        <v/>
      </c>
      <c r="F171" s="903"/>
      <c r="G171" s="904"/>
      <c r="H171" s="905" t="str" cm="1">
        <f t="array" aca="1" ref="H171" ca="1">IFERROR(INDIRECT("Tbl!"&amp;ADDRESS(MATCH($L171,Tbl!$AC:$AC,0),28)),"")</f>
        <v/>
      </c>
      <c r="I171" s="906"/>
      <c r="J171" s="906"/>
      <c r="K171" s="907"/>
      <c r="L171" s="908"/>
      <c r="M171" s="909"/>
      <c r="N171" s="909"/>
      <c r="O171" s="909"/>
      <c r="P171" s="909"/>
      <c r="Q171" s="909"/>
      <c r="R171" s="910"/>
      <c r="S171" s="911"/>
      <c r="T171" s="911"/>
      <c r="U171" s="911"/>
      <c r="V171" s="911"/>
      <c r="W171" s="911"/>
      <c r="X171" s="911"/>
      <c r="Y171" s="911"/>
      <c r="Z171" s="911"/>
      <c r="AA171" s="911"/>
      <c r="AB171" s="911"/>
      <c r="AC171" s="911"/>
      <c r="AD171" s="896"/>
      <c r="AE171" s="896"/>
      <c r="AF171" s="896"/>
      <c r="AG171" s="896"/>
      <c r="AH171" s="897"/>
      <c r="AI171" s="898"/>
      <c r="AJ171" s="899"/>
      <c r="AK171" s="34"/>
      <c r="AM171" s="136"/>
    </row>
    <row r="172" spans="1:76" s="46" customFormat="1" ht="42" customHeight="1">
      <c r="A172" s="9"/>
      <c r="B172" s="33"/>
      <c r="C172" s="900">
        <v>14</v>
      </c>
      <c r="D172" s="901"/>
      <c r="E172" s="902" t="str" cm="1">
        <f t="array" aca="1" ref="E172" ca="1">IFERROR(INDIRECT("Tbl!"&amp;ADDRESS(MATCH($L172,Tbl!$AC:$AC,0),27)),"")</f>
        <v/>
      </c>
      <c r="F172" s="903"/>
      <c r="G172" s="904"/>
      <c r="H172" s="905" t="str" cm="1">
        <f t="array" aca="1" ref="H172" ca="1">IFERROR(INDIRECT("Tbl!"&amp;ADDRESS(MATCH($L172,Tbl!$AC:$AC,0),28)),"")</f>
        <v/>
      </c>
      <c r="I172" s="906"/>
      <c r="J172" s="906"/>
      <c r="K172" s="907"/>
      <c r="L172" s="908"/>
      <c r="M172" s="909"/>
      <c r="N172" s="909"/>
      <c r="O172" s="909"/>
      <c r="P172" s="909"/>
      <c r="Q172" s="909"/>
      <c r="R172" s="910"/>
      <c r="S172" s="911"/>
      <c r="T172" s="911"/>
      <c r="U172" s="911"/>
      <c r="V172" s="911"/>
      <c r="W172" s="911"/>
      <c r="X172" s="911"/>
      <c r="Y172" s="911"/>
      <c r="Z172" s="911"/>
      <c r="AA172" s="911"/>
      <c r="AB172" s="911"/>
      <c r="AC172" s="911"/>
      <c r="AD172" s="896"/>
      <c r="AE172" s="896"/>
      <c r="AF172" s="896"/>
      <c r="AG172" s="896"/>
      <c r="AH172" s="897"/>
      <c r="AI172" s="898"/>
      <c r="AJ172" s="899"/>
      <c r="AK172" s="34"/>
      <c r="AM172" s="136"/>
    </row>
    <row r="173" spans="1:76" s="46" customFormat="1" ht="42" customHeight="1">
      <c r="A173" s="9"/>
      <c r="B173" s="155"/>
      <c r="C173" s="900">
        <v>15</v>
      </c>
      <c r="D173" s="901"/>
      <c r="E173" s="902" t="str" cm="1">
        <f t="array" aca="1" ref="E173" ca="1">IFERROR(INDIRECT("Tbl!"&amp;ADDRESS(MATCH($L173,Tbl!$AC:$AC,0),27)),"")</f>
        <v/>
      </c>
      <c r="F173" s="903"/>
      <c r="G173" s="904"/>
      <c r="H173" s="905" t="str" cm="1">
        <f t="array" aca="1" ref="H173" ca="1">IFERROR(INDIRECT("Tbl!"&amp;ADDRESS(MATCH($L173,Tbl!$AC:$AC,0),28)),"")</f>
        <v/>
      </c>
      <c r="I173" s="906"/>
      <c r="J173" s="906"/>
      <c r="K173" s="907"/>
      <c r="L173" s="908"/>
      <c r="M173" s="909"/>
      <c r="N173" s="909"/>
      <c r="O173" s="909"/>
      <c r="P173" s="909"/>
      <c r="Q173" s="909"/>
      <c r="R173" s="910"/>
      <c r="S173" s="911"/>
      <c r="T173" s="911"/>
      <c r="U173" s="911"/>
      <c r="V173" s="911"/>
      <c r="W173" s="911"/>
      <c r="X173" s="911"/>
      <c r="Y173" s="911"/>
      <c r="Z173" s="911"/>
      <c r="AA173" s="911"/>
      <c r="AB173" s="911"/>
      <c r="AC173" s="911"/>
      <c r="AD173" s="896"/>
      <c r="AE173" s="896"/>
      <c r="AF173" s="896"/>
      <c r="AG173" s="896"/>
      <c r="AH173" s="897"/>
      <c r="AI173" s="898"/>
      <c r="AJ173" s="899"/>
      <c r="AK173" s="34"/>
      <c r="AL173" s="45"/>
      <c r="AM173" s="308"/>
      <c r="AN173" s="308"/>
      <c r="AO173" s="308"/>
      <c r="AP173" s="308"/>
      <c r="AQ173" s="308"/>
      <c r="AR173" s="308"/>
      <c r="AS173" s="308"/>
      <c r="AT173" s="308"/>
      <c r="AU173" s="45"/>
      <c r="AV173" s="45"/>
      <c r="AW173" s="45"/>
      <c r="AX173" s="45"/>
      <c r="AY173" s="45"/>
      <c r="AZ173" s="45"/>
      <c r="BA173" s="45"/>
      <c r="BB173" s="45"/>
      <c r="BC173" s="45"/>
      <c r="BD173" s="45"/>
      <c r="BE173" s="45"/>
      <c r="BF173" s="45"/>
      <c r="BG173" s="45"/>
      <c r="BH173" s="45"/>
      <c r="BI173" s="45"/>
      <c r="BJ173" s="45"/>
      <c r="BK173" s="45"/>
      <c r="BL173" s="45"/>
      <c r="BM173" s="45"/>
      <c r="BN173" s="45"/>
      <c r="BO173" s="45"/>
      <c r="BP173" s="45"/>
      <c r="BQ173" s="45"/>
      <c r="BR173" s="45"/>
      <c r="BS173" s="45"/>
      <c r="BT173" s="45"/>
      <c r="BU173" s="45"/>
      <c r="BV173" s="45"/>
      <c r="BW173" s="45"/>
      <c r="BX173" s="45"/>
    </row>
    <row r="174" spans="1:76" ht="26.25" customHeight="1">
      <c r="A174" s="1"/>
      <c r="B174" s="54"/>
      <c r="C174" s="924"/>
      <c r="D174" s="924"/>
      <c r="E174" s="924"/>
      <c r="F174" s="924"/>
      <c r="G174" s="924"/>
      <c r="H174" s="924"/>
      <c r="I174" s="924"/>
      <c r="J174" s="924"/>
      <c r="K174" s="924"/>
      <c r="L174" s="924"/>
      <c r="M174" s="924"/>
      <c r="N174" s="924"/>
      <c r="O174" s="924"/>
      <c r="P174" s="924"/>
      <c r="Q174" s="924"/>
      <c r="R174" s="924"/>
      <c r="S174" s="924"/>
      <c r="T174" s="924"/>
      <c r="U174" s="924"/>
      <c r="V174" s="924"/>
      <c r="W174" s="924"/>
      <c r="X174" s="924"/>
      <c r="Y174" s="924"/>
      <c r="Z174" s="924"/>
      <c r="AA174" s="924"/>
      <c r="AB174" s="54"/>
      <c r="AC174" s="54"/>
      <c r="AD174" s="120"/>
      <c r="AE174" s="116"/>
      <c r="AF174" s="116"/>
      <c r="AG174" s="116"/>
      <c r="AH174" s="116"/>
      <c r="AI174" s="116"/>
      <c r="AJ174" s="116"/>
      <c r="AK174" s="251" t="s">
        <v>38</v>
      </c>
      <c r="AL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row>
    <row r="175" spans="1:76" s="46" customFormat="1">
      <c r="A175" s="9"/>
      <c r="B175" s="9"/>
      <c r="C175" s="9"/>
      <c r="D175" s="9"/>
      <c r="E175" s="9"/>
      <c r="F175" s="9"/>
      <c r="G175" s="9"/>
      <c r="H175" s="9"/>
      <c r="I175" s="9"/>
      <c r="J175" s="9"/>
      <c r="K175" s="9"/>
      <c r="L175" s="9"/>
      <c r="M175" s="9"/>
      <c r="N175" s="9"/>
      <c r="O175" s="9"/>
      <c r="P175" s="9"/>
      <c r="Q175" s="9"/>
      <c r="R175" s="9"/>
      <c r="S175" s="9"/>
      <c r="T175" s="9"/>
      <c r="U175" s="9"/>
      <c r="V175" s="9"/>
      <c r="W175" s="9"/>
      <c r="X175" s="9"/>
      <c r="Y175" s="871" t="s">
        <v>84</v>
      </c>
      <c r="Z175" s="871"/>
      <c r="AA175" s="871"/>
      <c r="AB175" s="871"/>
      <c r="AC175" s="746" t="str">
        <f>IF($AC$4="","",$AC$4)</f>
        <v/>
      </c>
      <c r="AD175" s="746"/>
      <c r="AE175" s="746"/>
      <c r="AF175" s="746"/>
      <c r="AG175" s="746"/>
      <c r="AH175" s="746"/>
      <c r="AI175" s="746"/>
      <c r="AJ175" s="746"/>
      <c r="AK175" s="9"/>
      <c r="AL175" s="45"/>
      <c r="AM175" s="136"/>
      <c r="AN175" s="45"/>
      <c r="AO175" s="45"/>
      <c r="AP175" s="45"/>
      <c r="AQ175" s="45"/>
      <c r="AR175" s="45"/>
      <c r="AS175" s="45"/>
      <c r="AT175" s="45"/>
      <c r="AU175" s="45"/>
      <c r="AV175" s="45"/>
      <c r="AW175" s="45"/>
      <c r="AX175" s="45"/>
      <c r="AY175" s="45"/>
      <c r="AZ175" s="45"/>
      <c r="BA175" s="45"/>
      <c r="BB175" s="45"/>
      <c r="BC175" s="45"/>
      <c r="BD175" s="45"/>
      <c r="BE175" s="45"/>
      <c r="BF175" s="45"/>
      <c r="BG175" s="45"/>
      <c r="BH175" s="45"/>
      <c r="BI175" s="45"/>
      <c r="BJ175" s="45"/>
      <c r="BK175" s="45"/>
      <c r="BL175" s="45"/>
      <c r="BM175" s="45"/>
      <c r="BN175" s="45"/>
      <c r="BO175" s="45"/>
      <c r="BP175" s="45"/>
      <c r="BQ175" s="45"/>
      <c r="BR175" s="45"/>
      <c r="BS175" s="45"/>
      <c r="BT175" s="45"/>
      <c r="BU175" s="45"/>
      <c r="BV175" s="45"/>
      <c r="BW175" s="45"/>
      <c r="BX175" s="45"/>
    </row>
    <row r="176" spans="1:76">
      <c r="A176" s="1"/>
      <c r="B176" s="20"/>
      <c r="C176" s="131" t="s">
        <v>132</v>
      </c>
      <c r="D176" s="131"/>
      <c r="E176" s="131"/>
      <c r="F176" s="131"/>
      <c r="G176" s="131"/>
      <c r="H176" s="131"/>
      <c r="I176" s="131"/>
      <c r="J176" s="131"/>
      <c r="K176" s="131"/>
      <c r="L176" s="131"/>
      <c r="M176" s="131"/>
      <c r="N176" s="131"/>
      <c r="O176" s="131"/>
      <c r="P176" s="131"/>
      <c r="Q176" s="131"/>
      <c r="R176" s="131"/>
      <c r="S176" s="131"/>
      <c r="T176" s="131"/>
      <c r="U176" s="131"/>
      <c r="V176" s="1"/>
      <c r="W176" s="1"/>
      <c r="X176" s="1"/>
      <c r="Y176" s="1"/>
      <c r="Z176" s="1"/>
      <c r="AA176" s="1"/>
      <c r="AB176" s="1"/>
      <c r="AC176" s="1"/>
      <c r="AD176" s="1"/>
      <c r="AE176" s="138" t="str">
        <f>IF($E$10="Bテナント等","Bテナント等事業所 （５）",IF($E$10="A","A事業所（５）",""))</f>
        <v/>
      </c>
      <c r="AF176" s="1"/>
      <c r="AG176" s="1"/>
      <c r="AH176" s="1"/>
      <c r="AI176" s="1"/>
      <c r="AJ176" s="1"/>
      <c r="AK176" s="1"/>
    </row>
    <row r="177" spans="1:76" ht="8.25" customHeight="1">
      <c r="A177" s="1"/>
      <c r="B177" s="32"/>
      <c r="C177" s="17"/>
      <c r="D177" s="17"/>
      <c r="E177" s="17"/>
      <c r="F177" s="17"/>
      <c r="G177" s="17"/>
      <c r="H177" s="17"/>
      <c r="I177" s="17"/>
      <c r="J177" s="17"/>
      <c r="K177" s="17"/>
      <c r="L177" s="17"/>
      <c r="M177" s="17"/>
      <c r="N177" s="17"/>
      <c r="O177" s="17"/>
      <c r="P177" s="17"/>
      <c r="Q177" s="17"/>
      <c r="R177" s="17"/>
      <c r="S177" s="17"/>
      <c r="T177" s="17"/>
      <c r="U177" s="17"/>
      <c r="V177" s="5"/>
      <c r="W177" s="5"/>
      <c r="X177" s="5"/>
      <c r="Y177" s="5"/>
      <c r="Z177" s="5"/>
      <c r="AA177" s="5"/>
      <c r="AB177" s="5"/>
      <c r="AC177" s="5"/>
      <c r="AD177" s="5"/>
      <c r="AE177" s="5"/>
      <c r="AF177" s="5"/>
      <c r="AG177" s="5"/>
      <c r="AH177" s="5"/>
      <c r="AI177" s="5"/>
      <c r="AJ177" s="5"/>
      <c r="AK177" s="18"/>
      <c r="AL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row>
    <row r="178" spans="1:76" s="46" customFormat="1" ht="13.5">
      <c r="A178" s="9"/>
      <c r="B178" s="155"/>
      <c r="C178" s="130" t="s">
        <v>180</v>
      </c>
      <c r="D178" s="86"/>
      <c r="E178" s="86"/>
      <c r="F178" s="86"/>
      <c r="G178" s="86"/>
      <c r="H178" s="86"/>
      <c r="I178" s="86"/>
      <c r="J178" s="86"/>
      <c r="K178" s="86"/>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34"/>
      <c r="AM178" s="136"/>
    </row>
    <row r="179" spans="1:76" s="46" customFormat="1" ht="13.5">
      <c r="A179" s="9"/>
      <c r="B179" s="155"/>
      <c r="C179" s="86"/>
      <c r="D179" s="86"/>
      <c r="E179" s="86"/>
      <c r="F179" s="86"/>
      <c r="G179" s="86"/>
      <c r="H179" s="67"/>
      <c r="I179" s="86"/>
      <c r="J179" s="67"/>
      <c r="K179" s="86"/>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132" t="str">
        <f>IF($E$10="A","Ａ事業所",IF($E$10="Bテナント","B事業所",""))</f>
        <v/>
      </c>
      <c r="AI179" s="67"/>
      <c r="AJ179" s="67"/>
      <c r="AK179" s="34"/>
      <c r="AM179" s="136"/>
    </row>
    <row r="180" spans="1:76" s="46" customFormat="1" ht="13.5">
      <c r="A180" s="9"/>
      <c r="B180" s="155"/>
      <c r="C180" s="914" t="s">
        <v>181</v>
      </c>
      <c r="D180" s="914"/>
      <c r="E180" s="914"/>
      <c r="F180" s="914"/>
      <c r="G180" s="914"/>
      <c r="H180" s="914"/>
      <c r="I180" s="914"/>
      <c r="J180" s="914"/>
      <c r="K180" s="914"/>
      <c r="L180" s="914"/>
      <c r="M180" s="914"/>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34"/>
      <c r="AM180" s="136"/>
    </row>
    <row r="181" spans="1:76" s="46" customFormat="1" ht="13.5">
      <c r="A181" s="9"/>
      <c r="B181" s="155"/>
      <c r="C181" s="86"/>
      <c r="D181" s="86"/>
      <c r="E181" s="86"/>
      <c r="F181" s="86"/>
      <c r="G181" s="86"/>
      <c r="H181" s="89"/>
      <c r="I181" s="86"/>
      <c r="J181" s="88"/>
      <c r="K181" s="86"/>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34"/>
      <c r="AM181" s="136"/>
    </row>
    <row r="182" spans="1:76" s="46" customFormat="1" ht="13.5">
      <c r="A182" s="9"/>
      <c r="B182" s="155"/>
      <c r="C182" s="130" t="s">
        <v>182</v>
      </c>
      <c r="D182" s="86"/>
      <c r="E182" s="86"/>
      <c r="F182" s="86"/>
      <c r="G182" s="86"/>
      <c r="H182" s="89"/>
      <c r="I182" s="86"/>
      <c r="J182" s="88"/>
      <c r="K182" s="86"/>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34"/>
      <c r="AM182" s="136"/>
    </row>
    <row r="183" spans="1:76" s="46" customFormat="1" ht="13.5" customHeight="1">
      <c r="A183" s="9"/>
      <c r="B183" s="155"/>
      <c r="C183" s="915"/>
      <c r="D183" s="916"/>
      <c r="E183" s="916"/>
      <c r="F183" s="916"/>
      <c r="G183" s="916"/>
      <c r="H183" s="916"/>
      <c r="I183" s="916"/>
      <c r="J183" s="916"/>
      <c r="K183" s="916"/>
      <c r="L183" s="916"/>
      <c r="M183" s="916"/>
      <c r="N183" s="916"/>
      <c r="O183" s="916"/>
      <c r="P183" s="916"/>
      <c r="Q183" s="916"/>
      <c r="R183" s="916"/>
      <c r="S183" s="916"/>
      <c r="T183" s="916"/>
      <c r="U183" s="916"/>
      <c r="V183" s="916"/>
      <c r="W183" s="916"/>
      <c r="X183" s="916"/>
      <c r="Y183" s="916"/>
      <c r="Z183" s="916"/>
      <c r="AA183" s="916"/>
      <c r="AB183" s="916"/>
      <c r="AC183" s="916"/>
      <c r="AD183" s="916"/>
      <c r="AE183" s="916"/>
      <c r="AF183" s="916"/>
      <c r="AG183" s="916"/>
      <c r="AH183" s="916"/>
      <c r="AI183" s="916"/>
      <c r="AJ183" s="917"/>
      <c r="AK183" s="34"/>
      <c r="AM183" s="133" t="s">
        <v>448</v>
      </c>
    </row>
    <row r="184" spans="1:76" s="46" customFormat="1" ht="13.5" customHeight="1">
      <c r="A184" s="9"/>
      <c r="B184" s="155"/>
      <c r="C184" s="918"/>
      <c r="D184" s="919"/>
      <c r="E184" s="919"/>
      <c r="F184" s="919"/>
      <c r="G184" s="919"/>
      <c r="H184" s="919"/>
      <c r="I184" s="919"/>
      <c r="J184" s="919"/>
      <c r="K184" s="919"/>
      <c r="L184" s="919"/>
      <c r="M184" s="919"/>
      <c r="N184" s="919"/>
      <c r="O184" s="919"/>
      <c r="P184" s="919"/>
      <c r="Q184" s="919"/>
      <c r="R184" s="919"/>
      <c r="S184" s="919"/>
      <c r="T184" s="919"/>
      <c r="U184" s="919"/>
      <c r="V184" s="919"/>
      <c r="W184" s="919"/>
      <c r="X184" s="919"/>
      <c r="Y184" s="919"/>
      <c r="Z184" s="919"/>
      <c r="AA184" s="919"/>
      <c r="AB184" s="919"/>
      <c r="AC184" s="919"/>
      <c r="AD184" s="919"/>
      <c r="AE184" s="919"/>
      <c r="AF184" s="919"/>
      <c r="AG184" s="919"/>
      <c r="AH184" s="919"/>
      <c r="AI184" s="919"/>
      <c r="AJ184" s="920"/>
      <c r="AK184" s="34"/>
      <c r="AM184" s="136"/>
    </row>
    <row r="185" spans="1:76" s="46" customFormat="1" ht="13.5" customHeight="1">
      <c r="A185" s="9"/>
      <c r="B185" s="155"/>
      <c r="C185" s="918"/>
      <c r="D185" s="919"/>
      <c r="E185" s="919"/>
      <c r="F185" s="919"/>
      <c r="G185" s="919"/>
      <c r="H185" s="919"/>
      <c r="I185" s="919"/>
      <c r="J185" s="919"/>
      <c r="K185" s="919"/>
      <c r="L185" s="919"/>
      <c r="M185" s="919"/>
      <c r="N185" s="919"/>
      <c r="O185" s="919"/>
      <c r="P185" s="919"/>
      <c r="Q185" s="919"/>
      <c r="R185" s="919"/>
      <c r="S185" s="919"/>
      <c r="T185" s="919"/>
      <c r="U185" s="919"/>
      <c r="V185" s="919"/>
      <c r="W185" s="919"/>
      <c r="X185" s="919"/>
      <c r="Y185" s="919"/>
      <c r="Z185" s="919"/>
      <c r="AA185" s="919"/>
      <c r="AB185" s="919"/>
      <c r="AC185" s="919"/>
      <c r="AD185" s="919"/>
      <c r="AE185" s="919"/>
      <c r="AF185" s="919"/>
      <c r="AG185" s="919"/>
      <c r="AH185" s="919"/>
      <c r="AI185" s="919"/>
      <c r="AJ185" s="920"/>
      <c r="AK185" s="34"/>
      <c r="AM185" s="136"/>
    </row>
    <row r="186" spans="1:76" s="46" customFormat="1" ht="13.5" customHeight="1">
      <c r="A186" s="9"/>
      <c r="B186" s="155"/>
      <c r="C186" s="918"/>
      <c r="D186" s="919"/>
      <c r="E186" s="919"/>
      <c r="F186" s="919"/>
      <c r="G186" s="919"/>
      <c r="H186" s="919"/>
      <c r="I186" s="919"/>
      <c r="J186" s="919"/>
      <c r="K186" s="919"/>
      <c r="L186" s="919"/>
      <c r="M186" s="919"/>
      <c r="N186" s="919"/>
      <c r="O186" s="919"/>
      <c r="P186" s="919"/>
      <c r="Q186" s="919"/>
      <c r="R186" s="919"/>
      <c r="S186" s="919"/>
      <c r="T186" s="919"/>
      <c r="U186" s="919"/>
      <c r="V186" s="919"/>
      <c r="W186" s="919"/>
      <c r="X186" s="919"/>
      <c r="Y186" s="919"/>
      <c r="Z186" s="919"/>
      <c r="AA186" s="919"/>
      <c r="AB186" s="919"/>
      <c r="AC186" s="919"/>
      <c r="AD186" s="919"/>
      <c r="AE186" s="919"/>
      <c r="AF186" s="919"/>
      <c r="AG186" s="919"/>
      <c r="AH186" s="919"/>
      <c r="AI186" s="919"/>
      <c r="AJ186" s="920"/>
      <c r="AK186" s="34"/>
      <c r="AM186" s="136"/>
    </row>
    <row r="187" spans="1:76" s="46" customFormat="1" ht="13.5" customHeight="1">
      <c r="A187" s="9"/>
      <c r="B187" s="155"/>
      <c r="C187" s="918"/>
      <c r="D187" s="919"/>
      <c r="E187" s="919"/>
      <c r="F187" s="919"/>
      <c r="G187" s="919"/>
      <c r="H187" s="919"/>
      <c r="I187" s="919"/>
      <c r="J187" s="919"/>
      <c r="K187" s="919"/>
      <c r="L187" s="919"/>
      <c r="M187" s="919"/>
      <c r="N187" s="919"/>
      <c r="O187" s="919"/>
      <c r="P187" s="919"/>
      <c r="Q187" s="919"/>
      <c r="R187" s="919"/>
      <c r="S187" s="919"/>
      <c r="T187" s="919"/>
      <c r="U187" s="919"/>
      <c r="V187" s="919"/>
      <c r="W187" s="919"/>
      <c r="X187" s="919"/>
      <c r="Y187" s="919"/>
      <c r="Z187" s="919"/>
      <c r="AA187" s="919"/>
      <c r="AB187" s="919"/>
      <c r="AC187" s="919"/>
      <c r="AD187" s="919"/>
      <c r="AE187" s="919"/>
      <c r="AF187" s="919"/>
      <c r="AG187" s="919"/>
      <c r="AH187" s="919"/>
      <c r="AI187" s="919"/>
      <c r="AJ187" s="920"/>
      <c r="AK187" s="34"/>
      <c r="AM187" s="136"/>
    </row>
    <row r="188" spans="1:76" s="46" customFormat="1" ht="13.5" customHeight="1">
      <c r="A188" s="9"/>
      <c r="B188" s="155"/>
      <c r="C188" s="918"/>
      <c r="D188" s="919"/>
      <c r="E188" s="919"/>
      <c r="F188" s="919"/>
      <c r="G188" s="919"/>
      <c r="H188" s="919"/>
      <c r="I188" s="919"/>
      <c r="J188" s="919"/>
      <c r="K188" s="919"/>
      <c r="L188" s="919"/>
      <c r="M188" s="919"/>
      <c r="N188" s="919"/>
      <c r="O188" s="919"/>
      <c r="P188" s="919"/>
      <c r="Q188" s="919"/>
      <c r="R188" s="919"/>
      <c r="S188" s="919"/>
      <c r="T188" s="919"/>
      <c r="U188" s="919"/>
      <c r="V188" s="919"/>
      <c r="W188" s="919"/>
      <c r="X188" s="919"/>
      <c r="Y188" s="919"/>
      <c r="Z188" s="919"/>
      <c r="AA188" s="919"/>
      <c r="AB188" s="919"/>
      <c r="AC188" s="919"/>
      <c r="AD188" s="919"/>
      <c r="AE188" s="919"/>
      <c r="AF188" s="919"/>
      <c r="AG188" s="919"/>
      <c r="AH188" s="919"/>
      <c r="AI188" s="919"/>
      <c r="AJ188" s="920"/>
      <c r="AK188" s="34"/>
      <c r="AM188" s="136"/>
    </row>
    <row r="189" spans="1:76" s="46" customFormat="1" ht="13.5" customHeight="1">
      <c r="A189" s="9"/>
      <c r="B189" s="155"/>
      <c r="C189" s="918"/>
      <c r="D189" s="919"/>
      <c r="E189" s="919"/>
      <c r="F189" s="919"/>
      <c r="G189" s="919"/>
      <c r="H189" s="919"/>
      <c r="I189" s="919"/>
      <c r="J189" s="919"/>
      <c r="K189" s="919"/>
      <c r="L189" s="919"/>
      <c r="M189" s="919"/>
      <c r="N189" s="919"/>
      <c r="O189" s="919"/>
      <c r="P189" s="919"/>
      <c r="Q189" s="919"/>
      <c r="R189" s="919"/>
      <c r="S189" s="919"/>
      <c r="T189" s="919"/>
      <c r="U189" s="919"/>
      <c r="V189" s="919"/>
      <c r="W189" s="919"/>
      <c r="X189" s="919"/>
      <c r="Y189" s="919"/>
      <c r="Z189" s="919"/>
      <c r="AA189" s="919"/>
      <c r="AB189" s="919"/>
      <c r="AC189" s="919"/>
      <c r="AD189" s="919"/>
      <c r="AE189" s="919"/>
      <c r="AF189" s="919"/>
      <c r="AG189" s="919"/>
      <c r="AH189" s="919"/>
      <c r="AI189" s="919"/>
      <c r="AJ189" s="920"/>
      <c r="AK189" s="34"/>
      <c r="AM189" s="136"/>
    </row>
    <row r="190" spans="1:76" s="46" customFormat="1" ht="13.5" customHeight="1">
      <c r="A190" s="9"/>
      <c r="B190" s="155"/>
      <c r="C190" s="918"/>
      <c r="D190" s="919"/>
      <c r="E190" s="919"/>
      <c r="F190" s="919"/>
      <c r="G190" s="919"/>
      <c r="H190" s="919"/>
      <c r="I190" s="919"/>
      <c r="J190" s="919"/>
      <c r="K190" s="919"/>
      <c r="L190" s="919"/>
      <c r="M190" s="919"/>
      <c r="N190" s="919"/>
      <c r="O190" s="919"/>
      <c r="P190" s="919"/>
      <c r="Q190" s="919"/>
      <c r="R190" s="919"/>
      <c r="S190" s="919"/>
      <c r="T190" s="919"/>
      <c r="U190" s="919"/>
      <c r="V190" s="919"/>
      <c r="W190" s="919"/>
      <c r="X190" s="919"/>
      <c r="Y190" s="919"/>
      <c r="Z190" s="919"/>
      <c r="AA190" s="919"/>
      <c r="AB190" s="919"/>
      <c r="AC190" s="919"/>
      <c r="AD190" s="919"/>
      <c r="AE190" s="919"/>
      <c r="AF190" s="919"/>
      <c r="AG190" s="919"/>
      <c r="AH190" s="919"/>
      <c r="AI190" s="919"/>
      <c r="AJ190" s="920"/>
      <c r="AK190" s="34"/>
      <c r="AM190" s="136"/>
    </row>
    <row r="191" spans="1:76" s="46" customFormat="1" ht="13.5" customHeight="1">
      <c r="A191" s="9"/>
      <c r="B191" s="155"/>
      <c r="C191" s="918"/>
      <c r="D191" s="919"/>
      <c r="E191" s="919"/>
      <c r="F191" s="919"/>
      <c r="G191" s="919"/>
      <c r="H191" s="919"/>
      <c r="I191" s="919"/>
      <c r="J191" s="919"/>
      <c r="K191" s="919"/>
      <c r="L191" s="919"/>
      <c r="M191" s="919"/>
      <c r="N191" s="919"/>
      <c r="O191" s="919"/>
      <c r="P191" s="919"/>
      <c r="Q191" s="919"/>
      <c r="R191" s="919"/>
      <c r="S191" s="919"/>
      <c r="T191" s="919"/>
      <c r="U191" s="919"/>
      <c r="V191" s="919"/>
      <c r="W191" s="919"/>
      <c r="X191" s="919"/>
      <c r="Y191" s="919"/>
      <c r="Z191" s="919"/>
      <c r="AA191" s="919"/>
      <c r="AB191" s="919"/>
      <c r="AC191" s="919"/>
      <c r="AD191" s="919"/>
      <c r="AE191" s="919"/>
      <c r="AF191" s="919"/>
      <c r="AG191" s="919"/>
      <c r="AH191" s="919"/>
      <c r="AI191" s="919"/>
      <c r="AJ191" s="920"/>
      <c r="AK191" s="34"/>
      <c r="AM191" s="136"/>
    </row>
    <row r="192" spans="1:76" s="46" customFormat="1" ht="13.5" customHeight="1">
      <c r="A192" s="9"/>
      <c r="B192" s="155"/>
      <c r="C192" s="918"/>
      <c r="D192" s="919"/>
      <c r="E192" s="919"/>
      <c r="F192" s="919"/>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920"/>
      <c r="AK192" s="34"/>
      <c r="AM192" s="136"/>
    </row>
    <row r="193" spans="1:39" s="46" customFormat="1" ht="13.5" customHeight="1">
      <c r="A193" s="9"/>
      <c r="B193" s="155"/>
      <c r="C193" s="918"/>
      <c r="D193" s="919"/>
      <c r="E193" s="919"/>
      <c r="F193" s="919"/>
      <c r="G193" s="919"/>
      <c r="H193" s="919"/>
      <c r="I193" s="919"/>
      <c r="J193" s="919"/>
      <c r="K193" s="919"/>
      <c r="L193" s="919"/>
      <c r="M193" s="919"/>
      <c r="N193" s="919"/>
      <c r="O193" s="919"/>
      <c r="P193" s="919"/>
      <c r="Q193" s="919"/>
      <c r="R193" s="919"/>
      <c r="S193" s="919"/>
      <c r="T193" s="919"/>
      <c r="U193" s="919"/>
      <c r="V193" s="919"/>
      <c r="W193" s="919"/>
      <c r="X193" s="919"/>
      <c r="Y193" s="919"/>
      <c r="Z193" s="919"/>
      <c r="AA193" s="919"/>
      <c r="AB193" s="919"/>
      <c r="AC193" s="919"/>
      <c r="AD193" s="919"/>
      <c r="AE193" s="919"/>
      <c r="AF193" s="919"/>
      <c r="AG193" s="919"/>
      <c r="AH193" s="919"/>
      <c r="AI193" s="919"/>
      <c r="AJ193" s="920"/>
      <c r="AK193" s="34"/>
      <c r="AM193" s="136"/>
    </row>
    <row r="194" spans="1:39" s="46" customFormat="1" ht="13.5" customHeight="1">
      <c r="A194" s="9"/>
      <c r="B194" s="155"/>
      <c r="C194" s="918"/>
      <c r="D194" s="919"/>
      <c r="E194" s="919"/>
      <c r="F194" s="919"/>
      <c r="G194" s="919"/>
      <c r="H194" s="919"/>
      <c r="I194" s="919"/>
      <c r="J194" s="919"/>
      <c r="K194" s="919"/>
      <c r="L194" s="919"/>
      <c r="M194" s="919"/>
      <c r="N194" s="919"/>
      <c r="O194" s="919"/>
      <c r="P194" s="919"/>
      <c r="Q194" s="919"/>
      <c r="R194" s="919"/>
      <c r="S194" s="919"/>
      <c r="T194" s="919"/>
      <c r="U194" s="919"/>
      <c r="V194" s="919"/>
      <c r="W194" s="919"/>
      <c r="X194" s="919"/>
      <c r="Y194" s="919"/>
      <c r="Z194" s="919"/>
      <c r="AA194" s="919"/>
      <c r="AB194" s="919"/>
      <c r="AC194" s="919"/>
      <c r="AD194" s="919"/>
      <c r="AE194" s="919"/>
      <c r="AF194" s="919"/>
      <c r="AG194" s="919"/>
      <c r="AH194" s="919"/>
      <c r="AI194" s="919"/>
      <c r="AJ194" s="920"/>
      <c r="AK194" s="34"/>
      <c r="AM194" s="136"/>
    </row>
    <row r="195" spans="1:39" s="46" customFormat="1" ht="13.5" customHeight="1">
      <c r="A195" s="9"/>
      <c r="B195" s="155"/>
      <c r="C195" s="918"/>
      <c r="D195" s="919"/>
      <c r="E195" s="919"/>
      <c r="F195" s="919"/>
      <c r="G195" s="919"/>
      <c r="H195" s="919"/>
      <c r="I195" s="919"/>
      <c r="J195" s="919"/>
      <c r="K195" s="919"/>
      <c r="L195" s="919"/>
      <c r="M195" s="919"/>
      <c r="N195" s="919"/>
      <c r="O195" s="919"/>
      <c r="P195" s="919"/>
      <c r="Q195" s="919"/>
      <c r="R195" s="919"/>
      <c r="S195" s="919"/>
      <c r="T195" s="919"/>
      <c r="U195" s="919"/>
      <c r="V195" s="919"/>
      <c r="W195" s="919"/>
      <c r="X195" s="919"/>
      <c r="Y195" s="919"/>
      <c r="Z195" s="919"/>
      <c r="AA195" s="919"/>
      <c r="AB195" s="919"/>
      <c r="AC195" s="919"/>
      <c r="AD195" s="919"/>
      <c r="AE195" s="919"/>
      <c r="AF195" s="919"/>
      <c r="AG195" s="919"/>
      <c r="AH195" s="919"/>
      <c r="AI195" s="919"/>
      <c r="AJ195" s="920"/>
      <c r="AK195" s="34"/>
      <c r="AM195" s="136"/>
    </row>
    <row r="196" spans="1:39" s="46" customFormat="1" ht="13.5" customHeight="1">
      <c r="A196" s="9"/>
      <c r="B196" s="155"/>
      <c r="C196" s="918"/>
      <c r="D196" s="919"/>
      <c r="E196" s="919"/>
      <c r="F196" s="919"/>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920"/>
      <c r="AK196" s="34"/>
      <c r="AM196" s="136"/>
    </row>
    <row r="197" spans="1:39" s="46" customFormat="1" ht="13.5" customHeight="1">
      <c r="A197" s="9"/>
      <c r="B197" s="155"/>
      <c r="C197" s="918"/>
      <c r="D197" s="919"/>
      <c r="E197" s="919"/>
      <c r="F197" s="919"/>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920"/>
      <c r="AK197" s="34"/>
      <c r="AM197" s="136"/>
    </row>
    <row r="198" spans="1:39" s="46" customFormat="1" ht="13.5" customHeight="1">
      <c r="A198" s="9"/>
      <c r="B198" s="155"/>
      <c r="C198" s="918"/>
      <c r="D198" s="919"/>
      <c r="E198" s="919"/>
      <c r="F198" s="919"/>
      <c r="G198" s="919"/>
      <c r="H198" s="919"/>
      <c r="I198" s="919"/>
      <c r="J198" s="919"/>
      <c r="K198" s="919"/>
      <c r="L198" s="919"/>
      <c r="M198" s="919"/>
      <c r="N198" s="919"/>
      <c r="O198" s="919"/>
      <c r="P198" s="919"/>
      <c r="Q198" s="919"/>
      <c r="R198" s="919"/>
      <c r="S198" s="919"/>
      <c r="T198" s="919"/>
      <c r="U198" s="919"/>
      <c r="V198" s="919"/>
      <c r="W198" s="919"/>
      <c r="X198" s="919"/>
      <c r="Y198" s="919"/>
      <c r="Z198" s="919"/>
      <c r="AA198" s="919"/>
      <c r="AB198" s="919"/>
      <c r="AC198" s="919"/>
      <c r="AD198" s="919"/>
      <c r="AE198" s="919"/>
      <c r="AF198" s="919"/>
      <c r="AG198" s="919"/>
      <c r="AH198" s="919"/>
      <c r="AI198" s="919"/>
      <c r="AJ198" s="920"/>
      <c r="AK198" s="34"/>
      <c r="AM198" s="136"/>
    </row>
    <row r="199" spans="1:39" s="46" customFormat="1" ht="13.5" customHeight="1">
      <c r="A199" s="9"/>
      <c r="B199" s="155"/>
      <c r="C199" s="918"/>
      <c r="D199" s="919"/>
      <c r="E199" s="919"/>
      <c r="F199" s="919"/>
      <c r="G199" s="919"/>
      <c r="H199" s="919"/>
      <c r="I199" s="919"/>
      <c r="J199" s="919"/>
      <c r="K199" s="919"/>
      <c r="L199" s="919"/>
      <c r="M199" s="919"/>
      <c r="N199" s="919"/>
      <c r="O199" s="919"/>
      <c r="P199" s="919"/>
      <c r="Q199" s="919"/>
      <c r="R199" s="919"/>
      <c r="S199" s="919"/>
      <c r="T199" s="919"/>
      <c r="U199" s="919"/>
      <c r="V199" s="919"/>
      <c r="W199" s="919"/>
      <c r="X199" s="919"/>
      <c r="Y199" s="919"/>
      <c r="Z199" s="919"/>
      <c r="AA199" s="919"/>
      <c r="AB199" s="919"/>
      <c r="AC199" s="919"/>
      <c r="AD199" s="919"/>
      <c r="AE199" s="919"/>
      <c r="AF199" s="919"/>
      <c r="AG199" s="919"/>
      <c r="AH199" s="919"/>
      <c r="AI199" s="919"/>
      <c r="AJ199" s="920"/>
      <c r="AK199" s="34"/>
      <c r="AM199" s="136"/>
    </row>
    <row r="200" spans="1:39" s="46" customFormat="1" ht="13.5" customHeight="1">
      <c r="A200" s="9"/>
      <c r="B200" s="155"/>
      <c r="C200" s="918"/>
      <c r="D200" s="919"/>
      <c r="E200" s="919"/>
      <c r="F200" s="919"/>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920"/>
      <c r="AK200" s="34"/>
      <c r="AM200" s="136"/>
    </row>
    <row r="201" spans="1:39" s="46" customFormat="1" ht="13.5" customHeight="1">
      <c r="A201" s="9"/>
      <c r="B201" s="155"/>
      <c r="C201" s="918"/>
      <c r="D201" s="919"/>
      <c r="E201" s="919"/>
      <c r="F201" s="919"/>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920"/>
      <c r="AK201" s="34"/>
      <c r="AM201" s="136"/>
    </row>
    <row r="202" spans="1:39" s="46" customFormat="1" ht="13.5" customHeight="1">
      <c r="A202" s="9"/>
      <c r="B202" s="155"/>
      <c r="C202" s="918"/>
      <c r="D202" s="919"/>
      <c r="E202" s="919"/>
      <c r="F202" s="919"/>
      <c r="G202" s="919"/>
      <c r="H202" s="919"/>
      <c r="I202" s="919"/>
      <c r="J202" s="919"/>
      <c r="K202" s="919"/>
      <c r="L202" s="919"/>
      <c r="M202" s="919"/>
      <c r="N202" s="919"/>
      <c r="O202" s="919"/>
      <c r="P202" s="919"/>
      <c r="Q202" s="919"/>
      <c r="R202" s="919"/>
      <c r="S202" s="919"/>
      <c r="T202" s="919"/>
      <c r="U202" s="919"/>
      <c r="V202" s="919"/>
      <c r="W202" s="919"/>
      <c r="X202" s="919"/>
      <c r="Y202" s="919"/>
      <c r="Z202" s="919"/>
      <c r="AA202" s="919"/>
      <c r="AB202" s="919"/>
      <c r="AC202" s="919"/>
      <c r="AD202" s="919"/>
      <c r="AE202" s="919"/>
      <c r="AF202" s="919"/>
      <c r="AG202" s="919"/>
      <c r="AH202" s="919"/>
      <c r="AI202" s="919"/>
      <c r="AJ202" s="920"/>
      <c r="AK202" s="34"/>
      <c r="AM202" s="136"/>
    </row>
    <row r="203" spans="1:39" s="46" customFormat="1" ht="13.5" customHeight="1">
      <c r="A203" s="9"/>
      <c r="B203" s="155"/>
      <c r="C203" s="918"/>
      <c r="D203" s="919"/>
      <c r="E203" s="919"/>
      <c r="F203" s="919"/>
      <c r="G203" s="919"/>
      <c r="H203" s="919"/>
      <c r="I203" s="919"/>
      <c r="J203" s="919"/>
      <c r="K203" s="919"/>
      <c r="L203" s="919"/>
      <c r="M203" s="919"/>
      <c r="N203" s="919"/>
      <c r="O203" s="919"/>
      <c r="P203" s="919"/>
      <c r="Q203" s="919"/>
      <c r="R203" s="919"/>
      <c r="S203" s="919"/>
      <c r="T203" s="919"/>
      <c r="U203" s="919"/>
      <c r="V203" s="919"/>
      <c r="W203" s="919"/>
      <c r="X203" s="919"/>
      <c r="Y203" s="919"/>
      <c r="Z203" s="919"/>
      <c r="AA203" s="919"/>
      <c r="AB203" s="919"/>
      <c r="AC203" s="919"/>
      <c r="AD203" s="919"/>
      <c r="AE203" s="919"/>
      <c r="AF203" s="919"/>
      <c r="AG203" s="919"/>
      <c r="AH203" s="919"/>
      <c r="AI203" s="919"/>
      <c r="AJ203" s="920"/>
      <c r="AK203" s="34"/>
      <c r="AM203" s="136"/>
    </row>
    <row r="204" spans="1:39" s="46" customFormat="1" ht="13.5" customHeight="1">
      <c r="A204" s="9"/>
      <c r="B204" s="155"/>
      <c r="C204" s="918"/>
      <c r="D204" s="919"/>
      <c r="E204" s="919"/>
      <c r="F204" s="919"/>
      <c r="G204" s="919"/>
      <c r="H204" s="919"/>
      <c r="I204" s="919"/>
      <c r="J204" s="919"/>
      <c r="K204" s="919"/>
      <c r="L204" s="919"/>
      <c r="M204" s="919"/>
      <c r="N204" s="919"/>
      <c r="O204" s="919"/>
      <c r="P204" s="919"/>
      <c r="Q204" s="919"/>
      <c r="R204" s="919"/>
      <c r="S204" s="919"/>
      <c r="T204" s="919"/>
      <c r="U204" s="919"/>
      <c r="V204" s="919"/>
      <c r="W204" s="919"/>
      <c r="X204" s="919"/>
      <c r="Y204" s="919"/>
      <c r="Z204" s="919"/>
      <c r="AA204" s="919"/>
      <c r="AB204" s="919"/>
      <c r="AC204" s="919"/>
      <c r="AD204" s="919"/>
      <c r="AE204" s="919"/>
      <c r="AF204" s="919"/>
      <c r="AG204" s="919"/>
      <c r="AH204" s="919"/>
      <c r="AI204" s="919"/>
      <c r="AJ204" s="920"/>
      <c r="AK204" s="34"/>
      <c r="AM204" s="136"/>
    </row>
    <row r="205" spans="1:39" s="46" customFormat="1" ht="13.5" customHeight="1">
      <c r="A205" s="9"/>
      <c r="B205" s="155"/>
      <c r="C205" s="918"/>
      <c r="D205" s="919"/>
      <c r="E205" s="919"/>
      <c r="F205" s="919"/>
      <c r="G205" s="919"/>
      <c r="H205" s="919"/>
      <c r="I205" s="919"/>
      <c r="J205" s="919"/>
      <c r="K205" s="919"/>
      <c r="L205" s="919"/>
      <c r="M205" s="919"/>
      <c r="N205" s="919"/>
      <c r="O205" s="919"/>
      <c r="P205" s="919"/>
      <c r="Q205" s="919"/>
      <c r="R205" s="919"/>
      <c r="S205" s="919"/>
      <c r="T205" s="919"/>
      <c r="U205" s="919"/>
      <c r="V205" s="919"/>
      <c r="W205" s="919"/>
      <c r="X205" s="919"/>
      <c r="Y205" s="919"/>
      <c r="Z205" s="919"/>
      <c r="AA205" s="919"/>
      <c r="AB205" s="919"/>
      <c r="AC205" s="919"/>
      <c r="AD205" s="919"/>
      <c r="AE205" s="919"/>
      <c r="AF205" s="919"/>
      <c r="AG205" s="919"/>
      <c r="AH205" s="919"/>
      <c r="AI205" s="919"/>
      <c r="AJ205" s="920"/>
      <c r="AK205" s="34"/>
      <c r="AM205" s="136"/>
    </row>
    <row r="206" spans="1:39" s="46" customFormat="1" ht="13.5" customHeight="1">
      <c r="A206" s="9"/>
      <c r="B206" s="155"/>
      <c r="C206" s="918"/>
      <c r="D206" s="919"/>
      <c r="E206" s="919"/>
      <c r="F206" s="919"/>
      <c r="G206" s="919"/>
      <c r="H206" s="919"/>
      <c r="I206" s="919"/>
      <c r="J206" s="919"/>
      <c r="K206" s="919"/>
      <c r="L206" s="919"/>
      <c r="M206" s="919"/>
      <c r="N206" s="919"/>
      <c r="O206" s="919"/>
      <c r="P206" s="919"/>
      <c r="Q206" s="919"/>
      <c r="R206" s="919"/>
      <c r="S206" s="919"/>
      <c r="T206" s="919"/>
      <c r="U206" s="919"/>
      <c r="V206" s="919"/>
      <c r="W206" s="919"/>
      <c r="X206" s="919"/>
      <c r="Y206" s="919"/>
      <c r="Z206" s="919"/>
      <c r="AA206" s="919"/>
      <c r="AB206" s="919"/>
      <c r="AC206" s="919"/>
      <c r="AD206" s="919"/>
      <c r="AE206" s="919"/>
      <c r="AF206" s="919"/>
      <c r="AG206" s="919"/>
      <c r="AH206" s="919"/>
      <c r="AI206" s="919"/>
      <c r="AJ206" s="920"/>
      <c r="AK206" s="34"/>
      <c r="AM206" s="136"/>
    </row>
    <row r="207" spans="1:39" s="46" customFormat="1" ht="13.5" customHeight="1">
      <c r="A207" s="9"/>
      <c r="B207" s="155"/>
      <c r="C207" s="918"/>
      <c r="D207" s="919"/>
      <c r="E207" s="919"/>
      <c r="F207" s="919"/>
      <c r="G207" s="919"/>
      <c r="H207" s="919"/>
      <c r="I207" s="919"/>
      <c r="J207" s="919"/>
      <c r="K207" s="919"/>
      <c r="L207" s="919"/>
      <c r="M207" s="919"/>
      <c r="N207" s="919"/>
      <c r="O207" s="919"/>
      <c r="P207" s="919"/>
      <c r="Q207" s="919"/>
      <c r="R207" s="919"/>
      <c r="S207" s="919"/>
      <c r="T207" s="919"/>
      <c r="U207" s="919"/>
      <c r="V207" s="919"/>
      <c r="W207" s="919"/>
      <c r="X207" s="919"/>
      <c r="Y207" s="919"/>
      <c r="Z207" s="919"/>
      <c r="AA207" s="919"/>
      <c r="AB207" s="919"/>
      <c r="AC207" s="919"/>
      <c r="AD207" s="919"/>
      <c r="AE207" s="919"/>
      <c r="AF207" s="919"/>
      <c r="AG207" s="919"/>
      <c r="AH207" s="919"/>
      <c r="AI207" s="919"/>
      <c r="AJ207" s="920"/>
      <c r="AK207" s="34"/>
      <c r="AM207" s="136"/>
    </row>
    <row r="208" spans="1:39" s="46" customFormat="1" ht="13.5" customHeight="1">
      <c r="A208" s="9"/>
      <c r="B208" s="155"/>
      <c r="C208" s="918"/>
      <c r="D208" s="919"/>
      <c r="E208" s="919"/>
      <c r="F208" s="919"/>
      <c r="G208" s="919"/>
      <c r="H208" s="919"/>
      <c r="I208" s="919"/>
      <c r="J208" s="919"/>
      <c r="K208" s="919"/>
      <c r="L208" s="919"/>
      <c r="M208" s="919"/>
      <c r="N208" s="919"/>
      <c r="O208" s="919"/>
      <c r="P208" s="919"/>
      <c r="Q208" s="919"/>
      <c r="R208" s="919"/>
      <c r="S208" s="919"/>
      <c r="T208" s="919"/>
      <c r="U208" s="919"/>
      <c r="V208" s="919"/>
      <c r="W208" s="919"/>
      <c r="X208" s="919"/>
      <c r="Y208" s="919"/>
      <c r="Z208" s="919"/>
      <c r="AA208" s="919"/>
      <c r="AB208" s="919"/>
      <c r="AC208" s="919"/>
      <c r="AD208" s="919"/>
      <c r="AE208" s="919"/>
      <c r="AF208" s="919"/>
      <c r="AG208" s="919"/>
      <c r="AH208" s="919"/>
      <c r="AI208" s="919"/>
      <c r="AJ208" s="920"/>
      <c r="AK208" s="34"/>
      <c r="AM208" s="136"/>
    </row>
    <row r="209" spans="1:39" s="46" customFormat="1" ht="13.5" customHeight="1">
      <c r="A209" s="9"/>
      <c r="B209" s="155"/>
      <c r="C209" s="918"/>
      <c r="D209" s="919"/>
      <c r="E209" s="919"/>
      <c r="F209" s="919"/>
      <c r="G209" s="919"/>
      <c r="H209" s="919"/>
      <c r="I209" s="919"/>
      <c r="J209" s="919"/>
      <c r="K209" s="919"/>
      <c r="L209" s="919"/>
      <c r="M209" s="919"/>
      <c r="N209" s="919"/>
      <c r="O209" s="919"/>
      <c r="P209" s="919"/>
      <c r="Q209" s="919"/>
      <c r="R209" s="919"/>
      <c r="S209" s="919"/>
      <c r="T209" s="919"/>
      <c r="U209" s="919"/>
      <c r="V209" s="919"/>
      <c r="W209" s="919"/>
      <c r="X209" s="919"/>
      <c r="Y209" s="919"/>
      <c r="Z209" s="919"/>
      <c r="AA209" s="919"/>
      <c r="AB209" s="919"/>
      <c r="AC209" s="919"/>
      <c r="AD209" s="919"/>
      <c r="AE209" s="919"/>
      <c r="AF209" s="919"/>
      <c r="AG209" s="919"/>
      <c r="AH209" s="919"/>
      <c r="AI209" s="919"/>
      <c r="AJ209" s="920"/>
      <c r="AK209" s="34"/>
      <c r="AM209" s="136"/>
    </row>
    <row r="210" spans="1:39" s="46" customFormat="1" ht="13.5" customHeight="1">
      <c r="A210" s="9"/>
      <c r="B210" s="155"/>
      <c r="C210" s="918"/>
      <c r="D210" s="919"/>
      <c r="E210" s="919"/>
      <c r="F210" s="919"/>
      <c r="G210" s="919"/>
      <c r="H210" s="919"/>
      <c r="I210" s="919"/>
      <c r="J210" s="919"/>
      <c r="K210" s="919"/>
      <c r="L210" s="919"/>
      <c r="M210" s="919"/>
      <c r="N210" s="919"/>
      <c r="O210" s="919"/>
      <c r="P210" s="919"/>
      <c r="Q210" s="919"/>
      <c r="R210" s="919"/>
      <c r="S210" s="919"/>
      <c r="T210" s="919"/>
      <c r="U210" s="919"/>
      <c r="V210" s="919"/>
      <c r="W210" s="919"/>
      <c r="X210" s="919"/>
      <c r="Y210" s="919"/>
      <c r="Z210" s="919"/>
      <c r="AA210" s="919"/>
      <c r="AB210" s="919"/>
      <c r="AC210" s="919"/>
      <c r="AD210" s="919"/>
      <c r="AE210" s="919"/>
      <c r="AF210" s="919"/>
      <c r="AG210" s="919"/>
      <c r="AH210" s="919"/>
      <c r="AI210" s="919"/>
      <c r="AJ210" s="920"/>
      <c r="AK210" s="34"/>
      <c r="AM210" s="136"/>
    </row>
    <row r="211" spans="1:39" s="46" customFormat="1" ht="13.5" customHeight="1">
      <c r="A211" s="9"/>
      <c r="B211" s="155"/>
      <c r="C211" s="918"/>
      <c r="D211" s="919"/>
      <c r="E211" s="919"/>
      <c r="F211" s="919"/>
      <c r="G211" s="919"/>
      <c r="H211" s="919"/>
      <c r="I211" s="919"/>
      <c r="J211" s="919"/>
      <c r="K211" s="919"/>
      <c r="L211" s="919"/>
      <c r="M211" s="919"/>
      <c r="N211" s="919"/>
      <c r="O211" s="919"/>
      <c r="P211" s="919"/>
      <c r="Q211" s="919"/>
      <c r="R211" s="919"/>
      <c r="S211" s="919"/>
      <c r="T211" s="919"/>
      <c r="U211" s="919"/>
      <c r="V211" s="919"/>
      <c r="W211" s="919"/>
      <c r="X211" s="919"/>
      <c r="Y211" s="919"/>
      <c r="Z211" s="919"/>
      <c r="AA211" s="919"/>
      <c r="AB211" s="919"/>
      <c r="AC211" s="919"/>
      <c r="AD211" s="919"/>
      <c r="AE211" s="919"/>
      <c r="AF211" s="919"/>
      <c r="AG211" s="919"/>
      <c r="AH211" s="919"/>
      <c r="AI211" s="919"/>
      <c r="AJ211" s="920"/>
      <c r="AK211" s="34"/>
      <c r="AM211" s="136"/>
    </row>
    <row r="212" spans="1:39" s="46" customFormat="1" ht="13.5" customHeight="1">
      <c r="A212" s="9"/>
      <c r="B212" s="155"/>
      <c r="C212" s="918"/>
      <c r="D212" s="919"/>
      <c r="E212" s="919"/>
      <c r="F212" s="919"/>
      <c r="G212" s="919"/>
      <c r="H212" s="919"/>
      <c r="I212" s="919"/>
      <c r="J212" s="919"/>
      <c r="K212" s="919"/>
      <c r="L212" s="919"/>
      <c r="M212" s="919"/>
      <c r="N212" s="919"/>
      <c r="O212" s="919"/>
      <c r="P212" s="919"/>
      <c r="Q212" s="919"/>
      <c r="R212" s="919"/>
      <c r="S212" s="919"/>
      <c r="T212" s="919"/>
      <c r="U212" s="919"/>
      <c r="V212" s="919"/>
      <c r="W212" s="919"/>
      <c r="X212" s="919"/>
      <c r="Y212" s="919"/>
      <c r="Z212" s="919"/>
      <c r="AA212" s="919"/>
      <c r="AB212" s="919"/>
      <c r="AC212" s="919"/>
      <c r="AD212" s="919"/>
      <c r="AE212" s="919"/>
      <c r="AF212" s="919"/>
      <c r="AG212" s="919"/>
      <c r="AH212" s="919"/>
      <c r="AI212" s="919"/>
      <c r="AJ212" s="920"/>
      <c r="AK212" s="34"/>
      <c r="AM212" s="136"/>
    </row>
    <row r="213" spans="1:39" s="46" customFormat="1" ht="13.5" customHeight="1">
      <c r="A213" s="9"/>
      <c r="B213" s="155"/>
      <c r="C213" s="918"/>
      <c r="D213" s="919"/>
      <c r="E213" s="919"/>
      <c r="F213" s="919"/>
      <c r="G213" s="919"/>
      <c r="H213" s="919"/>
      <c r="I213" s="919"/>
      <c r="J213" s="919"/>
      <c r="K213" s="919"/>
      <c r="L213" s="919"/>
      <c r="M213" s="919"/>
      <c r="N213" s="919"/>
      <c r="O213" s="919"/>
      <c r="P213" s="919"/>
      <c r="Q213" s="919"/>
      <c r="R213" s="919"/>
      <c r="S213" s="919"/>
      <c r="T213" s="919"/>
      <c r="U213" s="919"/>
      <c r="V213" s="919"/>
      <c r="W213" s="919"/>
      <c r="X213" s="919"/>
      <c r="Y213" s="919"/>
      <c r="Z213" s="919"/>
      <c r="AA213" s="919"/>
      <c r="AB213" s="919"/>
      <c r="AC213" s="919"/>
      <c r="AD213" s="919"/>
      <c r="AE213" s="919"/>
      <c r="AF213" s="919"/>
      <c r="AG213" s="919"/>
      <c r="AH213" s="919"/>
      <c r="AI213" s="919"/>
      <c r="AJ213" s="920"/>
      <c r="AK213" s="34"/>
      <c r="AM213" s="136"/>
    </row>
    <row r="214" spans="1:39" s="46" customFormat="1" ht="13.5" customHeight="1">
      <c r="A214" s="9"/>
      <c r="B214" s="155"/>
      <c r="C214" s="918"/>
      <c r="D214" s="919"/>
      <c r="E214" s="919"/>
      <c r="F214" s="919"/>
      <c r="G214" s="919"/>
      <c r="H214" s="919"/>
      <c r="I214" s="919"/>
      <c r="J214" s="919"/>
      <c r="K214" s="919"/>
      <c r="L214" s="919"/>
      <c r="M214" s="919"/>
      <c r="N214" s="919"/>
      <c r="O214" s="919"/>
      <c r="P214" s="919"/>
      <c r="Q214" s="919"/>
      <c r="R214" s="919"/>
      <c r="S214" s="919"/>
      <c r="T214" s="919"/>
      <c r="U214" s="919"/>
      <c r="V214" s="919"/>
      <c r="W214" s="919"/>
      <c r="X214" s="919"/>
      <c r="Y214" s="919"/>
      <c r="Z214" s="919"/>
      <c r="AA214" s="919"/>
      <c r="AB214" s="919"/>
      <c r="AC214" s="919"/>
      <c r="AD214" s="919"/>
      <c r="AE214" s="919"/>
      <c r="AF214" s="919"/>
      <c r="AG214" s="919"/>
      <c r="AH214" s="919"/>
      <c r="AI214" s="919"/>
      <c r="AJ214" s="920"/>
      <c r="AK214" s="34"/>
      <c r="AM214" s="136"/>
    </row>
    <row r="215" spans="1:39" s="46" customFormat="1" ht="13.5" customHeight="1">
      <c r="A215" s="9"/>
      <c r="B215" s="155"/>
      <c r="C215" s="918"/>
      <c r="D215" s="919"/>
      <c r="E215" s="919"/>
      <c r="F215" s="919"/>
      <c r="G215" s="919"/>
      <c r="H215" s="919"/>
      <c r="I215" s="919"/>
      <c r="J215" s="919"/>
      <c r="K215" s="919"/>
      <c r="L215" s="919"/>
      <c r="M215" s="919"/>
      <c r="N215" s="919"/>
      <c r="O215" s="919"/>
      <c r="P215" s="919"/>
      <c r="Q215" s="919"/>
      <c r="R215" s="919"/>
      <c r="S215" s="919"/>
      <c r="T215" s="919"/>
      <c r="U215" s="919"/>
      <c r="V215" s="919"/>
      <c r="W215" s="919"/>
      <c r="X215" s="919"/>
      <c r="Y215" s="919"/>
      <c r="Z215" s="919"/>
      <c r="AA215" s="919"/>
      <c r="AB215" s="919"/>
      <c r="AC215" s="919"/>
      <c r="AD215" s="919"/>
      <c r="AE215" s="919"/>
      <c r="AF215" s="919"/>
      <c r="AG215" s="919"/>
      <c r="AH215" s="919"/>
      <c r="AI215" s="919"/>
      <c r="AJ215" s="920"/>
      <c r="AK215" s="34"/>
      <c r="AM215" s="136"/>
    </row>
    <row r="216" spans="1:39" s="46" customFormat="1" ht="13.5" customHeight="1">
      <c r="A216" s="9"/>
      <c r="B216" s="155"/>
      <c r="C216" s="918"/>
      <c r="D216" s="919"/>
      <c r="E216" s="919"/>
      <c r="F216" s="919"/>
      <c r="G216" s="919"/>
      <c r="H216" s="919"/>
      <c r="I216" s="919"/>
      <c r="J216" s="919"/>
      <c r="K216" s="919"/>
      <c r="L216" s="919"/>
      <c r="M216" s="919"/>
      <c r="N216" s="919"/>
      <c r="O216" s="919"/>
      <c r="P216" s="919"/>
      <c r="Q216" s="919"/>
      <c r="R216" s="919"/>
      <c r="S216" s="919"/>
      <c r="T216" s="919"/>
      <c r="U216" s="919"/>
      <c r="V216" s="919"/>
      <c r="W216" s="919"/>
      <c r="X216" s="919"/>
      <c r="Y216" s="919"/>
      <c r="Z216" s="919"/>
      <c r="AA216" s="919"/>
      <c r="AB216" s="919"/>
      <c r="AC216" s="919"/>
      <c r="AD216" s="919"/>
      <c r="AE216" s="919"/>
      <c r="AF216" s="919"/>
      <c r="AG216" s="919"/>
      <c r="AH216" s="919"/>
      <c r="AI216" s="919"/>
      <c r="AJ216" s="920"/>
      <c r="AK216" s="34"/>
      <c r="AM216" s="136"/>
    </row>
    <row r="217" spans="1:39" s="46" customFormat="1" ht="13.5" customHeight="1">
      <c r="A217" s="9"/>
      <c r="B217" s="155"/>
      <c r="C217" s="918"/>
      <c r="D217" s="919"/>
      <c r="E217" s="919"/>
      <c r="F217" s="919"/>
      <c r="G217" s="919"/>
      <c r="H217" s="919"/>
      <c r="I217" s="919"/>
      <c r="J217" s="919"/>
      <c r="K217" s="919"/>
      <c r="L217" s="919"/>
      <c r="M217" s="919"/>
      <c r="N217" s="919"/>
      <c r="O217" s="919"/>
      <c r="P217" s="919"/>
      <c r="Q217" s="919"/>
      <c r="R217" s="919"/>
      <c r="S217" s="919"/>
      <c r="T217" s="919"/>
      <c r="U217" s="919"/>
      <c r="V217" s="919"/>
      <c r="W217" s="919"/>
      <c r="X217" s="919"/>
      <c r="Y217" s="919"/>
      <c r="Z217" s="919"/>
      <c r="AA217" s="919"/>
      <c r="AB217" s="919"/>
      <c r="AC217" s="919"/>
      <c r="AD217" s="919"/>
      <c r="AE217" s="919"/>
      <c r="AF217" s="919"/>
      <c r="AG217" s="919"/>
      <c r="AH217" s="919"/>
      <c r="AI217" s="919"/>
      <c r="AJ217" s="920"/>
      <c r="AK217" s="34"/>
      <c r="AM217" s="136"/>
    </row>
    <row r="218" spans="1:39" s="46" customFormat="1" ht="13.5" customHeight="1">
      <c r="A218" s="9"/>
      <c r="B218" s="155"/>
      <c r="C218" s="918"/>
      <c r="D218" s="919"/>
      <c r="E218" s="919"/>
      <c r="F218" s="919"/>
      <c r="G218" s="919"/>
      <c r="H218" s="919"/>
      <c r="I218" s="919"/>
      <c r="J218" s="919"/>
      <c r="K218" s="919"/>
      <c r="L218" s="919"/>
      <c r="M218" s="919"/>
      <c r="N218" s="919"/>
      <c r="O218" s="919"/>
      <c r="P218" s="919"/>
      <c r="Q218" s="919"/>
      <c r="R218" s="919"/>
      <c r="S218" s="919"/>
      <c r="T218" s="919"/>
      <c r="U218" s="919"/>
      <c r="V218" s="919"/>
      <c r="W218" s="919"/>
      <c r="X218" s="919"/>
      <c r="Y218" s="919"/>
      <c r="Z218" s="919"/>
      <c r="AA218" s="919"/>
      <c r="AB218" s="919"/>
      <c r="AC218" s="919"/>
      <c r="AD218" s="919"/>
      <c r="AE218" s="919"/>
      <c r="AF218" s="919"/>
      <c r="AG218" s="919"/>
      <c r="AH218" s="919"/>
      <c r="AI218" s="919"/>
      <c r="AJ218" s="920"/>
      <c r="AK218" s="34"/>
      <c r="AM218" s="136"/>
    </row>
    <row r="219" spans="1:39" s="46" customFormat="1" ht="13.5" customHeight="1">
      <c r="A219" s="9"/>
      <c r="B219" s="155"/>
      <c r="C219" s="918"/>
      <c r="D219" s="919"/>
      <c r="E219" s="919"/>
      <c r="F219" s="919"/>
      <c r="G219" s="919"/>
      <c r="H219" s="919"/>
      <c r="I219" s="919"/>
      <c r="J219" s="919"/>
      <c r="K219" s="919"/>
      <c r="L219" s="919"/>
      <c r="M219" s="919"/>
      <c r="N219" s="919"/>
      <c r="O219" s="919"/>
      <c r="P219" s="919"/>
      <c r="Q219" s="919"/>
      <c r="R219" s="919"/>
      <c r="S219" s="919"/>
      <c r="T219" s="919"/>
      <c r="U219" s="919"/>
      <c r="V219" s="919"/>
      <c r="W219" s="919"/>
      <c r="X219" s="919"/>
      <c r="Y219" s="919"/>
      <c r="Z219" s="919"/>
      <c r="AA219" s="919"/>
      <c r="AB219" s="919"/>
      <c r="AC219" s="919"/>
      <c r="AD219" s="919"/>
      <c r="AE219" s="919"/>
      <c r="AF219" s="919"/>
      <c r="AG219" s="919"/>
      <c r="AH219" s="919"/>
      <c r="AI219" s="919"/>
      <c r="AJ219" s="920"/>
      <c r="AK219" s="34"/>
      <c r="AM219" s="136"/>
    </row>
    <row r="220" spans="1:39" s="46" customFormat="1" ht="13.5" customHeight="1">
      <c r="A220" s="9"/>
      <c r="B220" s="155"/>
      <c r="C220" s="918"/>
      <c r="D220" s="919"/>
      <c r="E220" s="919"/>
      <c r="F220" s="919"/>
      <c r="G220" s="919"/>
      <c r="H220" s="919"/>
      <c r="I220" s="919"/>
      <c r="J220" s="919"/>
      <c r="K220" s="919"/>
      <c r="L220" s="919"/>
      <c r="M220" s="919"/>
      <c r="N220" s="919"/>
      <c r="O220" s="919"/>
      <c r="P220" s="919"/>
      <c r="Q220" s="919"/>
      <c r="R220" s="919"/>
      <c r="S220" s="919"/>
      <c r="T220" s="919"/>
      <c r="U220" s="919"/>
      <c r="V220" s="919"/>
      <c r="W220" s="919"/>
      <c r="X220" s="919"/>
      <c r="Y220" s="919"/>
      <c r="Z220" s="919"/>
      <c r="AA220" s="919"/>
      <c r="AB220" s="919"/>
      <c r="AC220" s="919"/>
      <c r="AD220" s="919"/>
      <c r="AE220" s="919"/>
      <c r="AF220" s="919"/>
      <c r="AG220" s="919"/>
      <c r="AH220" s="919"/>
      <c r="AI220" s="919"/>
      <c r="AJ220" s="920"/>
      <c r="AK220" s="34"/>
      <c r="AM220" s="136"/>
    </row>
    <row r="221" spans="1:39" s="46" customFormat="1" ht="13.5" customHeight="1">
      <c r="A221" s="9"/>
      <c r="B221" s="155"/>
      <c r="C221" s="918"/>
      <c r="D221" s="919"/>
      <c r="E221" s="919"/>
      <c r="F221" s="919"/>
      <c r="G221" s="919"/>
      <c r="H221" s="919"/>
      <c r="I221" s="919"/>
      <c r="J221" s="919"/>
      <c r="K221" s="919"/>
      <c r="L221" s="919"/>
      <c r="M221" s="919"/>
      <c r="N221" s="919"/>
      <c r="O221" s="919"/>
      <c r="P221" s="919"/>
      <c r="Q221" s="919"/>
      <c r="R221" s="919"/>
      <c r="S221" s="919"/>
      <c r="T221" s="919"/>
      <c r="U221" s="919"/>
      <c r="V221" s="919"/>
      <c r="W221" s="919"/>
      <c r="X221" s="919"/>
      <c r="Y221" s="919"/>
      <c r="Z221" s="919"/>
      <c r="AA221" s="919"/>
      <c r="AB221" s="919"/>
      <c r="AC221" s="919"/>
      <c r="AD221" s="919"/>
      <c r="AE221" s="919"/>
      <c r="AF221" s="919"/>
      <c r="AG221" s="919"/>
      <c r="AH221" s="919"/>
      <c r="AI221" s="919"/>
      <c r="AJ221" s="920"/>
      <c r="AK221" s="34"/>
      <c r="AM221" s="136"/>
    </row>
    <row r="222" spans="1:39" s="46" customFormat="1" ht="13.5" customHeight="1">
      <c r="A222" s="9"/>
      <c r="B222" s="155"/>
      <c r="C222" s="918"/>
      <c r="D222" s="919"/>
      <c r="E222" s="919"/>
      <c r="F222" s="919"/>
      <c r="G222" s="919"/>
      <c r="H222" s="919"/>
      <c r="I222" s="919"/>
      <c r="J222" s="919"/>
      <c r="K222" s="919"/>
      <c r="L222" s="919"/>
      <c r="M222" s="919"/>
      <c r="N222" s="919"/>
      <c r="O222" s="919"/>
      <c r="P222" s="919"/>
      <c r="Q222" s="919"/>
      <c r="R222" s="919"/>
      <c r="S222" s="919"/>
      <c r="T222" s="919"/>
      <c r="U222" s="919"/>
      <c r="V222" s="919"/>
      <c r="W222" s="919"/>
      <c r="X222" s="919"/>
      <c r="Y222" s="919"/>
      <c r="Z222" s="919"/>
      <c r="AA222" s="919"/>
      <c r="AB222" s="919"/>
      <c r="AC222" s="919"/>
      <c r="AD222" s="919"/>
      <c r="AE222" s="919"/>
      <c r="AF222" s="919"/>
      <c r="AG222" s="919"/>
      <c r="AH222" s="919"/>
      <c r="AI222" s="919"/>
      <c r="AJ222" s="920"/>
      <c r="AK222" s="34"/>
      <c r="AM222" s="136"/>
    </row>
    <row r="223" spans="1:39" s="46" customFormat="1" ht="13.5" customHeight="1">
      <c r="A223" s="9"/>
      <c r="B223" s="155"/>
      <c r="C223" s="918"/>
      <c r="D223" s="919"/>
      <c r="E223" s="919"/>
      <c r="F223" s="919"/>
      <c r="G223" s="919"/>
      <c r="H223" s="919"/>
      <c r="I223" s="919"/>
      <c r="J223" s="919"/>
      <c r="K223" s="919"/>
      <c r="L223" s="919"/>
      <c r="M223" s="919"/>
      <c r="N223" s="919"/>
      <c r="O223" s="919"/>
      <c r="P223" s="919"/>
      <c r="Q223" s="919"/>
      <c r="R223" s="919"/>
      <c r="S223" s="919"/>
      <c r="T223" s="919"/>
      <c r="U223" s="919"/>
      <c r="V223" s="919"/>
      <c r="W223" s="919"/>
      <c r="X223" s="919"/>
      <c r="Y223" s="919"/>
      <c r="Z223" s="919"/>
      <c r="AA223" s="919"/>
      <c r="AB223" s="919"/>
      <c r="AC223" s="919"/>
      <c r="AD223" s="919"/>
      <c r="AE223" s="919"/>
      <c r="AF223" s="919"/>
      <c r="AG223" s="919"/>
      <c r="AH223" s="919"/>
      <c r="AI223" s="919"/>
      <c r="AJ223" s="920"/>
      <c r="AK223" s="34"/>
      <c r="AM223" s="136"/>
    </row>
    <row r="224" spans="1:39" s="46" customFormat="1" ht="13.5" customHeight="1">
      <c r="A224" s="9"/>
      <c r="B224" s="155"/>
      <c r="C224" s="918"/>
      <c r="D224" s="919"/>
      <c r="E224" s="919"/>
      <c r="F224" s="919"/>
      <c r="G224" s="919"/>
      <c r="H224" s="919"/>
      <c r="I224" s="919"/>
      <c r="J224" s="919"/>
      <c r="K224" s="919"/>
      <c r="L224" s="919"/>
      <c r="M224" s="919"/>
      <c r="N224" s="919"/>
      <c r="O224" s="919"/>
      <c r="P224" s="919"/>
      <c r="Q224" s="919"/>
      <c r="R224" s="919"/>
      <c r="S224" s="919"/>
      <c r="T224" s="919"/>
      <c r="U224" s="919"/>
      <c r="V224" s="919"/>
      <c r="W224" s="919"/>
      <c r="X224" s="919"/>
      <c r="Y224" s="919"/>
      <c r="Z224" s="919"/>
      <c r="AA224" s="919"/>
      <c r="AB224" s="919"/>
      <c r="AC224" s="919"/>
      <c r="AD224" s="919"/>
      <c r="AE224" s="919"/>
      <c r="AF224" s="919"/>
      <c r="AG224" s="919"/>
      <c r="AH224" s="919"/>
      <c r="AI224" s="919"/>
      <c r="AJ224" s="920"/>
      <c r="AK224" s="34"/>
      <c r="AM224" s="136"/>
    </row>
    <row r="225" spans="1:76" s="46" customFormat="1" ht="13.5" customHeight="1">
      <c r="A225" s="9"/>
      <c r="B225" s="155"/>
      <c r="C225" s="918"/>
      <c r="D225" s="919"/>
      <c r="E225" s="919"/>
      <c r="F225" s="919"/>
      <c r="G225" s="919"/>
      <c r="H225" s="919"/>
      <c r="I225" s="919"/>
      <c r="J225" s="919"/>
      <c r="K225" s="919"/>
      <c r="L225" s="919"/>
      <c r="M225" s="919"/>
      <c r="N225" s="919"/>
      <c r="O225" s="919"/>
      <c r="P225" s="919"/>
      <c r="Q225" s="919"/>
      <c r="R225" s="919"/>
      <c r="S225" s="919"/>
      <c r="T225" s="919"/>
      <c r="U225" s="919"/>
      <c r="V225" s="919"/>
      <c r="W225" s="919"/>
      <c r="X225" s="919"/>
      <c r="Y225" s="919"/>
      <c r="Z225" s="919"/>
      <c r="AA225" s="919"/>
      <c r="AB225" s="919"/>
      <c r="AC225" s="919"/>
      <c r="AD225" s="919"/>
      <c r="AE225" s="919"/>
      <c r="AF225" s="919"/>
      <c r="AG225" s="919"/>
      <c r="AH225" s="919"/>
      <c r="AI225" s="919"/>
      <c r="AJ225" s="920"/>
      <c r="AK225" s="34"/>
      <c r="AM225" s="136"/>
    </row>
    <row r="226" spans="1:76" s="46" customFormat="1" ht="13.5" customHeight="1">
      <c r="A226" s="9"/>
      <c r="B226" s="155"/>
      <c r="C226" s="918"/>
      <c r="D226" s="919"/>
      <c r="E226" s="919"/>
      <c r="F226" s="919"/>
      <c r="G226" s="919"/>
      <c r="H226" s="919"/>
      <c r="I226" s="919"/>
      <c r="J226" s="919"/>
      <c r="K226" s="919"/>
      <c r="L226" s="919"/>
      <c r="M226" s="919"/>
      <c r="N226" s="919"/>
      <c r="O226" s="919"/>
      <c r="P226" s="919"/>
      <c r="Q226" s="919"/>
      <c r="R226" s="919"/>
      <c r="S226" s="919"/>
      <c r="T226" s="919"/>
      <c r="U226" s="919"/>
      <c r="V226" s="919"/>
      <c r="W226" s="919"/>
      <c r="X226" s="919"/>
      <c r="Y226" s="919"/>
      <c r="Z226" s="919"/>
      <c r="AA226" s="919"/>
      <c r="AB226" s="919"/>
      <c r="AC226" s="919"/>
      <c r="AD226" s="919"/>
      <c r="AE226" s="919"/>
      <c r="AF226" s="919"/>
      <c r="AG226" s="919"/>
      <c r="AH226" s="919"/>
      <c r="AI226" s="919"/>
      <c r="AJ226" s="920"/>
      <c r="AK226" s="34"/>
      <c r="AM226" s="136"/>
    </row>
    <row r="227" spans="1:76" s="46" customFormat="1" ht="13.5" customHeight="1">
      <c r="A227" s="9"/>
      <c r="B227" s="155"/>
      <c r="C227" s="918"/>
      <c r="D227" s="919"/>
      <c r="E227" s="919"/>
      <c r="F227" s="919"/>
      <c r="G227" s="919"/>
      <c r="H227" s="919"/>
      <c r="I227" s="919"/>
      <c r="J227" s="919"/>
      <c r="K227" s="919"/>
      <c r="L227" s="919"/>
      <c r="M227" s="919"/>
      <c r="N227" s="919"/>
      <c r="O227" s="919"/>
      <c r="P227" s="919"/>
      <c r="Q227" s="919"/>
      <c r="R227" s="919"/>
      <c r="S227" s="919"/>
      <c r="T227" s="919"/>
      <c r="U227" s="919"/>
      <c r="V227" s="919"/>
      <c r="W227" s="919"/>
      <c r="X227" s="919"/>
      <c r="Y227" s="919"/>
      <c r="Z227" s="919"/>
      <c r="AA227" s="919"/>
      <c r="AB227" s="919"/>
      <c r="AC227" s="919"/>
      <c r="AD227" s="919"/>
      <c r="AE227" s="919"/>
      <c r="AF227" s="919"/>
      <c r="AG227" s="919"/>
      <c r="AH227" s="919"/>
      <c r="AI227" s="919"/>
      <c r="AJ227" s="920"/>
      <c r="AK227" s="34"/>
      <c r="AM227" s="136"/>
    </row>
    <row r="228" spans="1:76" s="46" customFormat="1" ht="13.5" customHeight="1">
      <c r="A228" s="9"/>
      <c r="B228" s="155"/>
      <c r="C228" s="918"/>
      <c r="D228" s="919"/>
      <c r="E228" s="919"/>
      <c r="F228" s="919"/>
      <c r="G228" s="919"/>
      <c r="H228" s="919"/>
      <c r="I228" s="919"/>
      <c r="J228" s="919"/>
      <c r="K228" s="919"/>
      <c r="L228" s="919"/>
      <c r="M228" s="919"/>
      <c r="N228" s="919"/>
      <c r="O228" s="919"/>
      <c r="P228" s="919"/>
      <c r="Q228" s="919"/>
      <c r="R228" s="919"/>
      <c r="S228" s="919"/>
      <c r="T228" s="919"/>
      <c r="U228" s="919"/>
      <c r="V228" s="919"/>
      <c r="W228" s="919"/>
      <c r="X228" s="919"/>
      <c r="Y228" s="919"/>
      <c r="Z228" s="919"/>
      <c r="AA228" s="919"/>
      <c r="AB228" s="919"/>
      <c r="AC228" s="919"/>
      <c r="AD228" s="919"/>
      <c r="AE228" s="919"/>
      <c r="AF228" s="919"/>
      <c r="AG228" s="919"/>
      <c r="AH228" s="919"/>
      <c r="AI228" s="919"/>
      <c r="AJ228" s="920"/>
      <c r="AK228" s="34"/>
      <c r="AM228" s="136"/>
    </row>
    <row r="229" spans="1:76" s="46" customFormat="1" ht="13.5" customHeight="1">
      <c r="A229" s="9"/>
      <c r="B229" s="155"/>
      <c r="C229" s="918"/>
      <c r="D229" s="919"/>
      <c r="E229" s="919"/>
      <c r="F229" s="919"/>
      <c r="G229" s="919"/>
      <c r="H229" s="919"/>
      <c r="I229" s="919"/>
      <c r="J229" s="919"/>
      <c r="K229" s="919"/>
      <c r="L229" s="919"/>
      <c r="M229" s="919"/>
      <c r="N229" s="919"/>
      <c r="O229" s="919"/>
      <c r="P229" s="919"/>
      <c r="Q229" s="919"/>
      <c r="R229" s="919"/>
      <c r="S229" s="919"/>
      <c r="T229" s="919"/>
      <c r="U229" s="919"/>
      <c r="V229" s="919"/>
      <c r="W229" s="919"/>
      <c r="X229" s="919"/>
      <c r="Y229" s="919"/>
      <c r="Z229" s="919"/>
      <c r="AA229" s="919"/>
      <c r="AB229" s="919"/>
      <c r="AC229" s="919"/>
      <c r="AD229" s="919"/>
      <c r="AE229" s="919"/>
      <c r="AF229" s="919"/>
      <c r="AG229" s="919"/>
      <c r="AH229" s="919"/>
      <c r="AI229" s="919"/>
      <c r="AJ229" s="920"/>
      <c r="AK229" s="34"/>
      <c r="AM229" s="136"/>
    </row>
    <row r="230" spans="1:76" s="46" customFormat="1" ht="13.5" customHeight="1">
      <c r="A230" s="9"/>
      <c r="B230" s="155"/>
      <c r="C230" s="918"/>
      <c r="D230" s="919"/>
      <c r="E230" s="919"/>
      <c r="F230" s="919"/>
      <c r="G230" s="919"/>
      <c r="H230" s="919"/>
      <c r="I230" s="919"/>
      <c r="J230" s="919"/>
      <c r="K230" s="919"/>
      <c r="L230" s="919"/>
      <c r="M230" s="919"/>
      <c r="N230" s="919"/>
      <c r="O230" s="919"/>
      <c r="P230" s="919"/>
      <c r="Q230" s="919"/>
      <c r="R230" s="919"/>
      <c r="S230" s="919"/>
      <c r="T230" s="919"/>
      <c r="U230" s="919"/>
      <c r="V230" s="919"/>
      <c r="W230" s="919"/>
      <c r="X230" s="919"/>
      <c r="Y230" s="919"/>
      <c r="Z230" s="919"/>
      <c r="AA230" s="919"/>
      <c r="AB230" s="919"/>
      <c r="AC230" s="919"/>
      <c r="AD230" s="919"/>
      <c r="AE230" s="919"/>
      <c r="AF230" s="919"/>
      <c r="AG230" s="919"/>
      <c r="AH230" s="919"/>
      <c r="AI230" s="919"/>
      <c r="AJ230" s="920"/>
      <c r="AK230" s="34"/>
      <c r="AM230" s="136"/>
    </row>
    <row r="231" spans="1:76" s="46" customFormat="1" ht="13.5" customHeight="1">
      <c r="A231" s="9"/>
      <c r="B231" s="155"/>
      <c r="C231" s="918"/>
      <c r="D231" s="919"/>
      <c r="E231" s="919"/>
      <c r="F231" s="919"/>
      <c r="G231" s="919"/>
      <c r="H231" s="919"/>
      <c r="I231" s="919"/>
      <c r="J231" s="919"/>
      <c r="K231" s="919"/>
      <c r="L231" s="919"/>
      <c r="M231" s="919"/>
      <c r="N231" s="919"/>
      <c r="O231" s="919"/>
      <c r="P231" s="919"/>
      <c r="Q231" s="919"/>
      <c r="R231" s="919"/>
      <c r="S231" s="919"/>
      <c r="T231" s="919"/>
      <c r="U231" s="919"/>
      <c r="V231" s="919"/>
      <c r="W231" s="919"/>
      <c r="X231" s="919"/>
      <c r="Y231" s="919"/>
      <c r="Z231" s="919"/>
      <c r="AA231" s="919"/>
      <c r="AB231" s="919"/>
      <c r="AC231" s="919"/>
      <c r="AD231" s="919"/>
      <c r="AE231" s="919"/>
      <c r="AF231" s="919"/>
      <c r="AG231" s="919"/>
      <c r="AH231" s="919"/>
      <c r="AI231" s="919"/>
      <c r="AJ231" s="920"/>
      <c r="AK231" s="34"/>
      <c r="AM231" s="136"/>
    </row>
    <row r="232" spans="1:76" s="46" customFormat="1" ht="13.5" customHeight="1">
      <c r="A232" s="9"/>
      <c r="B232" s="155"/>
      <c r="C232" s="921"/>
      <c r="D232" s="922"/>
      <c r="E232" s="922"/>
      <c r="F232" s="922"/>
      <c r="G232" s="922"/>
      <c r="H232" s="922"/>
      <c r="I232" s="922"/>
      <c r="J232" s="922"/>
      <c r="K232" s="922"/>
      <c r="L232" s="922"/>
      <c r="M232" s="922"/>
      <c r="N232" s="922"/>
      <c r="O232" s="922"/>
      <c r="P232" s="922"/>
      <c r="Q232" s="922"/>
      <c r="R232" s="922"/>
      <c r="S232" s="922"/>
      <c r="T232" s="922"/>
      <c r="U232" s="922"/>
      <c r="V232" s="922"/>
      <c r="W232" s="922"/>
      <c r="X232" s="922"/>
      <c r="Y232" s="922"/>
      <c r="Z232" s="922"/>
      <c r="AA232" s="922"/>
      <c r="AB232" s="922"/>
      <c r="AC232" s="922"/>
      <c r="AD232" s="922"/>
      <c r="AE232" s="922"/>
      <c r="AF232" s="922"/>
      <c r="AG232" s="922"/>
      <c r="AH232" s="922"/>
      <c r="AI232" s="922"/>
      <c r="AJ232" s="923"/>
      <c r="AK232" s="34"/>
      <c r="AM232" s="136"/>
    </row>
    <row r="233" spans="1:76" s="156" customFormat="1" ht="6" customHeight="1">
      <c r="A233" s="67"/>
      <c r="B233" s="87"/>
      <c r="C233" s="158"/>
      <c r="D233" s="158"/>
      <c r="E233" s="158"/>
      <c r="F233" s="158"/>
      <c r="G233" s="158"/>
      <c r="H233" s="158"/>
      <c r="I233" s="158"/>
      <c r="J233" s="158"/>
      <c r="K233" s="159"/>
      <c r="L233" s="160"/>
      <c r="M233" s="160"/>
      <c r="N233" s="160"/>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35"/>
      <c r="AM233" s="157"/>
    </row>
    <row r="234" spans="1:76" s="46" customFormat="1">
      <c r="A234" s="9"/>
      <c r="B234" s="67"/>
      <c r="C234" s="67"/>
      <c r="D234" s="67"/>
      <c r="E234" s="67"/>
      <c r="F234" s="67"/>
      <c r="G234" s="67"/>
      <c r="H234" s="67"/>
      <c r="I234" s="104"/>
      <c r="J234" s="67"/>
      <c r="K234" s="67"/>
      <c r="L234" s="67"/>
      <c r="M234" s="67"/>
      <c r="N234" s="67"/>
      <c r="O234" s="67"/>
      <c r="P234" s="67"/>
      <c r="Q234" s="67"/>
      <c r="R234" s="67"/>
      <c r="S234" s="67"/>
      <c r="T234" s="67"/>
      <c r="U234" s="67"/>
      <c r="V234" s="67"/>
      <c r="W234" s="67"/>
      <c r="X234" s="67"/>
      <c r="Y234" s="67"/>
      <c r="Z234" s="67"/>
      <c r="AA234" s="67"/>
      <c r="AB234" s="67"/>
      <c r="AC234" s="67"/>
      <c r="AD234" s="121"/>
      <c r="AE234" s="121"/>
      <c r="AF234" s="121"/>
      <c r="AG234" s="121"/>
      <c r="AH234" s="122"/>
      <c r="AI234" s="121"/>
      <c r="AJ234" s="106"/>
      <c r="AK234" s="251" t="s">
        <v>38</v>
      </c>
      <c r="AL234" s="45"/>
      <c r="AM234" s="136"/>
      <c r="AN234" s="45"/>
      <c r="AO234" s="45"/>
      <c r="AP234" s="45"/>
      <c r="AQ234" s="45"/>
      <c r="AR234" s="45"/>
      <c r="AS234" s="45"/>
      <c r="AT234" s="45"/>
      <c r="AU234" s="45"/>
      <c r="AV234" s="45"/>
      <c r="AW234" s="45"/>
      <c r="AX234" s="45"/>
      <c r="AY234" s="45"/>
      <c r="AZ234" s="45"/>
      <c r="BA234" s="45"/>
      <c r="BB234" s="45"/>
      <c r="BC234" s="45"/>
      <c r="BD234" s="45"/>
      <c r="BE234" s="45"/>
      <c r="BF234" s="45"/>
      <c r="BG234" s="45"/>
      <c r="BH234" s="45"/>
      <c r="BI234" s="45"/>
      <c r="BJ234" s="45"/>
      <c r="BK234" s="45"/>
      <c r="BL234" s="45"/>
      <c r="BM234" s="45"/>
      <c r="BN234" s="45"/>
      <c r="BO234" s="45"/>
      <c r="BP234" s="45"/>
      <c r="BQ234" s="45"/>
      <c r="BR234" s="45"/>
      <c r="BS234" s="45"/>
      <c r="BT234" s="45"/>
      <c r="BU234" s="45"/>
      <c r="BV234" s="45"/>
      <c r="BW234" s="45"/>
      <c r="BX234" s="45"/>
    </row>
    <row r="236" spans="1:76" ht="17.25" customHeight="1"/>
  </sheetData>
  <sheetProtection password="EC9D" sheet="1" objects="1" scenarios="1"/>
  <mergeCells count="430">
    <mergeCell ref="AM159:AS159"/>
    <mergeCell ref="AM173:AT173"/>
    <mergeCell ref="AM40:BA41"/>
    <mergeCell ref="C180:M180"/>
    <mergeCell ref="C183:AJ232"/>
    <mergeCell ref="AF173:AG173"/>
    <mergeCell ref="AH173:AJ173"/>
    <mergeCell ref="C174:AA174"/>
    <mergeCell ref="Y175:AB175"/>
    <mergeCell ref="AC175:AJ175"/>
    <mergeCell ref="C173:D173"/>
    <mergeCell ref="E173:G173"/>
    <mergeCell ref="H173:K173"/>
    <mergeCell ref="L173:Q173"/>
    <mergeCell ref="R173:AC173"/>
    <mergeCell ref="AD173:AE173"/>
    <mergeCell ref="AF171:AG171"/>
    <mergeCell ref="AH171:AJ171"/>
    <mergeCell ref="C172:D172"/>
    <mergeCell ref="E172:G172"/>
    <mergeCell ref="H172:K172"/>
    <mergeCell ref="L172:Q172"/>
    <mergeCell ref="R172:AC172"/>
    <mergeCell ref="AD172:AE172"/>
    <mergeCell ref="AF172:AG172"/>
    <mergeCell ref="AH172:AJ172"/>
    <mergeCell ref="C171:D171"/>
    <mergeCell ref="E171:G171"/>
    <mergeCell ref="H171:K171"/>
    <mergeCell ref="L171:Q171"/>
    <mergeCell ref="R171:AC171"/>
    <mergeCell ref="AD171:AE171"/>
    <mergeCell ref="AF169:AG169"/>
    <mergeCell ref="AH169:AJ169"/>
    <mergeCell ref="C170:D170"/>
    <mergeCell ref="E170:G170"/>
    <mergeCell ref="H170:K170"/>
    <mergeCell ref="L170:Q170"/>
    <mergeCell ref="R170:AC170"/>
    <mergeCell ref="AD170:AE170"/>
    <mergeCell ref="AF170:AG170"/>
    <mergeCell ref="AH170:AJ170"/>
    <mergeCell ref="C169:D169"/>
    <mergeCell ref="E169:G169"/>
    <mergeCell ref="H169:K169"/>
    <mergeCell ref="L169:Q169"/>
    <mergeCell ref="R169:AC169"/>
    <mergeCell ref="AD169:AE169"/>
    <mergeCell ref="AF167:AG167"/>
    <mergeCell ref="AH167:AJ167"/>
    <mergeCell ref="C168:D168"/>
    <mergeCell ref="E168:G168"/>
    <mergeCell ref="H168:K168"/>
    <mergeCell ref="L168:Q168"/>
    <mergeCell ref="R168:AC168"/>
    <mergeCell ref="AD168:AE168"/>
    <mergeCell ref="AF168:AG168"/>
    <mergeCell ref="AH168:AJ168"/>
    <mergeCell ref="C167:D167"/>
    <mergeCell ref="E167:G167"/>
    <mergeCell ref="H167:K167"/>
    <mergeCell ref="L167:Q167"/>
    <mergeCell ref="R167:AC167"/>
    <mergeCell ref="AD167:AE167"/>
    <mergeCell ref="AF165:AG165"/>
    <mergeCell ref="AH165:AJ165"/>
    <mergeCell ref="C166:D166"/>
    <mergeCell ref="E166:G166"/>
    <mergeCell ref="H166:K166"/>
    <mergeCell ref="L166:Q166"/>
    <mergeCell ref="R166:AC166"/>
    <mergeCell ref="AD166:AE166"/>
    <mergeCell ref="AF166:AG166"/>
    <mergeCell ref="AH166:AJ166"/>
    <mergeCell ref="C165:D165"/>
    <mergeCell ref="E165:G165"/>
    <mergeCell ref="H165:K165"/>
    <mergeCell ref="L165:Q165"/>
    <mergeCell ref="R165:AC165"/>
    <mergeCell ref="AD165:AE165"/>
    <mergeCell ref="AF163:AG163"/>
    <mergeCell ref="AH163:AJ163"/>
    <mergeCell ref="C164:D164"/>
    <mergeCell ref="E164:G164"/>
    <mergeCell ref="H164:K164"/>
    <mergeCell ref="L164:Q164"/>
    <mergeCell ref="R164:AC164"/>
    <mergeCell ref="AD164:AE164"/>
    <mergeCell ref="AF164:AG164"/>
    <mergeCell ref="AH164:AJ164"/>
    <mergeCell ref="C163:D163"/>
    <mergeCell ref="E163:G163"/>
    <mergeCell ref="H163:K163"/>
    <mergeCell ref="L163:Q163"/>
    <mergeCell ref="R163:AC163"/>
    <mergeCell ref="AD163:AE163"/>
    <mergeCell ref="AF161:AG161"/>
    <mergeCell ref="AH161:AJ161"/>
    <mergeCell ref="C162:D162"/>
    <mergeCell ref="E162:G162"/>
    <mergeCell ref="H162:K162"/>
    <mergeCell ref="L162:Q162"/>
    <mergeCell ref="R162:AC162"/>
    <mergeCell ref="AD162:AE162"/>
    <mergeCell ref="AF162:AG162"/>
    <mergeCell ref="AH162:AJ162"/>
    <mergeCell ref="C161:D161"/>
    <mergeCell ref="E161:G161"/>
    <mergeCell ref="H161:K161"/>
    <mergeCell ref="L161:Q161"/>
    <mergeCell ref="R161:AC161"/>
    <mergeCell ref="AD161:AE161"/>
    <mergeCell ref="AF159:AG159"/>
    <mergeCell ref="AH159:AJ159"/>
    <mergeCell ref="C160:D160"/>
    <mergeCell ref="E160:G160"/>
    <mergeCell ref="H160:K160"/>
    <mergeCell ref="L160:Q160"/>
    <mergeCell ref="R160:AC160"/>
    <mergeCell ref="AD160:AE160"/>
    <mergeCell ref="AF160:AG160"/>
    <mergeCell ref="AH160:AJ160"/>
    <mergeCell ref="C159:D159"/>
    <mergeCell ref="E159:G159"/>
    <mergeCell ref="H159:K159"/>
    <mergeCell ref="L159:Q159"/>
    <mergeCell ref="R159:AC159"/>
    <mergeCell ref="AD159:AE159"/>
    <mergeCell ref="AF154:AG158"/>
    <mergeCell ref="AH154:AJ158"/>
    <mergeCell ref="E157:G158"/>
    <mergeCell ref="H157:Q157"/>
    <mergeCell ref="H158:K158"/>
    <mergeCell ref="L158:Q158"/>
    <mergeCell ref="H153:J153"/>
    <mergeCell ref="C154:D158"/>
    <mergeCell ref="E154:Q156"/>
    <mergeCell ref="R154:AC158"/>
    <mergeCell ref="AD154:AE158"/>
    <mergeCell ref="D132:G139"/>
    <mergeCell ref="H132:AJ139"/>
    <mergeCell ref="D140:G147"/>
    <mergeCell ref="H140:AJ147"/>
    <mergeCell ref="Y149:AB149"/>
    <mergeCell ref="AC149:AJ149"/>
    <mergeCell ref="D108:G115"/>
    <mergeCell ref="H108:AJ115"/>
    <mergeCell ref="D116:G123"/>
    <mergeCell ref="H116:AJ123"/>
    <mergeCell ref="D124:G131"/>
    <mergeCell ref="H124:AJ131"/>
    <mergeCell ref="AG101:AJ102"/>
    <mergeCell ref="D102:L102"/>
    <mergeCell ref="M102:P102"/>
    <mergeCell ref="Y104:AB104"/>
    <mergeCell ref="AC104:AJ104"/>
    <mergeCell ref="D101:L101"/>
    <mergeCell ref="M101:P101"/>
    <mergeCell ref="Q101:T102"/>
    <mergeCell ref="U101:X102"/>
    <mergeCell ref="Y101:AB102"/>
    <mergeCell ref="AC101:AF102"/>
    <mergeCell ref="E100:P100"/>
    <mergeCell ref="Q100:T100"/>
    <mergeCell ref="U100:X100"/>
    <mergeCell ref="Y100:AB100"/>
    <mergeCell ref="AC100:AF100"/>
    <mergeCell ref="AG100:AJ100"/>
    <mergeCell ref="E99:P99"/>
    <mergeCell ref="Q99:T99"/>
    <mergeCell ref="U99:X99"/>
    <mergeCell ref="Y99:AB99"/>
    <mergeCell ref="AC99:AF99"/>
    <mergeCell ref="AG99:AJ99"/>
    <mergeCell ref="AR96:AT96"/>
    <mergeCell ref="AR97:AT97"/>
    <mergeCell ref="D98:L98"/>
    <mergeCell ref="M98:P98"/>
    <mergeCell ref="Q98:T98"/>
    <mergeCell ref="U98:X98"/>
    <mergeCell ref="Y98:AB98"/>
    <mergeCell ref="AC98:AF98"/>
    <mergeCell ref="AG98:AJ98"/>
    <mergeCell ref="AR98:AT98"/>
    <mergeCell ref="AC94:AJ94"/>
    <mergeCell ref="D95:L97"/>
    <mergeCell ref="Q95:AJ95"/>
    <mergeCell ref="M96:P97"/>
    <mergeCell ref="Q96:T97"/>
    <mergeCell ref="U96:X97"/>
    <mergeCell ref="Y96:AB97"/>
    <mergeCell ref="AC96:AF97"/>
    <mergeCell ref="AG96:AJ97"/>
    <mergeCell ref="D91:P91"/>
    <mergeCell ref="Q91:T91"/>
    <mergeCell ref="U91:X91"/>
    <mergeCell ref="Y91:AB91"/>
    <mergeCell ref="AC91:AF91"/>
    <mergeCell ref="AG91:AJ91"/>
    <mergeCell ref="E90:P90"/>
    <mergeCell ref="Q90:T90"/>
    <mergeCell ref="U90:X90"/>
    <mergeCell ref="Y90:AB90"/>
    <mergeCell ref="AC90:AF90"/>
    <mergeCell ref="AG90:AJ90"/>
    <mergeCell ref="AC85:AF85"/>
    <mergeCell ref="AG85:AJ85"/>
    <mergeCell ref="E86:P86"/>
    <mergeCell ref="Q86:T86"/>
    <mergeCell ref="U86:X86"/>
    <mergeCell ref="Y86:AB86"/>
    <mergeCell ref="AC86:AF86"/>
    <mergeCell ref="AG86:AJ86"/>
    <mergeCell ref="E89:P89"/>
    <mergeCell ref="Q89:T89"/>
    <mergeCell ref="U89:X89"/>
    <mergeCell ref="Y89:AB89"/>
    <mergeCell ref="AC89:AF89"/>
    <mergeCell ref="AG89:AJ89"/>
    <mergeCell ref="E88:P88"/>
    <mergeCell ref="Q88:T88"/>
    <mergeCell ref="U88:X88"/>
    <mergeCell ref="Y88:AB88"/>
    <mergeCell ref="AC88:AF88"/>
    <mergeCell ref="AG88:AJ88"/>
    <mergeCell ref="AG82:AJ83"/>
    <mergeCell ref="D84:D90"/>
    <mergeCell ref="E84:P84"/>
    <mergeCell ref="Q84:T84"/>
    <mergeCell ref="U84:X84"/>
    <mergeCell ref="Y84:AB84"/>
    <mergeCell ref="AC84:AF84"/>
    <mergeCell ref="AG84:AJ84"/>
    <mergeCell ref="E85:P85"/>
    <mergeCell ref="Q85:T85"/>
    <mergeCell ref="D82:D83"/>
    <mergeCell ref="E82:P83"/>
    <mergeCell ref="Q82:T83"/>
    <mergeCell ref="U82:X83"/>
    <mergeCell ref="Y82:AB83"/>
    <mergeCell ref="AC82:AF83"/>
    <mergeCell ref="E87:P87"/>
    <mergeCell ref="Q87:T87"/>
    <mergeCell ref="U87:X87"/>
    <mergeCell ref="Y87:AB87"/>
    <mergeCell ref="AC87:AF87"/>
    <mergeCell ref="AG87:AJ87"/>
    <mergeCell ref="U85:X85"/>
    <mergeCell ref="Y85:AB85"/>
    <mergeCell ref="AG80:AJ80"/>
    <mergeCell ref="E81:P81"/>
    <mergeCell ref="Q81:T81"/>
    <mergeCell ref="U81:X81"/>
    <mergeCell ref="Y81:AB81"/>
    <mergeCell ref="AC81:AF81"/>
    <mergeCell ref="AG81:AJ81"/>
    <mergeCell ref="D80:L80"/>
    <mergeCell ref="M80:P80"/>
    <mergeCell ref="Q80:T80"/>
    <mergeCell ref="U80:X80"/>
    <mergeCell ref="Y80:AB80"/>
    <mergeCell ref="AC80:AF80"/>
    <mergeCell ref="D77:L79"/>
    <mergeCell ref="Q77:AJ77"/>
    <mergeCell ref="M78:P79"/>
    <mergeCell ref="Q78:T79"/>
    <mergeCell ref="U78:X79"/>
    <mergeCell ref="Y78:AB79"/>
    <mergeCell ref="AC78:AF79"/>
    <mergeCell ref="AG78:AJ79"/>
    <mergeCell ref="AG72:AJ72"/>
    <mergeCell ref="Q73:T73"/>
    <mergeCell ref="U73:X73"/>
    <mergeCell ref="Y73:AB73"/>
    <mergeCell ref="AC73:AF73"/>
    <mergeCell ref="AG73:AJ73"/>
    <mergeCell ref="Y65:AB65"/>
    <mergeCell ref="AC65:AJ65"/>
    <mergeCell ref="D71:P73"/>
    <mergeCell ref="Q71:AJ71"/>
    <mergeCell ref="Q72:T72"/>
    <mergeCell ref="U72:X72"/>
    <mergeCell ref="Y72:AB72"/>
    <mergeCell ref="AC72:AF72"/>
    <mergeCell ref="C62:E62"/>
    <mergeCell ref="F62:R62"/>
    <mergeCell ref="S62:AJ62"/>
    <mergeCell ref="C63:E63"/>
    <mergeCell ref="F63:R63"/>
    <mergeCell ref="S63:AJ63"/>
    <mergeCell ref="C60:E60"/>
    <mergeCell ref="F60:R60"/>
    <mergeCell ref="S60:AJ60"/>
    <mergeCell ref="C61:E61"/>
    <mergeCell ref="F61:R61"/>
    <mergeCell ref="S61:AJ61"/>
    <mergeCell ref="C58:E58"/>
    <mergeCell ref="F58:R58"/>
    <mergeCell ref="S58:AJ58"/>
    <mergeCell ref="C59:E59"/>
    <mergeCell ref="F59:R59"/>
    <mergeCell ref="S59:AJ59"/>
    <mergeCell ref="C56:E56"/>
    <mergeCell ref="F56:R56"/>
    <mergeCell ref="S56:AJ56"/>
    <mergeCell ref="C57:E57"/>
    <mergeCell ref="F57:R57"/>
    <mergeCell ref="S57:AJ57"/>
    <mergeCell ref="C54:E54"/>
    <mergeCell ref="F54:R54"/>
    <mergeCell ref="S54:AJ54"/>
    <mergeCell ref="C55:E55"/>
    <mergeCell ref="F55:R55"/>
    <mergeCell ref="S55:AJ55"/>
    <mergeCell ref="C52:E52"/>
    <mergeCell ref="F52:R52"/>
    <mergeCell ref="S52:AJ52"/>
    <mergeCell ref="C53:E53"/>
    <mergeCell ref="F53:R53"/>
    <mergeCell ref="S53:AJ53"/>
    <mergeCell ref="C50:E50"/>
    <mergeCell ref="F50:R50"/>
    <mergeCell ref="S50:AJ50"/>
    <mergeCell ref="C51:E51"/>
    <mergeCell ref="F51:R51"/>
    <mergeCell ref="S51:AJ51"/>
    <mergeCell ref="C48:E48"/>
    <mergeCell ref="F48:R48"/>
    <mergeCell ref="S48:AJ48"/>
    <mergeCell ref="C49:E49"/>
    <mergeCell ref="F49:R49"/>
    <mergeCell ref="S49:AJ49"/>
    <mergeCell ref="C46:E46"/>
    <mergeCell ref="F46:R46"/>
    <mergeCell ref="S46:AJ46"/>
    <mergeCell ref="C47:E47"/>
    <mergeCell ref="F47:R47"/>
    <mergeCell ref="S47:AJ47"/>
    <mergeCell ref="C44:E44"/>
    <mergeCell ref="F44:R44"/>
    <mergeCell ref="S44:AJ44"/>
    <mergeCell ref="C45:E45"/>
    <mergeCell ref="F45:R45"/>
    <mergeCell ref="S45:AJ45"/>
    <mergeCell ref="C42:E42"/>
    <mergeCell ref="F42:R42"/>
    <mergeCell ref="S42:AJ42"/>
    <mergeCell ref="C43:E43"/>
    <mergeCell ref="F43:R43"/>
    <mergeCell ref="S43:AJ43"/>
    <mergeCell ref="C40:E40"/>
    <mergeCell ref="F40:R40"/>
    <mergeCell ref="S40:AJ40"/>
    <mergeCell ref="C41:E41"/>
    <mergeCell ref="F41:R41"/>
    <mergeCell ref="S41:AJ41"/>
    <mergeCell ref="C38:E38"/>
    <mergeCell ref="F38:R38"/>
    <mergeCell ref="S38:AJ38"/>
    <mergeCell ref="C39:E39"/>
    <mergeCell ref="F39:R39"/>
    <mergeCell ref="S39:AJ39"/>
    <mergeCell ref="AD30:AG30"/>
    <mergeCell ref="AH30:AJ30"/>
    <mergeCell ref="O31:AJ31"/>
    <mergeCell ref="E32:N32"/>
    <mergeCell ref="O32:AJ32"/>
    <mergeCell ref="C36:AJ36"/>
    <mergeCell ref="D30:D32"/>
    <mergeCell ref="E30:N31"/>
    <mergeCell ref="O30:R30"/>
    <mergeCell ref="S30:V30"/>
    <mergeCell ref="W30:Y30"/>
    <mergeCell ref="Z30:AC30"/>
    <mergeCell ref="D29:N29"/>
    <mergeCell ref="O29:R29"/>
    <mergeCell ref="S29:V29"/>
    <mergeCell ref="W29:Z29"/>
    <mergeCell ref="AA29:AD29"/>
    <mergeCell ref="AE29:AH29"/>
    <mergeCell ref="AD24:AG24"/>
    <mergeCell ref="AH24:AJ24"/>
    <mergeCell ref="O25:AJ25"/>
    <mergeCell ref="E26:N26"/>
    <mergeCell ref="O26:AJ26"/>
    <mergeCell ref="D28:S28"/>
    <mergeCell ref="D24:D26"/>
    <mergeCell ref="E24:N25"/>
    <mergeCell ref="O24:R24"/>
    <mergeCell ref="S24:V24"/>
    <mergeCell ref="W24:Y24"/>
    <mergeCell ref="Z24:AC24"/>
    <mergeCell ref="AC13:AF13"/>
    <mergeCell ref="AG13:AJ13"/>
    <mergeCell ref="D23:N23"/>
    <mergeCell ref="O23:R23"/>
    <mergeCell ref="S23:V23"/>
    <mergeCell ref="W23:Z23"/>
    <mergeCell ref="AA23:AD23"/>
    <mergeCell ref="AE23:AH23"/>
    <mergeCell ref="E17:N17"/>
    <mergeCell ref="O17:AJ17"/>
    <mergeCell ref="E18:N18"/>
    <mergeCell ref="O18:AJ18"/>
    <mergeCell ref="E19:N19"/>
    <mergeCell ref="O19:AJ19"/>
    <mergeCell ref="AM24:AT25"/>
    <mergeCell ref="AM108:AQ115"/>
    <mergeCell ref="AM116:AQ123"/>
    <mergeCell ref="AM124:AQ131"/>
    <mergeCell ref="AM132:AQ139"/>
    <mergeCell ref="AM140:AQ147"/>
    <mergeCell ref="E4:G4"/>
    <mergeCell ref="S4:U4"/>
    <mergeCell ref="V4:Y4"/>
    <mergeCell ref="Z4:AB4"/>
    <mergeCell ref="AC4:AJ4"/>
    <mergeCell ref="C6:AH6"/>
    <mergeCell ref="E14:N15"/>
    <mergeCell ref="O14:R14"/>
    <mergeCell ref="S14:AJ14"/>
    <mergeCell ref="O15:R15"/>
    <mergeCell ref="S15:AJ15"/>
    <mergeCell ref="E16:N16"/>
    <mergeCell ref="O16:AJ16"/>
    <mergeCell ref="E9:I9"/>
    <mergeCell ref="J9:AJ10"/>
    <mergeCell ref="E10:I10"/>
    <mergeCell ref="E13:N13"/>
    <mergeCell ref="O13:AB13"/>
  </mergeCells>
  <phoneticPr fontId="2"/>
  <conditionalFormatting sqref="AG13:AJ13">
    <cfRule type="expression" dxfId="63" priority="8" stopIfTrue="1">
      <formula>$E$10="Bテナント等"</formula>
    </cfRule>
    <cfRule type="expression" dxfId="62" priority="9" stopIfTrue="1">
      <formula>"$E$10=""Bテナント等"""</formula>
    </cfRule>
  </conditionalFormatting>
  <conditionalFormatting sqref="O16:AJ16">
    <cfRule type="expression" dxfId="61" priority="7" stopIfTrue="1">
      <formula>$E$10="A"</formula>
    </cfRule>
  </conditionalFormatting>
  <conditionalFormatting sqref="B35:AK64">
    <cfRule type="expression" dxfId="60" priority="6">
      <formula>$E$10="Bテナント等"</formula>
    </cfRule>
  </conditionalFormatting>
  <conditionalFormatting sqref="C107">
    <cfRule type="expression" dxfId="59" priority="5">
      <formula>$E$10="B"</formula>
    </cfRule>
  </conditionalFormatting>
  <conditionalFormatting sqref="AK148">
    <cfRule type="expression" dxfId="58" priority="3">
      <formula>$E$10="Bテナント等"</formula>
    </cfRule>
  </conditionalFormatting>
  <conditionalFormatting sqref="AK174">
    <cfRule type="expression" dxfId="57" priority="2">
      <formula>$E$10="Bテナント等"</formula>
    </cfRule>
  </conditionalFormatting>
  <conditionalFormatting sqref="AK234">
    <cfRule type="expression" dxfId="56" priority="1">
      <formula>$E$10="Bテナント等"</formula>
    </cfRule>
  </conditionalFormatting>
  <dataValidations count="15">
    <dataValidation type="list" imeMode="disabled" allowBlank="1" showInputMessage="1" showErrorMessage="1" sqref="AD159:AG173" xr:uid="{00000000-0002-0000-0300-000000000000}">
      <formula1>pldn14</formula1>
    </dataValidation>
    <dataValidation type="list" imeMode="disabled" allowBlank="1" showInputMessage="1" showErrorMessage="1" sqref="L159:Q173" xr:uid="{00000000-0002-0000-0300-000001000000}">
      <formula1>pldn13</formula1>
    </dataValidation>
    <dataValidation type="whole" imeMode="disabled" operator="greaterThanOrEqual" allowBlank="1" showInputMessage="1" showErrorMessage="1" sqref="Q73:AJ73 Q80:AJ80 Q84:AJ90" xr:uid="{00000000-0002-0000-0300-000002000000}">
      <formula1>0</formula1>
    </dataValidation>
    <dataValidation type="decimal" imeMode="disabled" operator="greaterThanOrEqual" allowBlank="1" showInputMessage="1" showErrorMessage="1" error="半角数字で少数点以下第4位まで有効です。" sqref="AD24:AG24 AD30:AG30" xr:uid="{00000000-0002-0000-0300-000003000000}">
      <formula1>0.0001</formula1>
    </dataValidation>
    <dataValidation type="whole" imeMode="disabled" operator="greaterThanOrEqual" allowBlank="1" showInputMessage="1" showErrorMessage="1" error="半角数字で入力してください。" sqref="S24:V24" xr:uid="{00000000-0002-0000-0300-000004000000}">
      <formula1>1</formula1>
    </dataValidation>
    <dataValidation imeMode="on" allowBlank="1" showInputMessage="1" showErrorMessage="1" sqref="O16:AJ16 O19:AJ19 O25:AJ26 O31:AJ32 F40:AJ63 D102:L102 C183:AJ232 R159:AC159 H108:AI148 AJ108:AJ147" xr:uid="{00000000-0002-0000-0300-000005000000}"/>
    <dataValidation type="whole" imeMode="disabled" operator="greaterThanOrEqual" allowBlank="1" showInputMessage="1" showErrorMessage="1" sqref="AG13:AJ13 S30:V30" xr:uid="{00000000-0002-0000-0300-000006000000}">
      <formula1>1</formula1>
    </dataValidation>
    <dataValidation type="whole" imeMode="disabled" allowBlank="1" showInputMessage="1" showErrorMessage="1" sqref="AC4:AJ4" xr:uid="{00000000-0002-0000-0300-000007000000}">
      <formula1>1</formula1>
      <formula2>999999</formula2>
    </dataValidation>
    <dataValidation type="list" imeMode="disabled" allowBlank="1" showInputMessage="1" showErrorMessage="1" sqref="AA23:AD23 O23:R23" xr:uid="{00000000-0002-0000-0300-000008000000}">
      <formula1>pldn11</formula1>
    </dataValidation>
    <dataValidation type="list" imeMode="disabled" allowBlank="1" showInputMessage="1" showErrorMessage="1" sqref="AA29:AD29 O29:R29" xr:uid="{00000000-0002-0000-0300-000009000000}">
      <formula1>pldn12</formula1>
    </dataValidation>
    <dataValidation type="list" allowBlank="1" showInputMessage="1" showErrorMessage="1" sqref="G103:H103" xr:uid="{00000000-0002-0000-0300-00000A000000}">
      <formula1>$AN$64:$AN$65</formula1>
    </dataValidation>
    <dataValidation type="list" imeMode="disabled" allowBlank="1" showInputMessage="1" showErrorMessage="1" sqref="O17:AJ17" xr:uid="{00000000-0002-0000-0300-00000B000000}">
      <formula1>pldn4</formula1>
    </dataValidation>
    <dataValidation imeMode="disabled" allowBlank="1" showInputMessage="1" showErrorMessage="1" sqref="AC99:AC100 U99:U100 Y99:Y100 Q81:Q82 AG81:AG82 U81:U82 Y81:Y82 AE103:AI103 Q103:AC103 AH159:AJ173 AC81:AC82 Q99:Q100 AG99:AG100" xr:uid="{00000000-0002-0000-0300-00000C000000}"/>
    <dataValidation type="list" imeMode="disabled" allowBlank="1" showInputMessage="1" showErrorMessage="1" sqref="E10:I10" xr:uid="{00000000-0002-0000-0300-00000D000000}">
      <formula1>pldn9</formula1>
    </dataValidation>
    <dataValidation imeMode="disabled" operator="greaterThanOrEqual" allowBlank="1" showInputMessage="1" showErrorMessage="1" sqref="Q101:AJ102" xr:uid="{00000000-0002-0000-0300-00000E000000}"/>
  </dataValidations>
  <pageMargins left="0.78740157480314965" right="0.59055118110236227" top="0.78740157480314965" bottom="0.59055118110236227" header="0.31496062992125984" footer="0.31496062992125984"/>
  <pageSetup paperSize="9" scale="91" fitToHeight="0" orientation="portrait" r:id="rId1"/>
  <rowBreaks count="5" manualBreakCount="5">
    <brk id="34" max="16383" man="1"/>
    <brk id="64" max="16383" man="1"/>
    <brk id="103" min="1" max="36" man="1"/>
    <brk id="148" min="1" max="36" man="1"/>
    <brk id="174"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D966"/>
    <pageSetUpPr fitToPage="1"/>
  </sheetPr>
  <dimension ref="A2:BX236"/>
  <sheetViews>
    <sheetView showGridLines="0" zoomScaleNormal="100" zoomScaleSheetLayoutView="100" workbookViewId="0"/>
  </sheetViews>
  <sheetFormatPr defaultColWidth="2.5" defaultRowHeight="18.75"/>
  <cols>
    <col min="1" max="36" width="2.5" style="45" customWidth="1"/>
    <col min="37" max="37" width="1.5" style="45" customWidth="1"/>
    <col min="38" max="38" width="2.5" style="45"/>
    <col min="39" max="39" width="8.625" style="136" customWidth="1"/>
    <col min="40" max="43" width="8.625" style="45" customWidth="1"/>
    <col min="44" max="44" width="4" style="45" customWidth="1"/>
    <col min="45" max="45" width="13.625" style="45" customWidth="1"/>
    <col min="46" max="46" width="10.5" style="45" customWidth="1"/>
    <col min="47" max="54" width="2.5" style="45" customWidth="1"/>
    <col min="55" max="16384" width="2.5" style="45"/>
  </cols>
  <sheetData>
    <row r="2" spans="1:39" ht="17.25" customHeight="1">
      <c r="A2" s="1"/>
      <c r="B2" s="90"/>
      <c r="C2" s="123" t="s">
        <v>132</v>
      </c>
      <c r="D2" s="90"/>
      <c r="E2" s="90"/>
      <c r="F2" s="90"/>
      <c r="G2" s="90"/>
      <c r="H2" s="90"/>
      <c r="I2" s="90"/>
      <c r="J2" s="90"/>
      <c r="K2" s="90"/>
      <c r="L2" s="54"/>
      <c r="M2" s="92"/>
      <c r="N2" s="90"/>
      <c r="O2" s="54"/>
      <c r="P2" s="54"/>
      <c r="Q2" s="54"/>
      <c r="R2" s="54"/>
      <c r="S2" s="54"/>
      <c r="T2" s="54"/>
      <c r="U2" s="54"/>
      <c r="V2" s="54"/>
      <c r="W2" s="54"/>
      <c r="X2" s="54"/>
      <c r="Y2" s="54"/>
      <c r="Z2" s="54"/>
      <c r="AA2" s="54"/>
      <c r="AB2" s="54"/>
      <c r="AC2" s="54"/>
      <c r="AD2" s="54"/>
      <c r="AE2" s="141" t="str">
        <f>IF($E$10="Bテナント等","Bテナント等事業所 （１）",IF($E$10="A","A事業所（１）",""))</f>
        <v/>
      </c>
      <c r="AF2" s="54"/>
      <c r="AG2" s="54"/>
      <c r="AH2" s="54"/>
      <c r="AI2" s="54"/>
      <c r="AJ2" s="54"/>
      <c r="AK2" s="54"/>
    </row>
    <row r="3" spans="1:39" ht="8.4499999999999993" customHeight="1">
      <c r="A3" s="1"/>
      <c r="B3" s="52"/>
      <c r="C3" s="52"/>
      <c r="D3" s="52"/>
      <c r="E3" s="52"/>
      <c r="F3" s="52"/>
      <c r="G3" s="52"/>
      <c r="H3" s="52"/>
      <c r="I3" s="52"/>
      <c r="J3" s="52"/>
      <c r="K3" s="52"/>
      <c r="L3" s="52"/>
      <c r="M3" s="52"/>
      <c r="N3" s="53"/>
      <c r="O3" s="54"/>
      <c r="P3" s="54"/>
      <c r="Q3" s="54"/>
      <c r="R3" s="54"/>
      <c r="S3" s="54"/>
      <c r="T3" s="54"/>
      <c r="U3" s="54"/>
      <c r="V3" s="54"/>
      <c r="W3" s="54"/>
      <c r="X3" s="54"/>
      <c r="Y3" s="54"/>
      <c r="Z3" s="54"/>
      <c r="AA3" s="54"/>
      <c r="AB3" s="54"/>
      <c r="AC3" s="54"/>
      <c r="AD3" s="54"/>
      <c r="AE3" s="54"/>
      <c r="AF3" s="54"/>
      <c r="AG3" s="54"/>
      <c r="AH3" s="54"/>
      <c r="AI3" s="54"/>
      <c r="AJ3" s="54"/>
      <c r="AK3" s="54"/>
    </row>
    <row r="4" spans="1:39" ht="23.25" customHeight="1">
      <c r="A4" s="1"/>
      <c r="B4" s="52"/>
      <c r="C4" s="123" t="s">
        <v>11</v>
      </c>
      <c r="D4" s="52"/>
      <c r="E4" s="655">
        <f>IF(様式１号!$D$16="","",様式１号!$D$16)</f>
        <v>3</v>
      </c>
      <c r="F4" s="656"/>
      <c r="G4" s="657"/>
      <c r="H4" s="123" t="s">
        <v>133</v>
      </c>
      <c r="I4" s="54"/>
      <c r="J4" s="54"/>
      <c r="K4" s="54"/>
      <c r="L4" s="54"/>
      <c r="M4" s="54"/>
      <c r="N4" s="53"/>
      <c r="O4" s="54"/>
      <c r="P4" s="54"/>
      <c r="Q4" s="54"/>
      <c r="R4" s="54"/>
      <c r="S4" s="658" t="s">
        <v>68</v>
      </c>
      <c r="T4" s="659"/>
      <c r="U4" s="660"/>
      <c r="V4" s="661" t="str">
        <f>IF(事業者!$O$14="","",事業者!$O$14)</f>
        <v/>
      </c>
      <c r="W4" s="662"/>
      <c r="X4" s="662"/>
      <c r="Y4" s="663"/>
      <c r="Z4" s="658" t="s">
        <v>84</v>
      </c>
      <c r="AA4" s="659"/>
      <c r="AB4" s="660"/>
      <c r="AC4" s="664"/>
      <c r="AD4" s="665"/>
      <c r="AE4" s="665"/>
      <c r="AF4" s="665"/>
      <c r="AG4" s="665"/>
      <c r="AH4" s="665"/>
      <c r="AI4" s="665"/>
      <c r="AJ4" s="666"/>
      <c r="AK4" s="54"/>
    </row>
    <row r="5" spans="1:39" ht="9" customHeight="1">
      <c r="A5" s="1"/>
      <c r="B5" s="52"/>
      <c r="C5" s="52"/>
      <c r="D5" s="52"/>
      <c r="E5" s="55"/>
      <c r="F5" s="52"/>
      <c r="G5" s="52"/>
      <c r="H5" s="56"/>
      <c r="I5" s="56"/>
      <c r="J5" s="56"/>
      <c r="K5" s="56"/>
      <c r="L5" s="56"/>
      <c r="M5" s="56"/>
      <c r="N5" s="53"/>
      <c r="O5" s="54"/>
      <c r="P5" s="54"/>
      <c r="Q5" s="54"/>
      <c r="R5" s="54"/>
      <c r="S5" s="54"/>
      <c r="T5" s="54"/>
      <c r="U5" s="54"/>
      <c r="V5" s="54"/>
      <c r="W5" s="54"/>
      <c r="X5" s="54"/>
      <c r="Y5" s="54"/>
      <c r="Z5" s="54"/>
      <c r="AA5" s="54"/>
      <c r="AB5" s="54"/>
      <c r="AC5" s="54"/>
      <c r="AD5" s="54"/>
      <c r="AE5" s="54"/>
      <c r="AF5" s="54"/>
      <c r="AG5" s="54"/>
      <c r="AH5" s="54"/>
      <c r="AI5" s="54"/>
      <c r="AJ5" s="54"/>
      <c r="AK5" s="54"/>
    </row>
    <row r="6" spans="1:39" s="97" customFormat="1" ht="26.25" customHeight="1">
      <c r="A6" s="93"/>
      <c r="B6" s="94"/>
      <c r="C6" s="667" t="s">
        <v>134</v>
      </c>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c r="AH6" s="667"/>
      <c r="AI6" s="95"/>
      <c r="AJ6" s="95"/>
      <c r="AK6" s="96"/>
      <c r="AM6" s="137"/>
    </row>
    <row r="7" spans="1:39">
      <c r="A7" s="1"/>
      <c r="B7" s="144"/>
      <c r="C7" s="123" t="s">
        <v>135</v>
      </c>
      <c r="D7" s="52"/>
      <c r="E7" s="52"/>
      <c r="F7" s="52"/>
      <c r="G7" s="52"/>
      <c r="H7" s="52"/>
      <c r="I7" s="52"/>
      <c r="J7" s="52"/>
      <c r="K7" s="52"/>
      <c r="L7" s="52"/>
      <c r="M7" s="52"/>
      <c r="N7" s="53"/>
      <c r="O7" s="54"/>
      <c r="P7" s="54"/>
      <c r="Q7" s="54"/>
      <c r="R7" s="54"/>
      <c r="S7" s="54"/>
      <c r="T7" s="54"/>
      <c r="U7" s="54"/>
      <c r="V7" s="54"/>
      <c r="W7" s="54"/>
      <c r="X7" s="54"/>
      <c r="Y7" s="54"/>
      <c r="Z7" s="54"/>
      <c r="AA7" s="54"/>
      <c r="AB7" s="54"/>
      <c r="AC7" s="54"/>
      <c r="AD7" s="54"/>
      <c r="AE7" s="54"/>
      <c r="AF7" s="54"/>
      <c r="AG7" s="54"/>
      <c r="AH7" s="54"/>
      <c r="AI7" s="54"/>
      <c r="AJ7" s="54"/>
      <c r="AK7" s="3"/>
    </row>
    <row r="8" spans="1:39">
      <c r="A8" s="1"/>
      <c r="B8" s="144"/>
      <c r="C8" s="52"/>
      <c r="D8" s="124" t="s">
        <v>136</v>
      </c>
      <c r="E8" s="52"/>
      <c r="F8" s="52"/>
      <c r="G8" s="52"/>
      <c r="H8" s="52"/>
      <c r="I8" s="52"/>
      <c r="J8" s="52"/>
      <c r="K8" s="52"/>
      <c r="L8" s="52"/>
      <c r="M8" s="52"/>
      <c r="N8" s="4"/>
      <c r="O8" s="54"/>
      <c r="P8" s="54"/>
      <c r="Q8" s="54"/>
      <c r="R8" s="54"/>
      <c r="S8" s="54"/>
      <c r="T8" s="54"/>
      <c r="U8" s="54"/>
      <c r="V8" s="54"/>
      <c r="W8" s="54"/>
      <c r="X8" s="54"/>
      <c r="Y8" s="54"/>
      <c r="Z8" s="54"/>
      <c r="AA8" s="54"/>
      <c r="AB8" s="54"/>
      <c r="AC8" s="54"/>
      <c r="AD8" s="54"/>
      <c r="AE8" s="54"/>
      <c r="AF8" s="54"/>
      <c r="AG8" s="54"/>
      <c r="AH8" s="54"/>
      <c r="AI8" s="54"/>
      <c r="AJ8" s="54"/>
      <c r="AK8" s="3"/>
    </row>
    <row r="9" spans="1:39" ht="16.5" customHeight="1">
      <c r="A9" s="1"/>
      <c r="B9" s="144"/>
      <c r="C9" s="52"/>
      <c r="D9" s="57"/>
      <c r="E9" s="680" t="s">
        <v>137</v>
      </c>
      <c r="F9" s="680"/>
      <c r="G9" s="680"/>
      <c r="H9" s="680"/>
      <c r="I9" s="680"/>
      <c r="J9" s="681" t="str">
        <f>IF($E$10="A","A … 原油換算エネルギー使用量が年間1,500kL未満の事業所（合算）",IF($E$10="Bテナント等","Bテナント等  … 原油換算エネルギー使用量が年間1,500kL以上であり、他の事業所の一部である事業所",""))</f>
        <v/>
      </c>
      <c r="K9" s="682"/>
      <c r="L9" s="682"/>
      <c r="M9" s="682"/>
      <c r="N9" s="682"/>
      <c r="O9" s="682"/>
      <c r="P9" s="682"/>
      <c r="Q9" s="682"/>
      <c r="R9" s="682"/>
      <c r="S9" s="682"/>
      <c r="T9" s="682"/>
      <c r="U9" s="682"/>
      <c r="V9" s="682"/>
      <c r="W9" s="682"/>
      <c r="X9" s="682"/>
      <c r="Y9" s="682"/>
      <c r="Z9" s="682"/>
      <c r="AA9" s="682"/>
      <c r="AB9" s="682"/>
      <c r="AC9" s="682"/>
      <c r="AD9" s="682"/>
      <c r="AE9" s="682"/>
      <c r="AF9" s="682"/>
      <c r="AG9" s="682"/>
      <c r="AH9" s="682"/>
      <c r="AI9" s="682"/>
      <c r="AJ9" s="683"/>
      <c r="AK9" s="3"/>
    </row>
    <row r="10" spans="1:39" ht="28.5" customHeight="1">
      <c r="A10" s="1"/>
      <c r="B10" s="144"/>
      <c r="C10" s="52"/>
      <c r="D10" s="57"/>
      <c r="E10" s="687"/>
      <c r="F10" s="687"/>
      <c r="G10" s="687"/>
      <c r="H10" s="687"/>
      <c r="I10" s="687"/>
      <c r="J10" s="684"/>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6"/>
      <c r="AK10" s="3"/>
    </row>
    <row r="11" spans="1:39" ht="4.5" customHeight="1">
      <c r="A11" s="1"/>
      <c r="B11" s="144"/>
      <c r="C11" s="52"/>
      <c r="D11" s="57"/>
      <c r="E11" s="58"/>
      <c r="F11" s="58"/>
      <c r="G11" s="59"/>
      <c r="H11" s="59"/>
      <c r="I11" s="59"/>
      <c r="J11" s="59"/>
      <c r="K11" s="59"/>
      <c r="L11" s="59"/>
      <c r="M11" s="59"/>
      <c r="N11" s="53"/>
      <c r="O11" s="5"/>
      <c r="P11" s="54"/>
      <c r="Q11" s="54"/>
      <c r="R11" s="54"/>
      <c r="S11" s="54"/>
      <c r="T11" s="54"/>
      <c r="U11" s="54"/>
      <c r="V11" s="54"/>
      <c r="W11" s="54"/>
      <c r="X11" s="54"/>
      <c r="Y11" s="54"/>
      <c r="Z11" s="54"/>
      <c r="AA11" s="54"/>
      <c r="AB11" s="54"/>
      <c r="AC11" s="54"/>
      <c r="AD11" s="54"/>
      <c r="AE11" s="54"/>
      <c r="AF11" s="54"/>
      <c r="AG11" s="54"/>
      <c r="AH11" s="54"/>
      <c r="AI11" s="54"/>
      <c r="AJ11" s="54"/>
      <c r="AK11" s="3"/>
    </row>
    <row r="12" spans="1:39">
      <c r="A12" s="1"/>
      <c r="B12" s="145"/>
      <c r="C12" s="52"/>
      <c r="D12" s="52" t="s">
        <v>138</v>
      </c>
      <c r="E12" s="52"/>
      <c r="F12" s="52"/>
      <c r="G12" s="52"/>
      <c r="H12" s="52"/>
      <c r="I12" s="52"/>
      <c r="J12" s="52"/>
      <c r="K12" s="52"/>
      <c r="L12" s="52"/>
      <c r="M12" s="52"/>
      <c r="N12" s="4"/>
      <c r="O12" s="2"/>
      <c r="P12" s="54"/>
      <c r="Q12" s="54"/>
      <c r="R12" s="54"/>
      <c r="S12" s="54"/>
      <c r="T12" s="54"/>
      <c r="U12" s="54"/>
      <c r="V12" s="54"/>
      <c r="W12" s="54"/>
      <c r="X12" s="54"/>
      <c r="Y12" s="54"/>
      <c r="Z12" s="54"/>
      <c r="AA12" s="54"/>
      <c r="AB12" s="54"/>
      <c r="AC12" s="54"/>
      <c r="AD12" s="54"/>
      <c r="AE12" s="54"/>
      <c r="AF12" s="54"/>
      <c r="AG12" s="54"/>
      <c r="AH12" s="54"/>
      <c r="AI12" s="54"/>
      <c r="AJ12" s="54"/>
      <c r="AK12" s="3"/>
    </row>
    <row r="13" spans="1:39" ht="24.6" customHeight="1">
      <c r="A13" s="1"/>
      <c r="B13" s="145"/>
      <c r="C13" s="52"/>
      <c r="D13" s="52"/>
      <c r="E13" s="688" t="str">
        <f>IF(E10="A","代表事業所名",IF(E10="Bテナント等","事業所名",""))</f>
        <v/>
      </c>
      <c r="F13" s="689"/>
      <c r="G13" s="689"/>
      <c r="H13" s="689"/>
      <c r="I13" s="689"/>
      <c r="J13" s="689"/>
      <c r="K13" s="689"/>
      <c r="L13" s="689"/>
      <c r="M13" s="689"/>
      <c r="N13" s="690"/>
      <c r="O13" s="670"/>
      <c r="P13" s="671"/>
      <c r="Q13" s="671"/>
      <c r="R13" s="671"/>
      <c r="S13" s="671"/>
      <c r="T13" s="671"/>
      <c r="U13" s="671"/>
      <c r="V13" s="671"/>
      <c r="W13" s="671"/>
      <c r="X13" s="671"/>
      <c r="Y13" s="671"/>
      <c r="Z13" s="671"/>
      <c r="AA13" s="671"/>
      <c r="AB13" s="672"/>
      <c r="AC13" s="691" t="str">
        <f>IFERROR(IF($E$10="A","前年度における事業所数",""),"")</f>
        <v/>
      </c>
      <c r="AD13" s="692"/>
      <c r="AE13" s="692"/>
      <c r="AF13" s="693"/>
      <c r="AG13" s="694"/>
      <c r="AH13" s="695"/>
      <c r="AI13" s="695"/>
      <c r="AJ13" s="696"/>
      <c r="AK13" s="3"/>
      <c r="AM13" s="133" t="str">
        <f>IF(AND($E$10="A",$AG$13=""),"← Ａ事業所の場合事業所リストを更新し事業所数を入力ください。","")</f>
        <v/>
      </c>
    </row>
    <row r="14" spans="1:39" ht="18.95" customHeight="1">
      <c r="A14" s="1"/>
      <c r="B14" s="144"/>
      <c r="C14" s="52"/>
      <c r="D14" s="52"/>
      <c r="E14" s="668" t="str">
        <f>IF(E10="A","代表事業所所在地",IF(E10="Bテナント等","事業所所在地",""))</f>
        <v/>
      </c>
      <c r="F14" s="668"/>
      <c r="G14" s="668"/>
      <c r="H14" s="668"/>
      <c r="I14" s="668"/>
      <c r="J14" s="668"/>
      <c r="K14" s="668"/>
      <c r="L14" s="668"/>
      <c r="M14" s="668"/>
      <c r="N14" s="668"/>
      <c r="O14" s="669" t="s">
        <v>139</v>
      </c>
      <c r="P14" s="669"/>
      <c r="Q14" s="669"/>
      <c r="R14" s="669"/>
      <c r="S14" s="670"/>
      <c r="T14" s="671"/>
      <c r="U14" s="671"/>
      <c r="V14" s="671"/>
      <c r="W14" s="671"/>
      <c r="X14" s="671"/>
      <c r="Y14" s="671"/>
      <c r="Z14" s="671"/>
      <c r="AA14" s="671"/>
      <c r="AB14" s="671"/>
      <c r="AC14" s="671"/>
      <c r="AD14" s="671"/>
      <c r="AE14" s="671"/>
      <c r="AF14" s="671"/>
      <c r="AG14" s="671"/>
      <c r="AH14" s="671"/>
      <c r="AI14" s="671"/>
      <c r="AJ14" s="672"/>
      <c r="AK14" s="3"/>
      <c r="AM14" s="133" t="str">
        <f>IFERROR(IF(FIND("埼玉県",$S$14,1)&gt;0,"← 「埼玉県」は入力しないでください。",""),"")</f>
        <v/>
      </c>
    </row>
    <row r="15" spans="1:39" ht="18.95" customHeight="1">
      <c r="A15" s="1"/>
      <c r="B15" s="144"/>
      <c r="C15" s="52"/>
      <c r="D15" s="52"/>
      <c r="E15" s="668"/>
      <c r="F15" s="668"/>
      <c r="G15" s="668"/>
      <c r="H15" s="668"/>
      <c r="I15" s="668"/>
      <c r="J15" s="668"/>
      <c r="K15" s="668"/>
      <c r="L15" s="668"/>
      <c r="M15" s="668"/>
      <c r="N15" s="668"/>
      <c r="O15" s="673" t="s">
        <v>140</v>
      </c>
      <c r="P15" s="673"/>
      <c r="Q15" s="673"/>
      <c r="R15" s="673"/>
      <c r="S15" s="674"/>
      <c r="T15" s="675"/>
      <c r="U15" s="675"/>
      <c r="V15" s="675"/>
      <c r="W15" s="675"/>
      <c r="X15" s="675"/>
      <c r="Y15" s="675"/>
      <c r="Z15" s="675"/>
      <c r="AA15" s="675"/>
      <c r="AB15" s="675"/>
      <c r="AC15" s="675"/>
      <c r="AD15" s="675"/>
      <c r="AE15" s="675"/>
      <c r="AF15" s="675"/>
      <c r="AG15" s="675"/>
      <c r="AH15" s="675"/>
      <c r="AI15" s="675"/>
      <c r="AJ15" s="676"/>
      <c r="AK15" s="3"/>
    </row>
    <row r="16" spans="1:39" ht="24" customHeight="1">
      <c r="A16" s="1"/>
      <c r="B16" s="144"/>
      <c r="C16" s="52"/>
      <c r="D16" s="52"/>
      <c r="E16" s="677" t="s">
        <v>471</v>
      </c>
      <c r="F16" s="678"/>
      <c r="G16" s="678"/>
      <c r="H16" s="678"/>
      <c r="I16" s="678"/>
      <c r="J16" s="678"/>
      <c r="K16" s="678"/>
      <c r="L16" s="678"/>
      <c r="M16" s="678"/>
      <c r="N16" s="679"/>
      <c r="O16" s="670"/>
      <c r="P16" s="671"/>
      <c r="Q16" s="671"/>
      <c r="R16" s="671"/>
      <c r="S16" s="671"/>
      <c r="T16" s="671"/>
      <c r="U16" s="671"/>
      <c r="V16" s="671"/>
      <c r="W16" s="671"/>
      <c r="X16" s="671"/>
      <c r="Y16" s="671"/>
      <c r="Z16" s="671"/>
      <c r="AA16" s="671"/>
      <c r="AB16" s="671"/>
      <c r="AC16" s="671"/>
      <c r="AD16" s="671"/>
      <c r="AE16" s="671"/>
      <c r="AF16" s="671"/>
      <c r="AG16" s="671"/>
      <c r="AH16" s="671"/>
      <c r="AI16" s="671"/>
      <c r="AJ16" s="672"/>
      <c r="AK16" s="3"/>
      <c r="AM16" s="133" t="str">
        <f>IF(E10="Bテナント等","← Bテナントの場合、事業所が含まれる大規模事業所名を入力してください。","")</f>
        <v/>
      </c>
    </row>
    <row r="17" spans="1:46" ht="18.95" customHeight="1">
      <c r="A17" s="1"/>
      <c r="B17" s="145"/>
      <c r="C17" s="52"/>
      <c r="D17" s="52"/>
      <c r="E17" s="668" t="s">
        <v>141</v>
      </c>
      <c r="F17" s="668"/>
      <c r="G17" s="668"/>
      <c r="H17" s="668"/>
      <c r="I17" s="668"/>
      <c r="J17" s="668"/>
      <c r="K17" s="668"/>
      <c r="L17" s="668"/>
      <c r="M17" s="668"/>
      <c r="N17" s="668"/>
      <c r="O17" s="709"/>
      <c r="P17" s="710"/>
      <c r="Q17" s="710"/>
      <c r="R17" s="710"/>
      <c r="S17" s="710"/>
      <c r="T17" s="710"/>
      <c r="U17" s="710"/>
      <c r="V17" s="710"/>
      <c r="W17" s="710"/>
      <c r="X17" s="710"/>
      <c r="Y17" s="710"/>
      <c r="Z17" s="710"/>
      <c r="AA17" s="710"/>
      <c r="AB17" s="710"/>
      <c r="AC17" s="710"/>
      <c r="AD17" s="710"/>
      <c r="AE17" s="710"/>
      <c r="AF17" s="710"/>
      <c r="AG17" s="710"/>
      <c r="AH17" s="710"/>
      <c r="AI17" s="710"/>
      <c r="AJ17" s="711"/>
      <c r="AK17" s="3"/>
    </row>
    <row r="18" spans="1:46" ht="18.95" customHeight="1">
      <c r="A18" s="1"/>
      <c r="B18" s="145"/>
      <c r="C18" s="52"/>
      <c r="D18" s="52"/>
      <c r="E18" s="668" t="s">
        <v>142</v>
      </c>
      <c r="F18" s="668"/>
      <c r="G18" s="668"/>
      <c r="H18" s="668"/>
      <c r="I18" s="668"/>
      <c r="J18" s="668"/>
      <c r="K18" s="668"/>
      <c r="L18" s="668"/>
      <c r="M18" s="668"/>
      <c r="N18" s="668"/>
      <c r="O18" s="712" t="str">
        <f>LEFT($O$17,2)</f>
        <v/>
      </c>
      <c r="P18" s="713"/>
      <c r="Q18" s="713"/>
      <c r="R18" s="713"/>
      <c r="S18" s="713"/>
      <c r="T18" s="713"/>
      <c r="U18" s="713"/>
      <c r="V18" s="713"/>
      <c r="W18" s="713"/>
      <c r="X18" s="713"/>
      <c r="Y18" s="713"/>
      <c r="Z18" s="713"/>
      <c r="AA18" s="713"/>
      <c r="AB18" s="713"/>
      <c r="AC18" s="713"/>
      <c r="AD18" s="713"/>
      <c r="AE18" s="713"/>
      <c r="AF18" s="713"/>
      <c r="AG18" s="713"/>
      <c r="AH18" s="713"/>
      <c r="AI18" s="713"/>
      <c r="AJ18" s="714"/>
      <c r="AK18" s="3"/>
    </row>
    <row r="19" spans="1:46" ht="53.1" customHeight="1">
      <c r="A19" s="1"/>
      <c r="B19" s="145"/>
      <c r="C19" s="52"/>
      <c r="D19" s="52"/>
      <c r="E19" s="715" t="s">
        <v>143</v>
      </c>
      <c r="F19" s="715"/>
      <c r="G19" s="715"/>
      <c r="H19" s="715"/>
      <c r="I19" s="715"/>
      <c r="J19" s="715"/>
      <c r="K19" s="715"/>
      <c r="L19" s="715"/>
      <c r="M19" s="715"/>
      <c r="N19" s="715"/>
      <c r="O19" s="716"/>
      <c r="P19" s="717"/>
      <c r="Q19" s="717"/>
      <c r="R19" s="717"/>
      <c r="S19" s="717"/>
      <c r="T19" s="717"/>
      <c r="U19" s="717"/>
      <c r="V19" s="717"/>
      <c r="W19" s="717"/>
      <c r="X19" s="717"/>
      <c r="Y19" s="717"/>
      <c r="Z19" s="717"/>
      <c r="AA19" s="717"/>
      <c r="AB19" s="717"/>
      <c r="AC19" s="717"/>
      <c r="AD19" s="717"/>
      <c r="AE19" s="717"/>
      <c r="AF19" s="717"/>
      <c r="AG19" s="717"/>
      <c r="AH19" s="717"/>
      <c r="AI19" s="717"/>
      <c r="AJ19" s="718"/>
      <c r="AK19" s="3"/>
      <c r="AM19" s="133" t="s">
        <v>451</v>
      </c>
    </row>
    <row r="20" spans="1:46" ht="12" customHeight="1">
      <c r="A20" s="1"/>
      <c r="B20" s="145"/>
      <c r="C20" s="52"/>
      <c r="D20" s="52"/>
      <c r="E20" s="60"/>
      <c r="F20" s="52"/>
      <c r="G20" s="52"/>
      <c r="H20" s="52"/>
      <c r="I20" s="52"/>
      <c r="J20" s="52"/>
      <c r="K20" s="52"/>
      <c r="L20" s="52"/>
      <c r="M20" s="52"/>
      <c r="N20" s="53"/>
      <c r="O20" s="5"/>
      <c r="P20" s="54"/>
      <c r="Q20" s="54"/>
      <c r="R20" s="54"/>
      <c r="S20" s="54"/>
      <c r="T20" s="54"/>
      <c r="U20" s="54"/>
      <c r="V20" s="54"/>
      <c r="W20" s="54"/>
      <c r="X20" s="54"/>
      <c r="Y20" s="54"/>
      <c r="Z20" s="54"/>
      <c r="AA20" s="54"/>
      <c r="AB20" s="54"/>
      <c r="AC20" s="54"/>
      <c r="AD20" s="54"/>
      <c r="AE20" s="54"/>
      <c r="AF20" s="54"/>
      <c r="AG20" s="54"/>
      <c r="AH20" s="54"/>
      <c r="AI20" s="54"/>
      <c r="AJ20" s="54"/>
      <c r="AK20" s="3"/>
    </row>
    <row r="21" spans="1:46">
      <c r="A21" s="1"/>
      <c r="B21" s="144"/>
      <c r="C21" s="123" t="s">
        <v>144</v>
      </c>
      <c r="D21" s="52"/>
      <c r="E21" s="52"/>
      <c r="F21" s="52"/>
      <c r="G21" s="52"/>
      <c r="H21" s="52"/>
      <c r="I21" s="52"/>
      <c r="J21" s="52"/>
      <c r="K21" s="52"/>
      <c r="L21" s="52"/>
      <c r="M21" s="52"/>
      <c r="N21" s="53"/>
      <c r="O21" s="54"/>
      <c r="P21" s="54"/>
      <c r="Q21" s="54"/>
      <c r="R21" s="54"/>
      <c r="S21" s="54"/>
      <c r="T21" s="54"/>
      <c r="U21" s="54"/>
      <c r="V21" s="54"/>
      <c r="W21" s="54"/>
      <c r="X21" s="54"/>
      <c r="Y21" s="54"/>
      <c r="Z21" s="54"/>
      <c r="AA21" s="54"/>
      <c r="AB21" s="54"/>
      <c r="AC21" s="54"/>
      <c r="AD21" s="54"/>
      <c r="AE21" s="54"/>
      <c r="AF21" s="54"/>
      <c r="AG21" s="54"/>
      <c r="AH21" s="54"/>
      <c r="AI21" s="54"/>
      <c r="AJ21" s="54"/>
      <c r="AK21" s="3"/>
    </row>
    <row r="22" spans="1:46">
      <c r="A22" s="1"/>
      <c r="B22" s="144"/>
      <c r="C22" s="52"/>
      <c r="D22" s="123" t="s">
        <v>145</v>
      </c>
      <c r="E22" s="52"/>
      <c r="F22" s="52"/>
      <c r="G22" s="52"/>
      <c r="H22" s="52"/>
      <c r="I22" s="52"/>
      <c r="J22" s="52"/>
      <c r="K22" s="52"/>
      <c r="L22" s="52"/>
      <c r="M22" s="52"/>
      <c r="N22" s="53"/>
      <c r="O22" s="54"/>
      <c r="P22" s="54"/>
      <c r="Q22" s="54"/>
      <c r="R22" s="54"/>
      <c r="S22" s="54"/>
      <c r="T22" s="54"/>
      <c r="U22" s="54"/>
      <c r="V22" s="54"/>
      <c r="W22" s="54"/>
      <c r="X22" s="54"/>
      <c r="Y22" s="54"/>
      <c r="Z22" s="54"/>
      <c r="AA22" s="54"/>
      <c r="AB22" s="54"/>
      <c r="AC22" s="54"/>
      <c r="AD22" s="54"/>
      <c r="AE22" s="54"/>
      <c r="AF22" s="54"/>
      <c r="AG22" s="54"/>
      <c r="AH22" s="54"/>
      <c r="AI22" s="54"/>
      <c r="AJ22" s="54"/>
      <c r="AK22" s="3"/>
    </row>
    <row r="23" spans="1:46" ht="24.75" customHeight="1">
      <c r="A23" s="1"/>
      <c r="B23" s="144"/>
      <c r="C23" s="52"/>
      <c r="D23" s="697" t="s">
        <v>146</v>
      </c>
      <c r="E23" s="698"/>
      <c r="F23" s="698"/>
      <c r="G23" s="698"/>
      <c r="H23" s="698"/>
      <c r="I23" s="698"/>
      <c r="J23" s="698"/>
      <c r="K23" s="698"/>
      <c r="L23" s="698"/>
      <c r="M23" s="698"/>
      <c r="N23" s="699"/>
      <c r="O23" s="700">
        <v>2</v>
      </c>
      <c r="P23" s="701"/>
      <c r="Q23" s="701"/>
      <c r="R23" s="702"/>
      <c r="S23" s="703" t="s">
        <v>475</v>
      </c>
      <c r="T23" s="704"/>
      <c r="U23" s="704"/>
      <c r="V23" s="705"/>
      <c r="W23" s="706" t="s">
        <v>147</v>
      </c>
      <c r="X23" s="707"/>
      <c r="Y23" s="707"/>
      <c r="Z23" s="708"/>
      <c r="AA23" s="700">
        <v>6</v>
      </c>
      <c r="AB23" s="701"/>
      <c r="AC23" s="701"/>
      <c r="AD23" s="702"/>
      <c r="AE23" s="703" t="s">
        <v>476</v>
      </c>
      <c r="AF23" s="704"/>
      <c r="AG23" s="704"/>
      <c r="AH23" s="704"/>
      <c r="AI23" s="6"/>
      <c r="AJ23" s="7"/>
      <c r="AK23" s="3"/>
    </row>
    <row r="24" spans="1:46" ht="24.75" customHeight="1">
      <c r="A24" s="1"/>
      <c r="B24" s="144"/>
      <c r="C24" s="52"/>
      <c r="D24" s="725" t="s">
        <v>474</v>
      </c>
      <c r="E24" s="726" t="s">
        <v>473</v>
      </c>
      <c r="F24" s="726"/>
      <c r="G24" s="726"/>
      <c r="H24" s="726"/>
      <c r="I24" s="726"/>
      <c r="J24" s="726"/>
      <c r="K24" s="726"/>
      <c r="L24" s="726"/>
      <c r="M24" s="726"/>
      <c r="N24" s="727"/>
      <c r="O24" s="730" t="s">
        <v>477</v>
      </c>
      <c r="P24" s="731"/>
      <c r="Q24" s="731"/>
      <c r="R24" s="731"/>
      <c r="S24" s="732"/>
      <c r="T24" s="732"/>
      <c r="U24" s="732"/>
      <c r="V24" s="732"/>
      <c r="W24" s="733" t="s">
        <v>149</v>
      </c>
      <c r="X24" s="733"/>
      <c r="Y24" s="733"/>
      <c r="Z24" s="730" t="s">
        <v>478</v>
      </c>
      <c r="AA24" s="731"/>
      <c r="AB24" s="731"/>
      <c r="AC24" s="731"/>
      <c r="AD24" s="720"/>
      <c r="AE24" s="720"/>
      <c r="AF24" s="720"/>
      <c r="AG24" s="720"/>
      <c r="AH24" s="721" t="str">
        <f>"t-CO2/"&amp;$M$102</f>
        <v>t-CO2/</v>
      </c>
      <c r="AI24" s="721"/>
      <c r="AJ24" s="721"/>
      <c r="AK24" s="3"/>
      <c r="AM24" s="654" t="str">
        <f>IF(AND($S$24="",$AD$24=""),"← 削減状況の評価時に基準となる排出量又は原単位について、過去の実績を参考に
　 設定し、入力してください(目標欄に記載する評価方法(排出量または原単位)に
　 応じて、いずれかを記入)。","")</f>
        <v>← 削減状況の評価時に基準となる排出量又は原単位について、過去の実績を参考に
　 設定し、入力してください(目標欄に記載する評価方法(排出量または原単位)に
　 応じて、いずれかを記入)。</v>
      </c>
      <c r="AN24" s="654"/>
      <c r="AO24" s="654"/>
      <c r="AP24" s="654"/>
      <c r="AQ24" s="654"/>
      <c r="AR24" s="654"/>
      <c r="AS24" s="654"/>
      <c r="AT24" s="654"/>
    </row>
    <row r="25" spans="1:46" ht="68.099999999999994" customHeight="1">
      <c r="A25" s="1"/>
      <c r="B25" s="144"/>
      <c r="C25" s="52"/>
      <c r="D25" s="725"/>
      <c r="E25" s="728"/>
      <c r="F25" s="728"/>
      <c r="G25" s="728"/>
      <c r="H25" s="728"/>
      <c r="I25" s="728"/>
      <c r="J25" s="728"/>
      <c r="K25" s="728"/>
      <c r="L25" s="728"/>
      <c r="M25" s="728"/>
      <c r="N25" s="729"/>
      <c r="O25" s="716"/>
      <c r="P25" s="717"/>
      <c r="Q25" s="717"/>
      <c r="R25" s="717"/>
      <c r="S25" s="717"/>
      <c r="T25" s="717"/>
      <c r="U25" s="717"/>
      <c r="V25" s="717"/>
      <c r="W25" s="717"/>
      <c r="X25" s="717"/>
      <c r="Y25" s="717"/>
      <c r="Z25" s="717"/>
      <c r="AA25" s="717"/>
      <c r="AB25" s="717"/>
      <c r="AC25" s="717"/>
      <c r="AD25" s="717"/>
      <c r="AE25" s="717"/>
      <c r="AF25" s="717"/>
      <c r="AG25" s="717"/>
      <c r="AH25" s="717"/>
      <c r="AI25" s="717"/>
      <c r="AJ25" s="718"/>
      <c r="AK25" s="3"/>
      <c r="AM25" s="654"/>
      <c r="AN25" s="654"/>
      <c r="AO25" s="654"/>
      <c r="AP25" s="654"/>
      <c r="AQ25" s="654"/>
      <c r="AR25" s="654"/>
      <c r="AS25" s="654"/>
      <c r="AT25" s="654"/>
    </row>
    <row r="26" spans="1:46" ht="68.099999999999994" customHeight="1">
      <c r="A26" s="1"/>
      <c r="B26" s="144"/>
      <c r="C26" s="52"/>
      <c r="D26" s="725"/>
      <c r="E26" s="722" t="s">
        <v>150</v>
      </c>
      <c r="F26" s="722"/>
      <c r="G26" s="722"/>
      <c r="H26" s="722"/>
      <c r="I26" s="722"/>
      <c r="J26" s="722"/>
      <c r="K26" s="722"/>
      <c r="L26" s="722"/>
      <c r="M26" s="722"/>
      <c r="N26" s="723"/>
      <c r="O26" s="716"/>
      <c r="P26" s="717"/>
      <c r="Q26" s="717"/>
      <c r="R26" s="717"/>
      <c r="S26" s="717"/>
      <c r="T26" s="717"/>
      <c r="U26" s="717"/>
      <c r="V26" s="717"/>
      <c r="W26" s="717"/>
      <c r="X26" s="717"/>
      <c r="Y26" s="717"/>
      <c r="Z26" s="717"/>
      <c r="AA26" s="717"/>
      <c r="AB26" s="717"/>
      <c r="AC26" s="717"/>
      <c r="AD26" s="717"/>
      <c r="AE26" s="717"/>
      <c r="AF26" s="717"/>
      <c r="AG26" s="717"/>
      <c r="AH26" s="717"/>
      <c r="AI26" s="717"/>
      <c r="AJ26" s="718"/>
      <c r="AK26" s="3"/>
    </row>
    <row r="27" spans="1:46" ht="4.5" customHeight="1">
      <c r="A27" s="1"/>
      <c r="B27" s="144"/>
      <c r="C27" s="52"/>
      <c r="D27" s="61"/>
      <c r="E27" s="61"/>
      <c r="F27" s="62"/>
      <c r="G27" s="62"/>
      <c r="H27" s="63"/>
      <c r="I27" s="64"/>
      <c r="J27" s="65"/>
      <c r="K27" s="66"/>
      <c r="L27" s="64"/>
      <c r="M27" s="64"/>
      <c r="N27" s="53"/>
      <c r="O27" s="8"/>
      <c r="P27" s="67"/>
      <c r="Q27" s="67"/>
      <c r="R27" s="67"/>
      <c r="S27" s="67"/>
      <c r="T27" s="67"/>
      <c r="U27" s="67"/>
      <c r="V27" s="67"/>
      <c r="W27" s="67"/>
      <c r="X27" s="67"/>
      <c r="Y27" s="67"/>
      <c r="Z27" s="67"/>
      <c r="AA27" s="67"/>
      <c r="AB27" s="67"/>
      <c r="AC27" s="67"/>
      <c r="AD27" s="67"/>
      <c r="AE27" s="67"/>
      <c r="AF27" s="67"/>
      <c r="AG27" s="67"/>
      <c r="AH27" s="67"/>
      <c r="AI27" s="67"/>
      <c r="AJ27" s="67"/>
      <c r="AK27" s="3"/>
    </row>
    <row r="28" spans="1:46" ht="13.5" customHeight="1">
      <c r="A28" s="1"/>
      <c r="B28" s="144"/>
      <c r="C28" s="52"/>
      <c r="D28" s="724" t="s">
        <v>151</v>
      </c>
      <c r="E28" s="724"/>
      <c r="F28" s="724"/>
      <c r="G28" s="724"/>
      <c r="H28" s="724"/>
      <c r="I28" s="724"/>
      <c r="J28" s="724"/>
      <c r="K28" s="724"/>
      <c r="L28" s="724"/>
      <c r="M28" s="724"/>
      <c r="N28" s="724"/>
      <c r="O28" s="724"/>
      <c r="P28" s="724"/>
      <c r="Q28" s="724"/>
      <c r="R28" s="724"/>
      <c r="S28" s="724"/>
      <c r="T28" s="67"/>
      <c r="U28" s="67"/>
      <c r="V28" s="67"/>
      <c r="W28" s="67"/>
      <c r="X28" s="67"/>
      <c r="Y28" s="67"/>
      <c r="Z28" s="67"/>
      <c r="AA28" s="67"/>
      <c r="AB28" s="67"/>
      <c r="AC28" s="67"/>
      <c r="AD28" s="67"/>
      <c r="AE28" s="67"/>
      <c r="AF28" s="67"/>
      <c r="AG28" s="67"/>
      <c r="AH28" s="67"/>
      <c r="AI28" s="67"/>
      <c r="AJ28" s="67"/>
      <c r="AK28" s="3"/>
    </row>
    <row r="29" spans="1:46" ht="24.75" customHeight="1">
      <c r="A29" s="1"/>
      <c r="B29" s="144"/>
      <c r="C29" s="52"/>
      <c r="D29" s="697" t="s">
        <v>146</v>
      </c>
      <c r="E29" s="698"/>
      <c r="F29" s="698"/>
      <c r="G29" s="698"/>
      <c r="H29" s="698"/>
      <c r="I29" s="698"/>
      <c r="J29" s="698"/>
      <c r="K29" s="698"/>
      <c r="L29" s="698"/>
      <c r="M29" s="698"/>
      <c r="N29" s="699"/>
      <c r="O29" s="719">
        <v>7</v>
      </c>
      <c r="P29" s="719"/>
      <c r="Q29" s="719"/>
      <c r="R29" s="719"/>
      <c r="S29" s="703" t="s">
        <v>475</v>
      </c>
      <c r="T29" s="704"/>
      <c r="U29" s="704"/>
      <c r="V29" s="705"/>
      <c r="W29" s="680" t="s">
        <v>152</v>
      </c>
      <c r="X29" s="680"/>
      <c r="Y29" s="680"/>
      <c r="Z29" s="680"/>
      <c r="AA29" s="719">
        <v>11</v>
      </c>
      <c r="AB29" s="719"/>
      <c r="AC29" s="719"/>
      <c r="AD29" s="719"/>
      <c r="AE29" s="703" t="s">
        <v>475</v>
      </c>
      <c r="AF29" s="704"/>
      <c r="AG29" s="704"/>
      <c r="AH29" s="704"/>
      <c r="AI29" s="10"/>
      <c r="AJ29" s="11"/>
      <c r="AK29" s="3"/>
      <c r="AM29" s="133"/>
    </row>
    <row r="30" spans="1:46" ht="24.75" customHeight="1">
      <c r="A30" s="1"/>
      <c r="B30" s="144"/>
      <c r="C30" s="52"/>
      <c r="D30" s="725" t="s">
        <v>148</v>
      </c>
      <c r="E30" s="726" t="s">
        <v>473</v>
      </c>
      <c r="F30" s="726"/>
      <c r="G30" s="726"/>
      <c r="H30" s="726"/>
      <c r="I30" s="726"/>
      <c r="J30" s="726"/>
      <c r="K30" s="726"/>
      <c r="L30" s="726"/>
      <c r="M30" s="726"/>
      <c r="N30" s="727"/>
      <c r="O30" s="730" t="s">
        <v>477</v>
      </c>
      <c r="P30" s="731"/>
      <c r="Q30" s="731"/>
      <c r="R30" s="731"/>
      <c r="S30" s="732"/>
      <c r="T30" s="732"/>
      <c r="U30" s="732"/>
      <c r="V30" s="732"/>
      <c r="W30" s="733" t="s">
        <v>149</v>
      </c>
      <c r="X30" s="733"/>
      <c r="Y30" s="733"/>
      <c r="Z30" s="730" t="s">
        <v>478</v>
      </c>
      <c r="AA30" s="731"/>
      <c r="AB30" s="731"/>
      <c r="AC30" s="731"/>
      <c r="AD30" s="720"/>
      <c r="AE30" s="720"/>
      <c r="AF30" s="720"/>
      <c r="AG30" s="720"/>
      <c r="AH30" s="721" t="str">
        <f>IF(AD30="","",AH24)</f>
        <v/>
      </c>
      <c r="AI30" s="721"/>
      <c r="AJ30" s="721"/>
      <c r="AK30" s="3"/>
    </row>
    <row r="31" spans="1:46" ht="68.099999999999994" customHeight="1">
      <c r="A31" s="1"/>
      <c r="B31" s="144"/>
      <c r="C31" s="52"/>
      <c r="D31" s="725"/>
      <c r="E31" s="728"/>
      <c r="F31" s="728"/>
      <c r="G31" s="728"/>
      <c r="H31" s="728"/>
      <c r="I31" s="728"/>
      <c r="J31" s="728"/>
      <c r="K31" s="728"/>
      <c r="L31" s="728"/>
      <c r="M31" s="728"/>
      <c r="N31" s="729"/>
      <c r="O31" s="716"/>
      <c r="P31" s="717"/>
      <c r="Q31" s="717"/>
      <c r="R31" s="717"/>
      <c r="S31" s="717"/>
      <c r="T31" s="717"/>
      <c r="U31" s="717"/>
      <c r="V31" s="717"/>
      <c r="W31" s="717"/>
      <c r="X31" s="717"/>
      <c r="Y31" s="717"/>
      <c r="Z31" s="717"/>
      <c r="AA31" s="717"/>
      <c r="AB31" s="717"/>
      <c r="AC31" s="717"/>
      <c r="AD31" s="717"/>
      <c r="AE31" s="717"/>
      <c r="AF31" s="717"/>
      <c r="AG31" s="717"/>
      <c r="AH31" s="717"/>
      <c r="AI31" s="717"/>
      <c r="AJ31" s="718"/>
      <c r="AK31" s="3"/>
      <c r="AM31" s="133" t="str">
        <f>IF(様式１号!D16=7,"← ７年度提出の計画書には第４計画期間の削減目標を必ず入力してください。","← 計画がある場合は入力してください。")</f>
        <v>← 計画がある場合は入力してください。</v>
      </c>
    </row>
    <row r="32" spans="1:46" ht="68.099999999999994" customHeight="1">
      <c r="A32" s="1"/>
      <c r="B32" s="144"/>
      <c r="C32" s="52"/>
      <c r="D32" s="725"/>
      <c r="E32" s="722" t="s">
        <v>150</v>
      </c>
      <c r="F32" s="722"/>
      <c r="G32" s="722"/>
      <c r="H32" s="722"/>
      <c r="I32" s="722"/>
      <c r="J32" s="722"/>
      <c r="K32" s="722"/>
      <c r="L32" s="722"/>
      <c r="M32" s="722"/>
      <c r="N32" s="723"/>
      <c r="O32" s="716"/>
      <c r="P32" s="717"/>
      <c r="Q32" s="717"/>
      <c r="R32" s="717"/>
      <c r="S32" s="717"/>
      <c r="T32" s="717"/>
      <c r="U32" s="717"/>
      <c r="V32" s="717"/>
      <c r="W32" s="717"/>
      <c r="X32" s="717"/>
      <c r="Y32" s="717"/>
      <c r="Z32" s="717"/>
      <c r="AA32" s="717"/>
      <c r="AB32" s="717"/>
      <c r="AC32" s="717"/>
      <c r="AD32" s="717"/>
      <c r="AE32" s="717"/>
      <c r="AF32" s="717"/>
      <c r="AG32" s="717"/>
      <c r="AH32" s="717"/>
      <c r="AI32" s="717"/>
      <c r="AJ32" s="718"/>
      <c r="AK32" s="3"/>
    </row>
    <row r="33" spans="1:53" ht="5.25" customHeight="1">
      <c r="A33" s="1"/>
      <c r="B33" s="146"/>
      <c r="C33" s="12"/>
      <c r="D33" s="12"/>
      <c r="E33" s="12"/>
      <c r="F33" s="12"/>
      <c r="G33" s="12"/>
      <c r="H33" s="12"/>
      <c r="I33" s="12"/>
      <c r="J33" s="12"/>
      <c r="K33" s="12"/>
      <c r="L33" s="12"/>
      <c r="M33" s="12"/>
      <c r="N33" s="4"/>
      <c r="O33" s="2"/>
      <c r="P33" s="2"/>
      <c r="Q33" s="2"/>
      <c r="R33" s="2"/>
      <c r="S33" s="2"/>
      <c r="T33" s="2"/>
      <c r="U33" s="2"/>
      <c r="V33" s="2"/>
      <c r="W33" s="2"/>
      <c r="X33" s="2"/>
      <c r="Y33" s="2"/>
      <c r="Z33" s="2"/>
      <c r="AA33" s="2"/>
      <c r="AB33" s="2"/>
      <c r="AC33" s="2"/>
      <c r="AD33" s="2"/>
      <c r="AE33" s="2"/>
      <c r="AF33" s="2"/>
      <c r="AG33" s="2"/>
      <c r="AH33" s="2"/>
      <c r="AI33" s="2"/>
      <c r="AJ33" s="2"/>
      <c r="AK33" s="13"/>
    </row>
    <row r="34" spans="1:53" ht="20.25" customHeight="1">
      <c r="A34" s="1"/>
      <c r="B34" s="53"/>
      <c r="C34" s="90"/>
      <c r="D34" s="90"/>
      <c r="E34" s="54"/>
      <c r="F34" s="91"/>
      <c r="G34" s="90"/>
      <c r="H34" s="90"/>
      <c r="I34" s="90"/>
      <c r="J34" s="90"/>
      <c r="K34" s="90"/>
      <c r="L34" s="54"/>
      <c r="M34" s="90"/>
      <c r="N34" s="90"/>
      <c r="O34" s="54"/>
      <c r="P34" s="54"/>
      <c r="Q34" s="54"/>
      <c r="R34" s="54"/>
      <c r="S34" s="54"/>
      <c r="T34" s="54"/>
      <c r="U34" s="54"/>
      <c r="V34" s="54"/>
      <c r="W34" s="54"/>
      <c r="X34" s="54"/>
      <c r="Y34" s="54"/>
      <c r="Z34" s="54"/>
      <c r="AA34" s="54"/>
      <c r="AB34" s="54"/>
      <c r="AC34" s="54"/>
      <c r="AD34" s="115"/>
      <c r="AE34" s="116"/>
      <c r="AF34" s="116"/>
      <c r="AG34" s="116"/>
      <c r="AH34" s="116"/>
      <c r="AI34" s="116"/>
      <c r="AJ34" s="107"/>
      <c r="AK34" s="250" t="s">
        <v>38</v>
      </c>
    </row>
    <row r="35" spans="1:53" s="46" customFormat="1" ht="12.95" customHeight="1">
      <c r="A35" s="9"/>
      <c r="B35" s="68"/>
      <c r="C35" s="69">
        <v>0</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70"/>
      <c r="AM35" s="136"/>
    </row>
    <row r="36" spans="1:53" s="46" customFormat="1" ht="12.95" customHeight="1">
      <c r="A36" s="9"/>
      <c r="B36" s="71"/>
      <c r="C36" s="734" t="str">
        <f>IF($E$10="A","事業所リスト",IF($E$10="Bテナント等","Bテナント等事業所の場合は本ページは入力不要です。",""))</f>
        <v/>
      </c>
      <c r="D36" s="734"/>
      <c r="E36" s="734"/>
      <c r="F36" s="734"/>
      <c r="G36" s="734"/>
      <c r="H36" s="734"/>
      <c r="I36" s="734"/>
      <c r="J36" s="734"/>
      <c r="K36" s="734"/>
      <c r="L36" s="734"/>
      <c r="M36" s="734"/>
      <c r="N36" s="734"/>
      <c r="O36" s="734"/>
      <c r="P36" s="734"/>
      <c r="Q36" s="734"/>
      <c r="R36" s="734"/>
      <c r="S36" s="734"/>
      <c r="T36" s="734"/>
      <c r="U36" s="734"/>
      <c r="V36" s="734"/>
      <c r="W36" s="734"/>
      <c r="X36" s="734"/>
      <c r="Y36" s="734"/>
      <c r="Z36" s="734"/>
      <c r="AA36" s="734"/>
      <c r="AB36" s="734"/>
      <c r="AC36" s="734"/>
      <c r="AD36" s="734"/>
      <c r="AE36" s="734"/>
      <c r="AF36" s="734"/>
      <c r="AG36" s="734"/>
      <c r="AH36" s="734"/>
      <c r="AI36" s="734"/>
      <c r="AJ36" s="734"/>
      <c r="AK36" s="34"/>
      <c r="AM36" s="136"/>
    </row>
    <row r="37" spans="1:53" s="46" customFormat="1" ht="12.95" customHeight="1">
      <c r="A37" s="9"/>
      <c r="B37" s="71"/>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34"/>
      <c r="AM37" s="136"/>
    </row>
    <row r="38" spans="1:53" s="46" customFormat="1" ht="29.25" customHeight="1">
      <c r="A38" s="9"/>
      <c r="B38" s="71"/>
      <c r="C38" s="738" t="s">
        <v>153</v>
      </c>
      <c r="D38" s="739"/>
      <c r="E38" s="740"/>
      <c r="F38" s="738" t="s">
        <v>154</v>
      </c>
      <c r="G38" s="739"/>
      <c r="H38" s="739"/>
      <c r="I38" s="739"/>
      <c r="J38" s="739"/>
      <c r="K38" s="739"/>
      <c r="L38" s="739"/>
      <c r="M38" s="739"/>
      <c r="N38" s="739"/>
      <c r="O38" s="739"/>
      <c r="P38" s="739"/>
      <c r="Q38" s="739"/>
      <c r="R38" s="740"/>
      <c r="S38" s="738" t="s">
        <v>479</v>
      </c>
      <c r="T38" s="739"/>
      <c r="U38" s="739"/>
      <c r="V38" s="739"/>
      <c r="W38" s="739"/>
      <c r="X38" s="739"/>
      <c r="Y38" s="739"/>
      <c r="Z38" s="739"/>
      <c r="AA38" s="739"/>
      <c r="AB38" s="739"/>
      <c r="AC38" s="739"/>
      <c r="AD38" s="739"/>
      <c r="AE38" s="739"/>
      <c r="AF38" s="739"/>
      <c r="AG38" s="739"/>
      <c r="AH38" s="739"/>
      <c r="AI38" s="739"/>
      <c r="AJ38" s="740"/>
      <c r="AK38" s="34"/>
      <c r="AM38" s="136"/>
    </row>
    <row r="39" spans="1:53" s="46" customFormat="1" ht="29.25" customHeight="1">
      <c r="A39" s="9"/>
      <c r="B39" s="71"/>
      <c r="C39" s="735">
        <v>1</v>
      </c>
      <c r="D39" s="736"/>
      <c r="E39" s="737"/>
      <c r="F39" s="741" t="str">
        <f>IF($O$13="","",$O$13)</f>
        <v/>
      </c>
      <c r="G39" s="742"/>
      <c r="H39" s="742"/>
      <c r="I39" s="742"/>
      <c r="J39" s="742"/>
      <c r="K39" s="742"/>
      <c r="L39" s="742"/>
      <c r="M39" s="742"/>
      <c r="N39" s="742"/>
      <c r="O39" s="742"/>
      <c r="P39" s="742"/>
      <c r="Q39" s="742"/>
      <c r="R39" s="743"/>
      <c r="S39" s="357" t="str">
        <f>$S$14&amp;$S$15</f>
        <v/>
      </c>
      <c r="T39" s="358"/>
      <c r="U39" s="358"/>
      <c r="V39" s="358"/>
      <c r="W39" s="358"/>
      <c r="X39" s="358"/>
      <c r="Y39" s="358"/>
      <c r="Z39" s="358"/>
      <c r="AA39" s="358"/>
      <c r="AB39" s="358"/>
      <c r="AC39" s="358"/>
      <c r="AD39" s="358"/>
      <c r="AE39" s="358"/>
      <c r="AF39" s="358"/>
      <c r="AG39" s="358"/>
      <c r="AH39" s="358"/>
      <c r="AI39" s="358"/>
      <c r="AJ39" s="744"/>
      <c r="AK39" s="34"/>
      <c r="AM39" s="133" t="str">
        <f>IF($E$10="A","← １行目はセルＯ１３等の代表事業所がコピーされています。２行目以降を前年度末の状況に更新してください。","")</f>
        <v/>
      </c>
    </row>
    <row r="40" spans="1:53" s="46" customFormat="1" ht="29.25" customHeight="1">
      <c r="A40" s="9"/>
      <c r="B40" s="71"/>
      <c r="C40" s="735">
        <v>2</v>
      </c>
      <c r="D40" s="736"/>
      <c r="E40" s="737"/>
      <c r="F40" s="670"/>
      <c r="G40" s="671"/>
      <c r="H40" s="671"/>
      <c r="I40" s="671"/>
      <c r="J40" s="671"/>
      <c r="K40" s="671"/>
      <c r="L40" s="671"/>
      <c r="M40" s="671"/>
      <c r="N40" s="671"/>
      <c r="O40" s="671"/>
      <c r="P40" s="671"/>
      <c r="Q40" s="671"/>
      <c r="R40" s="672"/>
      <c r="S40" s="623"/>
      <c r="T40" s="624"/>
      <c r="U40" s="624"/>
      <c r="V40" s="624"/>
      <c r="W40" s="624"/>
      <c r="X40" s="624"/>
      <c r="Y40" s="624"/>
      <c r="Z40" s="624"/>
      <c r="AA40" s="624"/>
      <c r="AB40" s="624"/>
      <c r="AC40" s="624"/>
      <c r="AD40" s="624"/>
      <c r="AE40" s="624"/>
      <c r="AF40" s="624"/>
      <c r="AG40" s="624"/>
      <c r="AH40" s="624"/>
      <c r="AI40" s="624"/>
      <c r="AJ40" s="625"/>
      <c r="AK40" s="34"/>
      <c r="AM40" s="308" t="str">
        <f>IF($E$10="A","← リスト記載の事業者数をＡＧ１３セルに入力してください。別紙とする場合は空白行に「別紙参照」
　  と入力し、電子ファイルを提出してください。","")</f>
        <v/>
      </c>
      <c r="AN40" s="308"/>
      <c r="AO40" s="308"/>
      <c r="AP40" s="308"/>
      <c r="AQ40" s="308"/>
      <c r="AR40" s="308"/>
      <c r="AS40" s="308"/>
      <c r="AT40" s="308"/>
      <c r="AU40" s="308"/>
      <c r="AV40" s="308"/>
      <c r="AW40" s="308"/>
      <c r="AX40" s="308"/>
      <c r="AY40" s="308"/>
      <c r="AZ40" s="308"/>
      <c r="BA40" s="308"/>
    </row>
    <row r="41" spans="1:53" s="46" customFormat="1" ht="29.25" customHeight="1">
      <c r="A41" s="9"/>
      <c r="B41" s="71"/>
      <c r="C41" s="735">
        <v>3</v>
      </c>
      <c r="D41" s="736"/>
      <c r="E41" s="737"/>
      <c r="F41" s="670"/>
      <c r="G41" s="671"/>
      <c r="H41" s="671"/>
      <c r="I41" s="671"/>
      <c r="J41" s="671"/>
      <c r="K41" s="671"/>
      <c r="L41" s="671"/>
      <c r="M41" s="671"/>
      <c r="N41" s="671"/>
      <c r="O41" s="671"/>
      <c r="P41" s="671"/>
      <c r="Q41" s="671"/>
      <c r="R41" s="672"/>
      <c r="S41" s="623"/>
      <c r="T41" s="624"/>
      <c r="U41" s="624"/>
      <c r="V41" s="624"/>
      <c r="W41" s="624"/>
      <c r="X41" s="624"/>
      <c r="Y41" s="624"/>
      <c r="Z41" s="624"/>
      <c r="AA41" s="624"/>
      <c r="AB41" s="624"/>
      <c r="AC41" s="624"/>
      <c r="AD41" s="624"/>
      <c r="AE41" s="624"/>
      <c r="AF41" s="624"/>
      <c r="AG41" s="624"/>
      <c r="AH41" s="624"/>
      <c r="AI41" s="624"/>
      <c r="AJ41" s="625"/>
      <c r="AK41" s="34"/>
      <c r="AM41" s="308"/>
      <c r="AN41" s="308"/>
      <c r="AO41" s="308"/>
      <c r="AP41" s="308"/>
      <c r="AQ41" s="308"/>
      <c r="AR41" s="308"/>
      <c r="AS41" s="308"/>
      <c r="AT41" s="308"/>
      <c r="AU41" s="308"/>
      <c r="AV41" s="308"/>
      <c r="AW41" s="308"/>
      <c r="AX41" s="308"/>
      <c r="AY41" s="308"/>
      <c r="AZ41" s="308"/>
      <c r="BA41" s="308"/>
    </row>
    <row r="42" spans="1:53" s="46" customFormat="1" ht="29.25" customHeight="1">
      <c r="A42" s="9"/>
      <c r="B42" s="71"/>
      <c r="C42" s="735">
        <v>4</v>
      </c>
      <c r="D42" s="736"/>
      <c r="E42" s="737"/>
      <c r="F42" s="670"/>
      <c r="G42" s="671"/>
      <c r="H42" s="671"/>
      <c r="I42" s="671"/>
      <c r="J42" s="671"/>
      <c r="K42" s="671"/>
      <c r="L42" s="671"/>
      <c r="M42" s="671"/>
      <c r="N42" s="671"/>
      <c r="O42" s="671"/>
      <c r="P42" s="671"/>
      <c r="Q42" s="671"/>
      <c r="R42" s="672"/>
      <c r="S42" s="623"/>
      <c r="T42" s="624"/>
      <c r="U42" s="624"/>
      <c r="V42" s="624"/>
      <c r="W42" s="624"/>
      <c r="X42" s="624"/>
      <c r="Y42" s="624"/>
      <c r="Z42" s="624"/>
      <c r="AA42" s="624"/>
      <c r="AB42" s="624"/>
      <c r="AC42" s="624"/>
      <c r="AD42" s="624"/>
      <c r="AE42" s="624"/>
      <c r="AF42" s="624"/>
      <c r="AG42" s="624"/>
      <c r="AH42" s="624"/>
      <c r="AI42" s="624"/>
      <c r="AJ42" s="625"/>
      <c r="AK42" s="34"/>
      <c r="AM42" s="136"/>
    </row>
    <row r="43" spans="1:53" s="46" customFormat="1" ht="29.25" customHeight="1">
      <c r="A43" s="9"/>
      <c r="B43" s="71"/>
      <c r="C43" s="735">
        <v>5</v>
      </c>
      <c r="D43" s="736"/>
      <c r="E43" s="737"/>
      <c r="F43" s="670"/>
      <c r="G43" s="671"/>
      <c r="H43" s="671"/>
      <c r="I43" s="671"/>
      <c r="J43" s="671"/>
      <c r="K43" s="671"/>
      <c r="L43" s="671"/>
      <c r="M43" s="671"/>
      <c r="N43" s="671"/>
      <c r="O43" s="671"/>
      <c r="P43" s="671"/>
      <c r="Q43" s="671"/>
      <c r="R43" s="672"/>
      <c r="S43" s="623"/>
      <c r="T43" s="624"/>
      <c r="U43" s="624"/>
      <c r="V43" s="624"/>
      <c r="W43" s="624"/>
      <c r="X43" s="624"/>
      <c r="Y43" s="624"/>
      <c r="Z43" s="624"/>
      <c r="AA43" s="624"/>
      <c r="AB43" s="624"/>
      <c r="AC43" s="624"/>
      <c r="AD43" s="624"/>
      <c r="AE43" s="624"/>
      <c r="AF43" s="624"/>
      <c r="AG43" s="624"/>
      <c r="AH43" s="624"/>
      <c r="AI43" s="624"/>
      <c r="AJ43" s="625"/>
      <c r="AK43" s="34"/>
      <c r="AM43" s="136"/>
    </row>
    <row r="44" spans="1:53" s="46" customFormat="1" ht="29.25" customHeight="1">
      <c r="A44" s="9"/>
      <c r="B44" s="71"/>
      <c r="C44" s="735">
        <v>6</v>
      </c>
      <c r="D44" s="736"/>
      <c r="E44" s="737"/>
      <c r="F44" s="670"/>
      <c r="G44" s="671"/>
      <c r="H44" s="671"/>
      <c r="I44" s="671"/>
      <c r="J44" s="671"/>
      <c r="K44" s="671"/>
      <c r="L44" s="671"/>
      <c r="M44" s="671"/>
      <c r="N44" s="671"/>
      <c r="O44" s="671"/>
      <c r="P44" s="671"/>
      <c r="Q44" s="671"/>
      <c r="R44" s="672"/>
      <c r="S44" s="623"/>
      <c r="T44" s="624"/>
      <c r="U44" s="624"/>
      <c r="V44" s="624"/>
      <c r="W44" s="624"/>
      <c r="X44" s="624"/>
      <c r="Y44" s="624"/>
      <c r="Z44" s="624"/>
      <c r="AA44" s="624"/>
      <c r="AB44" s="624"/>
      <c r="AC44" s="624"/>
      <c r="AD44" s="624"/>
      <c r="AE44" s="624"/>
      <c r="AF44" s="624"/>
      <c r="AG44" s="624"/>
      <c r="AH44" s="624"/>
      <c r="AI44" s="624"/>
      <c r="AJ44" s="625"/>
      <c r="AK44" s="34"/>
      <c r="AM44" s="136"/>
    </row>
    <row r="45" spans="1:53" s="46" customFormat="1" ht="29.25" customHeight="1">
      <c r="A45" s="9"/>
      <c r="B45" s="71"/>
      <c r="C45" s="735">
        <v>7</v>
      </c>
      <c r="D45" s="736"/>
      <c r="E45" s="737"/>
      <c r="F45" s="670"/>
      <c r="G45" s="671"/>
      <c r="H45" s="671"/>
      <c r="I45" s="671"/>
      <c r="J45" s="671"/>
      <c r="K45" s="671"/>
      <c r="L45" s="671"/>
      <c r="M45" s="671"/>
      <c r="N45" s="671"/>
      <c r="O45" s="671"/>
      <c r="P45" s="671"/>
      <c r="Q45" s="671"/>
      <c r="R45" s="672"/>
      <c r="S45" s="623"/>
      <c r="T45" s="624"/>
      <c r="U45" s="624"/>
      <c r="V45" s="624"/>
      <c r="W45" s="624"/>
      <c r="X45" s="624"/>
      <c r="Y45" s="624"/>
      <c r="Z45" s="624"/>
      <c r="AA45" s="624"/>
      <c r="AB45" s="624"/>
      <c r="AC45" s="624"/>
      <c r="AD45" s="624"/>
      <c r="AE45" s="624"/>
      <c r="AF45" s="624"/>
      <c r="AG45" s="624"/>
      <c r="AH45" s="624"/>
      <c r="AI45" s="624"/>
      <c r="AJ45" s="625"/>
      <c r="AK45" s="34"/>
      <c r="AM45" s="136"/>
    </row>
    <row r="46" spans="1:53" s="46" customFormat="1" ht="29.25" customHeight="1">
      <c r="A46" s="9"/>
      <c r="B46" s="71"/>
      <c r="C46" s="735">
        <v>8</v>
      </c>
      <c r="D46" s="736"/>
      <c r="E46" s="737"/>
      <c r="F46" s="670"/>
      <c r="G46" s="671"/>
      <c r="H46" s="671"/>
      <c r="I46" s="671"/>
      <c r="J46" s="671"/>
      <c r="K46" s="671"/>
      <c r="L46" s="671"/>
      <c r="M46" s="671"/>
      <c r="N46" s="671"/>
      <c r="O46" s="671"/>
      <c r="P46" s="671"/>
      <c r="Q46" s="671"/>
      <c r="R46" s="672"/>
      <c r="S46" s="623"/>
      <c r="T46" s="624"/>
      <c r="U46" s="624"/>
      <c r="V46" s="624"/>
      <c r="W46" s="624"/>
      <c r="X46" s="624"/>
      <c r="Y46" s="624"/>
      <c r="Z46" s="624"/>
      <c r="AA46" s="624"/>
      <c r="AB46" s="624"/>
      <c r="AC46" s="624"/>
      <c r="AD46" s="624"/>
      <c r="AE46" s="624"/>
      <c r="AF46" s="624"/>
      <c r="AG46" s="624"/>
      <c r="AH46" s="624"/>
      <c r="AI46" s="624"/>
      <c r="AJ46" s="625"/>
      <c r="AK46" s="34"/>
      <c r="AM46" s="136"/>
    </row>
    <row r="47" spans="1:53" s="46" customFormat="1" ht="29.25" customHeight="1">
      <c r="A47" s="9"/>
      <c r="B47" s="71"/>
      <c r="C47" s="735">
        <v>9</v>
      </c>
      <c r="D47" s="736"/>
      <c r="E47" s="737"/>
      <c r="F47" s="670"/>
      <c r="G47" s="671"/>
      <c r="H47" s="671"/>
      <c r="I47" s="671"/>
      <c r="J47" s="671"/>
      <c r="K47" s="671"/>
      <c r="L47" s="671"/>
      <c r="M47" s="671"/>
      <c r="N47" s="671"/>
      <c r="O47" s="671"/>
      <c r="P47" s="671"/>
      <c r="Q47" s="671"/>
      <c r="R47" s="672"/>
      <c r="S47" s="623"/>
      <c r="T47" s="624"/>
      <c r="U47" s="624"/>
      <c r="V47" s="624"/>
      <c r="W47" s="624"/>
      <c r="X47" s="624"/>
      <c r="Y47" s="624"/>
      <c r="Z47" s="624"/>
      <c r="AA47" s="624"/>
      <c r="AB47" s="624"/>
      <c r="AC47" s="624"/>
      <c r="AD47" s="624"/>
      <c r="AE47" s="624"/>
      <c r="AF47" s="624"/>
      <c r="AG47" s="624"/>
      <c r="AH47" s="624"/>
      <c r="AI47" s="624"/>
      <c r="AJ47" s="625"/>
      <c r="AK47" s="34"/>
      <c r="AM47" s="136"/>
    </row>
    <row r="48" spans="1:53" s="46" customFormat="1" ht="29.25" customHeight="1">
      <c r="A48" s="9"/>
      <c r="B48" s="71"/>
      <c r="C48" s="735">
        <v>10</v>
      </c>
      <c r="D48" s="736"/>
      <c r="E48" s="737"/>
      <c r="F48" s="670"/>
      <c r="G48" s="671"/>
      <c r="H48" s="671"/>
      <c r="I48" s="671"/>
      <c r="J48" s="671"/>
      <c r="K48" s="671"/>
      <c r="L48" s="671"/>
      <c r="M48" s="671"/>
      <c r="N48" s="671"/>
      <c r="O48" s="671"/>
      <c r="P48" s="671"/>
      <c r="Q48" s="671"/>
      <c r="R48" s="672"/>
      <c r="S48" s="623"/>
      <c r="T48" s="624"/>
      <c r="U48" s="624"/>
      <c r="V48" s="624"/>
      <c r="W48" s="624"/>
      <c r="X48" s="624"/>
      <c r="Y48" s="624"/>
      <c r="Z48" s="624"/>
      <c r="AA48" s="624"/>
      <c r="AB48" s="624"/>
      <c r="AC48" s="624"/>
      <c r="AD48" s="624"/>
      <c r="AE48" s="624"/>
      <c r="AF48" s="624"/>
      <c r="AG48" s="624"/>
      <c r="AH48" s="624"/>
      <c r="AI48" s="624"/>
      <c r="AJ48" s="625"/>
      <c r="AK48" s="34"/>
      <c r="AM48" s="136"/>
    </row>
    <row r="49" spans="1:39" s="46" customFormat="1" ht="29.25" customHeight="1">
      <c r="A49" s="9"/>
      <c r="B49" s="71"/>
      <c r="C49" s="735">
        <v>11</v>
      </c>
      <c r="D49" s="736"/>
      <c r="E49" s="737"/>
      <c r="F49" s="670"/>
      <c r="G49" s="671"/>
      <c r="H49" s="671"/>
      <c r="I49" s="671"/>
      <c r="J49" s="671"/>
      <c r="K49" s="671"/>
      <c r="L49" s="671"/>
      <c r="M49" s="671"/>
      <c r="N49" s="671"/>
      <c r="O49" s="671"/>
      <c r="P49" s="671"/>
      <c r="Q49" s="671"/>
      <c r="R49" s="672"/>
      <c r="S49" s="623"/>
      <c r="T49" s="624"/>
      <c r="U49" s="624"/>
      <c r="V49" s="624"/>
      <c r="W49" s="624"/>
      <c r="X49" s="624"/>
      <c r="Y49" s="624"/>
      <c r="Z49" s="624"/>
      <c r="AA49" s="624"/>
      <c r="AB49" s="624"/>
      <c r="AC49" s="624"/>
      <c r="AD49" s="624"/>
      <c r="AE49" s="624"/>
      <c r="AF49" s="624"/>
      <c r="AG49" s="624"/>
      <c r="AH49" s="624"/>
      <c r="AI49" s="624"/>
      <c r="AJ49" s="625"/>
      <c r="AK49" s="34"/>
      <c r="AM49" s="136"/>
    </row>
    <row r="50" spans="1:39" s="46" customFormat="1" ht="29.25" customHeight="1">
      <c r="A50" s="9"/>
      <c r="B50" s="71"/>
      <c r="C50" s="735">
        <v>12</v>
      </c>
      <c r="D50" s="736"/>
      <c r="E50" s="737"/>
      <c r="F50" s="670"/>
      <c r="G50" s="671"/>
      <c r="H50" s="671"/>
      <c r="I50" s="671"/>
      <c r="J50" s="671"/>
      <c r="K50" s="671"/>
      <c r="L50" s="671"/>
      <c r="M50" s="671"/>
      <c r="N50" s="671"/>
      <c r="O50" s="671"/>
      <c r="P50" s="671"/>
      <c r="Q50" s="671"/>
      <c r="R50" s="672"/>
      <c r="S50" s="623"/>
      <c r="T50" s="624"/>
      <c r="U50" s="624"/>
      <c r="V50" s="624"/>
      <c r="W50" s="624"/>
      <c r="X50" s="624"/>
      <c r="Y50" s="624"/>
      <c r="Z50" s="624"/>
      <c r="AA50" s="624"/>
      <c r="AB50" s="624"/>
      <c r="AC50" s="624"/>
      <c r="AD50" s="624"/>
      <c r="AE50" s="624"/>
      <c r="AF50" s="624"/>
      <c r="AG50" s="624"/>
      <c r="AH50" s="624"/>
      <c r="AI50" s="624"/>
      <c r="AJ50" s="625"/>
      <c r="AK50" s="34"/>
      <c r="AM50" s="136"/>
    </row>
    <row r="51" spans="1:39" s="46" customFormat="1" ht="29.25" customHeight="1">
      <c r="A51" s="9"/>
      <c r="B51" s="71"/>
      <c r="C51" s="735">
        <v>13</v>
      </c>
      <c r="D51" s="736"/>
      <c r="E51" s="737"/>
      <c r="F51" s="670"/>
      <c r="G51" s="671"/>
      <c r="H51" s="671"/>
      <c r="I51" s="671"/>
      <c r="J51" s="671"/>
      <c r="K51" s="671"/>
      <c r="L51" s="671"/>
      <c r="M51" s="671"/>
      <c r="N51" s="671"/>
      <c r="O51" s="671"/>
      <c r="P51" s="671"/>
      <c r="Q51" s="671"/>
      <c r="R51" s="672"/>
      <c r="S51" s="623"/>
      <c r="T51" s="624"/>
      <c r="U51" s="624"/>
      <c r="V51" s="624"/>
      <c r="W51" s="624"/>
      <c r="X51" s="624"/>
      <c r="Y51" s="624"/>
      <c r="Z51" s="624"/>
      <c r="AA51" s="624"/>
      <c r="AB51" s="624"/>
      <c r="AC51" s="624"/>
      <c r="AD51" s="624"/>
      <c r="AE51" s="624"/>
      <c r="AF51" s="624"/>
      <c r="AG51" s="624"/>
      <c r="AH51" s="624"/>
      <c r="AI51" s="624"/>
      <c r="AJ51" s="625"/>
      <c r="AK51" s="34"/>
      <c r="AM51" s="136"/>
    </row>
    <row r="52" spans="1:39" s="46" customFormat="1" ht="29.25" customHeight="1">
      <c r="A52" s="9"/>
      <c r="B52" s="71"/>
      <c r="C52" s="735">
        <v>14</v>
      </c>
      <c r="D52" s="736"/>
      <c r="E52" s="737"/>
      <c r="F52" s="670"/>
      <c r="G52" s="671"/>
      <c r="H52" s="671"/>
      <c r="I52" s="671"/>
      <c r="J52" s="671"/>
      <c r="K52" s="671"/>
      <c r="L52" s="671"/>
      <c r="M52" s="671"/>
      <c r="N52" s="671"/>
      <c r="O52" s="671"/>
      <c r="P52" s="671"/>
      <c r="Q52" s="671"/>
      <c r="R52" s="672"/>
      <c r="S52" s="623"/>
      <c r="T52" s="624"/>
      <c r="U52" s="624"/>
      <c r="V52" s="624"/>
      <c r="W52" s="624"/>
      <c r="X52" s="624"/>
      <c r="Y52" s="624"/>
      <c r="Z52" s="624"/>
      <c r="AA52" s="624"/>
      <c r="AB52" s="624"/>
      <c r="AC52" s="624"/>
      <c r="AD52" s="624"/>
      <c r="AE52" s="624"/>
      <c r="AF52" s="624"/>
      <c r="AG52" s="624"/>
      <c r="AH52" s="624"/>
      <c r="AI52" s="624"/>
      <c r="AJ52" s="625"/>
      <c r="AK52" s="34"/>
      <c r="AM52" s="136"/>
    </row>
    <row r="53" spans="1:39" s="46" customFormat="1" ht="29.25" customHeight="1">
      <c r="A53" s="9"/>
      <c r="B53" s="71"/>
      <c r="C53" s="735">
        <v>15</v>
      </c>
      <c r="D53" s="736"/>
      <c r="E53" s="737"/>
      <c r="F53" s="670"/>
      <c r="G53" s="671"/>
      <c r="H53" s="671"/>
      <c r="I53" s="671"/>
      <c r="J53" s="671"/>
      <c r="K53" s="671"/>
      <c r="L53" s="671"/>
      <c r="M53" s="671"/>
      <c r="N53" s="671"/>
      <c r="O53" s="671"/>
      <c r="P53" s="671"/>
      <c r="Q53" s="671"/>
      <c r="R53" s="672"/>
      <c r="S53" s="623"/>
      <c r="T53" s="624"/>
      <c r="U53" s="624"/>
      <c r="V53" s="624"/>
      <c r="W53" s="624"/>
      <c r="X53" s="624"/>
      <c r="Y53" s="624"/>
      <c r="Z53" s="624"/>
      <c r="AA53" s="624"/>
      <c r="AB53" s="624"/>
      <c r="AC53" s="624"/>
      <c r="AD53" s="624"/>
      <c r="AE53" s="624"/>
      <c r="AF53" s="624"/>
      <c r="AG53" s="624"/>
      <c r="AH53" s="624"/>
      <c r="AI53" s="624"/>
      <c r="AJ53" s="625"/>
      <c r="AK53" s="34"/>
      <c r="AM53" s="136"/>
    </row>
    <row r="54" spans="1:39" s="46" customFormat="1" ht="29.25" customHeight="1">
      <c r="A54" s="9"/>
      <c r="B54" s="71"/>
      <c r="C54" s="735">
        <v>16</v>
      </c>
      <c r="D54" s="736"/>
      <c r="E54" s="737"/>
      <c r="F54" s="670"/>
      <c r="G54" s="671"/>
      <c r="H54" s="671"/>
      <c r="I54" s="671"/>
      <c r="J54" s="671"/>
      <c r="K54" s="671"/>
      <c r="L54" s="671"/>
      <c r="M54" s="671"/>
      <c r="N54" s="671"/>
      <c r="O54" s="671"/>
      <c r="P54" s="671"/>
      <c r="Q54" s="671"/>
      <c r="R54" s="672"/>
      <c r="S54" s="623"/>
      <c r="T54" s="624"/>
      <c r="U54" s="624"/>
      <c r="V54" s="624"/>
      <c r="W54" s="624"/>
      <c r="X54" s="624"/>
      <c r="Y54" s="624"/>
      <c r="Z54" s="624"/>
      <c r="AA54" s="624"/>
      <c r="AB54" s="624"/>
      <c r="AC54" s="624"/>
      <c r="AD54" s="624"/>
      <c r="AE54" s="624"/>
      <c r="AF54" s="624"/>
      <c r="AG54" s="624"/>
      <c r="AH54" s="624"/>
      <c r="AI54" s="624"/>
      <c r="AJ54" s="625"/>
      <c r="AK54" s="34"/>
      <c r="AM54" s="136"/>
    </row>
    <row r="55" spans="1:39" s="46" customFormat="1" ht="29.25" customHeight="1">
      <c r="A55" s="9"/>
      <c r="B55" s="71"/>
      <c r="C55" s="735">
        <v>17</v>
      </c>
      <c r="D55" s="736"/>
      <c r="E55" s="737"/>
      <c r="F55" s="670"/>
      <c r="G55" s="671"/>
      <c r="H55" s="671"/>
      <c r="I55" s="671"/>
      <c r="J55" s="671"/>
      <c r="K55" s="671"/>
      <c r="L55" s="671"/>
      <c r="M55" s="671"/>
      <c r="N55" s="671"/>
      <c r="O55" s="671"/>
      <c r="P55" s="671"/>
      <c r="Q55" s="671"/>
      <c r="R55" s="672"/>
      <c r="S55" s="623"/>
      <c r="T55" s="624"/>
      <c r="U55" s="624"/>
      <c r="V55" s="624"/>
      <c r="W55" s="624"/>
      <c r="X55" s="624"/>
      <c r="Y55" s="624"/>
      <c r="Z55" s="624"/>
      <c r="AA55" s="624"/>
      <c r="AB55" s="624"/>
      <c r="AC55" s="624"/>
      <c r="AD55" s="624"/>
      <c r="AE55" s="624"/>
      <c r="AF55" s="624"/>
      <c r="AG55" s="624"/>
      <c r="AH55" s="624"/>
      <c r="AI55" s="624"/>
      <c r="AJ55" s="625"/>
      <c r="AK55" s="34"/>
      <c r="AM55" s="136"/>
    </row>
    <row r="56" spans="1:39" s="46" customFormat="1" ht="29.25" customHeight="1">
      <c r="A56" s="9"/>
      <c r="B56" s="71"/>
      <c r="C56" s="735">
        <v>18</v>
      </c>
      <c r="D56" s="736"/>
      <c r="E56" s="737"/>
      <c r="F56" s="670"/>
      <c r="G56" s="671"/>
      <c r="H56" s="671"/>
      <c r="I56" s="671"/>
      <c r="J56" s="671"/>
      <c r="K56" s="671"/>
      <c r="L56" s="671"/>
      <c r="M56" s="671"/>
      <c r="N56" s="671"/>
      <c r="O56" s="671"/>
      <c r="P56" s="671"/>
      <c r="Q56" s="671"/>
      <c r="R56" s="672"/>
      <c r="S56" s="623"/>
      <c r="T56" s="624"/>
      <c r="U56" s="624"/>
      <c r="V56" s="624"/>
      <c r="W56" s="624"/>
      <c r="X56" s="624"/>
      <c r="Y56" s="624"/>
      <c r="Z56" s="624"/>
      <c r="AA56" s="624"/>
      <c r="AB56" s="624"/>
      <c r="AC56" s="624"/>
      <c r="AD56" s="624"/>
      <c r="AE56" s="624"/>
      <c r="AF56" s="624"/>
      <c r="AG56" s="624"/>
      <c r="AH56" s="624"/>
      <c r="AI56" s="624"/>
      <c r="AJ56" s="625"/>
      <c r="AK56" s="34"/>
      <c r="AM56" s="136"/>
    </row>
    <row r="57" spans="1:39" s="46" customFormat="1" ht="29.25" customHeight="1">
      <c r="A57" s="9"/>
      <c r="B57" s="71"/>
      <c r="C57" s="735">
        <v>19</v>
      </c>
      <c r="D57" s="736"/>
      <c r="E57" s="737"/>
      <c r="F57" s="670"/>
      <c r="G57" s="671"/>
      <c r="H57" s="671"/>
      <c r="I57" s="671"/>
      <c r="J57" s="671"/>
      <c r="K57" s="671"/>
      <c r="L57" s="671"/>
      <c r="M57" s="671"/>
      <c r="N57" s="671"/>
      <c r="O57" s="671"/>
      <c r="P57" s="671"/>
      <c r="Q57" s="671"/>
      <c r="R57" s="672"/>
      <c r="S57" s="623"/>
      <c r="T57" s="624"/>
      <c r="U57" s="624"/>
      <c r="V57" s="624"/>
      <c r="W57" s="624"/>
      <c r="X57" s="624"/>
      <c r="Y57" s="624"/>
      <c r="Z57" s="624"/>
      <c r="AA57" s="624"/>
      <c r="AB57" s="624"/>
      <c r="AC57" s="624"/>
      <c r="AD57" s="624"/>
      <c r="AE57" s="624"/>
      <c r="AF57" s="624"/>
      <c r="AG57" s="624"/>
      <c r="AH57" s="624"/>
      <c r="AI57" s="624"/>
      <c r="AJ57" s="625"/>
      <c r="AK57" s="34"/>
      <c r="AM57" s="136"/>
    </row>
    <row r="58" spans="1:39" s="46" customFormat="1" ht="29.25" customHeight="1">
      <c r="A58" s="9"/>
      <c r="B58" s="71"/>
      <c r="C58" s="735">
        <v>20</v>
      </c>
      <c r="D58" s="736"/>
      <c r="E58" s="737"/>
      <c r="F58" s="670"/>
      <c r="G58" s="671"/>
      <c r="H58" s="671"/>
      <c r="I58" s="671"/>
      <c r="J58" s="671"/>
      <c r="K58" s="671"/>
      <c r="L58" s="671"/>
      <c r="M58" s="671"/>
      <c r="N58" s="671"/>
      <c r="O58" s="671"/>
      <c r="P58" s="671"/>
      <c r="Q58" s="671"/>
      <c r="R58" s="672"/>
      <c r="S58" s="623"/>
      <c r="T58" s="624"/>
      <c r="U58" s="624"/>
      <c r="V58" s="624"/>
      <c r="W58" s="624"/>
      <c r="X58" s="624"/>
      <c r="Y58" s="624"/>
      <c r="Z58" s="624"/>
      <c r="AA58" s="624"/>
      <c r="AB58" s="624"/>
      <c r="AC58" s="624"/>
      <c r="AD58" s="624"/>
      <c r="AE58" s="624"/>
      <c r="AF58" s="624"/>
      <c r="AG58" s="624"/>
      <c r="AH58" s="624"/>
      <c r="AI58" s="624"/>
      <c r="AJ58" s="625"/>
      <c r="AK58" s="34"/>
      <c r="AM58" s="136"/>
    </row>
    <row r="59" spans="1:39" s="46" customFormat="1" ht="29.25" customHeight="1">
      <c r="A59" s="9"/>
      <c r="B59" s="71"/>
      <c r="C59" s="735">
        <v>21</v>
      </c>
      <c r="D59" s="736"/>
      <c r="E59" s="737"/>
      <c r="F59" s="670"/>
      <c r="G59" s="671"/>
      <c r="H59" s="671"/>
      <c r="I59" s="671"/>
      <c r="J59" s="671"/>
      <c r="K59" s="671"/>
      <c r="L59" s="671"/>
      <c r="M59" s="671"/>
      <c r="N59" s="671"/>
      <c r="O59" s="671"/>
      <c r="P59" s="671"/>
      <c r="Q59" s="671"/>
      <c r="R59" s="672"/>
      <c r="S59" s="623"/>
      <c r="T59" s="624"/>
      <c r="U59" s="624"/>
      <c r="V59" s="624"/>
      <c r="W59" s="624"/>
      <c r="X59" s="624"/>
      <c r="Y59" s="624"/>
      <c r="Z59" s="624"/>
      <c r="AA59" s="624"/>
      <c r="AB59" s="624"/>
      <c r="AC59" s="624"/>
      <c r="AD59" s="624"/>
      <c r="AE59" s="624"/>
      <c r="AF59" s="624"/>
      <c r="AG59" s="624"/>
      <c r="AH59" s="624"/>
      <c r="AI59" s="624"/>
      <c r="AJ59" s="625"/>
      <c r="AK59" s="34"/>
      <c r="AM59" s="136"/>
    </row>
    <row r="60" spans="1:39" s="46" customFormat="1" ht="29.25" customHeight="1">
      <c r="A60" s="9"/>
      <c r="B60" s="71"/>
      <c r="C60" s="735">
        <v>22</v>
      </c>
      <c r="D60" s="736"/>
      <c r="E60" s="737"/>
      <c r="F60" s="670"/>
      <c r="G60" s="671"/>
      <c r="H60" s="671"/>
      <c r="I60" s="671"/>
      <c r="J60" s="671"/>
      <c r="K60" s="671"/>
      <c r="L60" s="671"/>
      <c r="M60" s="671"/>
      <c r="N60" s="671"/>
      <c r="O60" s="671"/>
      <c r="P60" s="671"/>
      <c r="Q60" s="671"/>
      <c r="R60" s="672"/>
      <c r="S60" s="623"/>
      <c r="T60" s="624"/>
      <c r="U60" s="624"/>
      <c r="V60" s="624"/>
      <c r="W60" s="624"/>
      <c r="X60" s="624"/>
      <c r="Y60" s="624"/>
      <c r="Z60" s="624"/>
      <c r="AA60" s="624"/>
      <c r="AB60" s="624"/>
      <c r="AC60" s="624"/>
      <c r="AD60" s="624"/>
      <c r="AE60" s="624"/>
      <c r="AF60" s="624"/>
      <c r="AG60" s="624"/>
      <c r="AH60" s="624"/>
      <c r="AI60" s="624"/>
      <c r="AJ60" s="625"/>
      <c r="AK60" s="34"/>
      <c r="AM60" s="136"/>
    </row>
    <row r="61" spans="1:39" s="46" customFormat="1" ht="29.25" customHeight="1">
      <c r="A61" s="9"/>
      <c r="B61" s="71"/>
      <c r="C61" s="735">
        <v>23</v>
      </c>
      <c r="D61" s="736"/>
      <c r="E61" s="737"/>
      <c r="F61" s="670"/>
      <c r="G61" s="671"/>
      <c r="H61" s="671"/>
      <c r="I61" s="671"/>
      <c r="J61" s="671"/>
      <c r="K61" s="671"/>
      <c r="L61" s="671"/>
      <c r="M61" s="671"/>
      <c r="N61" s="671"/>
      <c r="O61" s="671"/>
      <c r="P61" s="671"/>
      <c r="Q61" s="671"/>
      <c r="R61" s="672"/>
      <c r="S61" s="623"/>
      <c r="T61" s="624"/>
      <c r="U61" s="624"/>
      <c r="V61" s="624"/>
      <c r="W61" s="624"/>
      <c r="X61" s="624"/>
      <c r="Y61" s="624"/>
      <c r="Z61" s="624"/>
      <c r="AA61" s="624"/>
      <c r="AB61" s="624"/>
      <c r="AC61" s="624"/>
      <c r="AD61" s="624"/>
      <c r="AE61" s="624"/>
      <c r="AF61" s="624"/>
      <c r="AG61" s="624"/>
      <c r="AH61" s="624"/>
      <c r="AI61" s="624"/>
      <c r="AJ61" s="625"/>
      <c r="AK61" s="34"/>
      <c r="AM61" s="136"/>
    </row>
    <row r="62" spans="1:39" s="46" customFormat="1" ht="29.25" customHeight="1">
      <c r="A62" s="9"/>
      <c r="B62" s="71"/>
      <c r="C62" s="735">
        <v>24</v>
      </c>
      <c r="D62" s="736"/>
      <c r="E62" s="737"/>
      <c r="F62" s="670"/>
      <c r="G62" s="671"/>
      <c r="H62" s="671"/>
      <c r="I62" s="671"/>
      <c r="J62" s="671"/>
      <c r="K62" s="671"/>
      <c r="L62" s="671"/>
      <c r="M62" s="671"/>
      <c r="N62" s="671"/>
      <c r="O62" s="671"/>
      <c r="P62" s="671"/>
      <c r="Q62" s="671"/>
      <c r="R62" s="672"/>
      <c r="S62" s="623"/>
      <c r="T62" s="624"/>
      <c r="U62" s="624"/>
      <c r="V62" s="624"/>
      <c r="W62" s="624"/>
      <c r="X62" s="624"/>
      <c r="Y62" s="624"/>
      <c r="Z62" s="624"/>
      <c r="AA62" s="624"/>
      <c r="AB62" s="624"/>
      <c r="AC62" s="624"/>
      <c r="AD62" s="624"/>
      <c r="AE62" s="624"/>
      <c r="AF62" s="624"/>
      <c r="AG62" s="624"/>
      <c r="AH62" s="624"/>
      <c r="AI62" s="624"/>
      <c r="AJ62" s="625"/>
      <c r="AK62" s="34"/>
      <c r="AM62" s="136"/>
    </row>
    <row r="63" spans="1:39" s="46" customFormat="1" ht="29.25" customHeight="1">
      <c r="A63" s="9"/>
      <c r="B63" s="152"/>
      <c r="C63" s="735">
        <v>25</v>
      </c>
      <c r="D63" s="736"/>
      <c r="E63" s="737"/>
      <c r="F63" s="670"/>
      <c r="G63" s="671"/>
      <c r="H63" s="671"/>
      <c r="I63" s="671"/>
      <c r="J63" s="671"/>
      <c r="K63" s="671"/>
      <c r="L63" s="671"/>
      <c r="M63" s="671"/>
      <c r="N63" s="671"/>
      <c r="O63" s="671"/>
      <c r="P63" s="671"/>
      <c r="Q63" s="671"/>
      <c r="R63" s="672"/>
      <c r="S63" s="623"/>
      <c r="T63" s="624"/>
      <c r="U63" s="624"/>
      <c r="V63" s="624"/>
      <c r="W63" s="624"/>
      <c r="X63" s="624"/>
      <c r="Y63" s="624"/>
      <c r="Z63" s="624"/>
      <c r="AA63" s="624"/>
      <c r="AB63" s="624"/>
      <c r="AC63" s="624"/>
      <c r="AD63" s="624"/>
      <c r="AE63" s="624"/>
      <c r="AF63" s="624"/>
      <c r="AG63" s="624"/>
      <c r="AH63" s="624"/>
      <c r="AI63" s="624"/>
      <c r="AJ63" s="625"/>
      <c r="AK63" s="34"/>
      <c r="AM63" s="136"/>
    </row>
    <row r="64" spans="1:39" s="46" customFormat="1" ht="26.25" customHeight="1">
      <c r="A64" s="106"/>
      <c r="B64" s="121"/>
      <c r="C64" s="148" t="s">
        <v>155</v>
      </c>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50"/>
      <c r="AE64" s="151"/>
      <c r="AF64" s="151"/>
      <c r="AG64" s="151"/>
      <c r="AH64" s="151"/>
      <c r="AI64" s="151"/>
      <c r="AJ64" s="147"/>
      <c r="AK64" s="251" t="s">
        <v>38</v>
      </c>
      <c r="AM64" s="136"/>
    </row>
    <row r="65" spans="1:37">
      <c r="A65" s="1"/>
      <c r="B65" s="76"/>
      <c r="C65" s="76"/>
      <c r="D65" s="76"/>
      <c r="E65" s="76"/>
      <c r="F65" s="76"/>
      <c r="G65" s="76"/>
      <c r="H65" s="76"/>
      <c r="I65" s="76"/>
      <c r="J65" s="76"/>
      <c r="K65" s="76"/>
      <c r="L65" s="76"/>
      <c r="M65" s="54"/>
      <c r="N65" s="54"/>
      <c r="O65" s="76"/>
      <c r="P65" s="54"/>
      <c r="Q65" s="54"/>
      <c r="R65" s="54"/>
      <c r="S65" s="54"/>
      <c r="T65" s="54"/>
      <c r="U65" s="54"/>
      <c r="V65" s="54"/>
      <c r="W65" s="54"/>
      <c r="X65" s="54"/>
      <c r="Y65" s="745" t="s">
        <v>84</v>
      </c>
      <c r="Z65" s="745"/>
      <c r="AA65" s="745"/>
      <c r="AB65" s="745"/>
      <c r="AC65" s="746" t="str">
        <f>IF($AC$4="","",$AC$4)</f>
        <v/>
      </c>
      <c r="AD65" s="746"/>
      <c r="AE65" s="746"/>
      <c r="AF65" s="746"/>
      <c r="AG65" s="746"/>
      <c r="AH65" s="746"/>
      <c r="AI65" s="746"/>
      <c r="AJ65" s="746"/>
      <c r="AK65" s="54"/>
    </row>
    <row r="66" spans="1:37" ht="21" customHeight="1">
      <c r="A66" s="1"/>
      <c r="B66" s="15"/>
      <c r="C66" s="125" t="s">
        <v>132</v>
      </c>
      <c r="D66" s="125"/>
      <c r="E66" s="125"/>
      <c r="F66" s="125"/>
      <c r="G66" s="125"/>
      <c r="H66" s="125"/>
      <c r="I66" s="125"/>
      <c r="J66" s="125"/>
      <c r="K66" s="125"/>
      <c r="L66" s="125"/>
      <c r="M66" s="125"/>
      <c r="N66" s="125"/>
      <c r="O66" s="125"/>
      <c r="P66" s="125"/>
      <c r="Q66" s="125"/>
      <c r="R66" s="125"/>
      <c r="S66" s="125"/>
      <c r="T66" s="125"/>
      <c r="U66" s="125"/>
      <c r="V66" s="125"/>
      <c r="W66" s="2"/>
      <c r="X66" s="2"/>
      <c r="Y66" s="2"/>
      <c r="Z66" s="2"/>
      <c r="AA66" s="2"/>
      <c r="AB66" s="2"/>
      <c r="AC66" s="2"/>
      <c r="AD66" s="2"/>
      <c r="AE66" s="140" t="str">
        <f>IF($E$10="A","Ａ事業所（２）",IF($E$10="Bテナント等","Bテナント等事業所（２）",""))</f>
        <v/>
      </c>
      <c r="AF66" s="54"/>
      <c r="AG66" s="2"/>
      <c r="AH66" s="2"/>
      <c r="AI66" s="2"/>
      <c r="AJ66" s="2"/>
      <c r="AK66" s="2"/>
    </row>
    <row r="67" spans="1:37" ht="8.25" customHeight="1">
      <c r="A67" s="1"/>
      <c r="B67" s="16"/>
      <c r="C67" s="17"/>
      <c r="D67" s="17"/>
      <c r="E67" s="17"/>
      <c r="F67" s="17"/>
      <c r="G67" s="17"/>
      <c r="H67" s="17"/>
      <c r="I67" s="17"/>
      <c r="J67" s="17"/>
      <c r="K67" s="17"/>
      <c r="L67" s="17"/>
      <c r="M67" s="17"/>
      <c r="N67" s="17"/>
      <c r="O67" s="17"/>
      <c r="P67" s="17"/>
      <c r="Q67" s="17"/>
      <c r="R67" s="17"/>
      <c r="S67" s="17"/>
      <c r="T67" s="17"/>
      <c r="U67" s="17"/>
      <c r="V67" s="17"/>
      <c r="W67" s="5"/>
      <c r="X67" s="5"/>
      <c r="Y67" s="5"/>
      <c r="Z67" s="5"/>
      <c r="AA67" s="5"/>
      <c r="AB67" s="5"/>
      <c r="AC67" s="5"/>
      <c r="AD67" s="5"/>
      <c r="AE67" s="5"/>
      <c r="AF67" s="17"/>
      <c r="AG67" s="5"/>
      <c r="AH67" s="5"/>
      <c r="AI67" s="5"/>
      <c r="AJ67" s="5"/>
      <c r="AK67" s="18"/>
    </row>
    <row r="68" spans="1:37" ht="22.5" customHeight="1">
      <c r="A68" s="1"/>
      <c r="B68" s="19"/>
      <c r="C68" s="126" t="s">
        <v>156</v>
      </c>
      <c r="D68" s="72"/>
      <c r="E68" s="72"/>
      <c r="F68" s="72"/>
      <c r="G68" s="72"/>
      <c r="H68" s="72"/>
      <c r="I68" s="72"/>
      <c r="J68" s="72"/>
      <c r="K68" s="72"/>
      <c r="L68" s="72"/>
      <c r="M68" s="72"/>
      <c r="N68" s="72"/>
      <c r="O68" s="73"/>
      <c r="P68" s="54"/>
      <c r="Q68" s="54"/>
      <c r="R68" s="54"/>
      <c r="S68" s="54"/>
      <c r="T68" s="54"/>
      <c r="U68" s="54"/>
      <c r="V68" s="54"/>
      <c r="W68" s="54"/>
      <c r="X68" s="54"/>
      <c r="Y68" s="54"/>
      <c r="Z68" s="54"/>
      <c r="AA68" s="54"/>
      <c r="AB68" s="54"/>
      <c r="AC68" s="54"/>
      <c r="AD68" s="54"/>
      <c r="AE68" s="54"/>
      <c r="AF68" s="54"/>
      <c r="AG68" s="54"/>
      <c r="AH68" s="54"/>
      <c r="AI68" s="54"/>
      <c r="AJ68" s="54"/>
      <c r="AK68" s="3"/>
    </row>
    <row r="69" spans="1:37" ht="6.75" customHeight="1">
      <c r="A69" s="1"/>
      <c r="B69" s="19"/>
      <c r="C69" s="72"/>
      <c r="D69" s="72"/>
      <c r="E69" s="72"/>
      <c r="F69" s="72"/>
      <c r="G69" s="72"/>
      <c r="H69" s="72"/>
      <c r="I69" s="72"/>
      <c r="J69" s="72"/>
      <c r="K69" s="72"/>
      <c r="L69" s="72"/>
      <c r="M69" s="72"/>
      <c r="N69" s="72"/>
      <c r="O69" s="73"/>
      <c r="P69" s="54"/>
      <c r="Q69" s="54"/>
      <c r="R69" s="54"/>
      <c r="S69" s="54"/>
      <c r="T69" s="54"/>
      <c r="U69" s="54"/>
      <c r="V69" s="54"/>
      <c r="W69" s="54"/>
      <c r="X69" s="54"/>
      <c r="Y69" s="54"/>
      <c r="Z69" s="54"/>
      <c r="AA69" s="54"/>
      <c r="AB69" s="54"/>
      <c r="AC69" s="54"/>
      <c r="AD69" s="54"/>
      <c r="AE69" s="54"/>
      <c r="AF69" s="54"/>
      <c r="AG69" s="54"/>
      <c r="AH69" s="54"/>
      <c r="AI69" s="54"/>
      <c r="AJ69" s="54"/>
      <c r="AK69" s="3"/>
    </row>
    <row r="70" spans="1:37" ht="13.5" customHeight="1">
      <c r="A70" s="1"/>
      <c r="B70" s="19"/>
      <c r="C70" s="126" t="s">
        <v>515</v>
      </c>
      <c r="D70" s="72"/>
      <c r="E70" s="72"/>
      <c r="F70" s="72"/>
      <c r="G70" s="72"/>
      <c r="H70" s="72"/>
      <c r="I70" s="72"/>
      <c r="J70" s="72"/>
      <c r="K70" s="72"/>
      <c r="L70" s="72"/>
      <c r="M70" s="72"/>
      <c r="N70" s="72"/>
      <c r="O70" s="73"/>
      <c r="P70" s="54"/>
      <c r="Q70" s="54"/>
      <c r="R70" s="54"/>
      <c r="S70" s="54"/>
      <c r="T70" s="54"/>
      <c r="U70" s="54"/>
      <c r="V70" s="54"/>
      <c r="W70" s="54"/>
      <c r="X70" s="54"/>
      <c r="Y70" s="54"/>
      <c r="Z70" s="54"/>
      <c r="AA70" s="54"/>
      <c r="AB70" s="54"/>
      <c r="AC70" s="54"/>
      <c r="AD70" s="54"/>
      <c r="AE70" s="54"/>
      <c r="AF70" s="54"/>
      <c r="AG70" s="54"/>
      <c r="AH70" s="54"/>
      <c r="AI70" s="54"/>
      <c r="AJ70" s="54"/>
      <c r="AK70" s="3"/>
    </row>
    <row r="71" spans="1:37" ht="18" customHeight="1">
      <c r="A71" s="1"/>
      <c r="B71" s="19"/>
      <c r="C71" s="54"/>
      <c r="D71" s="747" t="s">
        <v>480</v>
      </c>
      <c r="E71" s="748"/>
      <c r="F71" s="748"/>
      <c r="G71" s="748"/>
      <c r="H71" s="748"/>
      <c r="I71" s="748"/>
      <c r="J71" s="748"/>
      <c r="K71" s="748"/>
      <c r="L71" s="748"/>
      <c r="M71" s="748"/>
      <c r="N71" s="748"/>
      <c r="O71" s="748"/>
      <c r="P71" s="749"/>
      <c r="Q71" s="756" t="s">
        <v>481</v>
      </c>
      <c r="R71" s="757"/>
      <c r="S71" s="757"/>
      <c r="T71" s="757"/>
      <c r="U71" s="757"/>
      <c r="V71" s="757"/>
      <c r="W71" s="757"/>
      <c r="X71" s="757"/>
      <c r="Y71" s="757"/>
      <c r="Z71" s="757"/>
      <c r="AA71" s="757"/>
      <c r="AB71" s="757"/>
      <c r="AC71" s="757"/>
      <c r="AD71" s="757"/>
      <c r="AE71" s="757"/>
      <c r="AF71" s="757"/>
      <c r="AG71" s="757"/>
      <c r="AH71" s="757"/>
      <c r="AI71" s="757"/>
      <c r="AJ71" s="758"/>
      <c r="AK71" s="3"/>
    </row>
    <row r="72" spans="1:37" ht="24" customHeight="1">
      <c r="A72" s="1"/>
      <c r="B72" s="19"/>
      <c r="C72" s="54"/>
      <c r="D72" s="750"/>
      <c r="E72" s="751"/>
      <c r="F72" s="751"/>
      <c r="G72" s="751"/>
      <c r="H72" s="751"/>
      <c r="I72" s="751"/>
      <c r="J72" s="751"/>
      <c r="K72" s="751"/>
      <c r="L72" s="751"/>
      <c r="M72" s="751"/>
      <c r="N72" s="751"/>
      <c r="O72" s="751"/>
      <c r="P72" s="752"/>
      <c r="Q72" s="759" t="str">
        <f>Tbl!$Q$2</f>
        <v>令和２年度
（2020年度）</v>
      </c>
      <c r="R72" s="760"/>
      <c r="S72" s="760"/>
      <c r="T72" s="761"/>
      <c r="U72" s="759" t="str">
        <f>Tbl!$Q$3</f>
        <v>令和３年度
（2021年度）</v>
      </c>
      <c r="V72" s="760"/>
      <c r="W72" s="760"/>
      <c r="X72" s="761"/>
      <c r="Y72" s="759" t="str">
        <f>Tbl!$Q$4</f>
        <v>令和４年度
（2022年度）</v>
      </c>
      <c r="Z72" s="760"/>
      <c r="AA72" s="760"/>
      <c r="AB72" s="761"/>
      <c r="AC72" s="759" t="str">
        <f>Tbl!$Q$5</f>
        <v>令和５年度
（2023年度）</v>
      </c>
      <c r="AD72" s="760"/>
      <c r="AE72" s="760"/>
      <c r="AF72" s="761"/>
      <c r="AG72" s="759" t="str">
        <f>Tbl!$Q$6</f>
        <v>令和６年度
（2024年度）</v>
      </c>
      <c r="AH72" s="760"/>
      <c r="AI72" s="760"/>
      <c r="AJ72" s="761"/>
      <c r="AK72" s="3"/>
    </row>
    <row r="73" spans="1:37" ht="30" customHeight="1">
      <c r="A73" s="1"/>
      <c r="B73" s="19"/>
      <c r="C73" s="54"/>
      <c r="D73" s="753"/>
      <c r="E73" s="754"/>
      <c r="F73" s="754"/>
      <c r="G73" s="754"/>
      <c r="H73" s="754"/>
      <c r="I73" s="754"/>
      <c r="J73" s="754"/>
      <c r="K73" s="754"/>
      <c r="L73" s="754"/>
      <c r="M73" s="754"/>
      <c r="N73" s="754"/>
      <c r="O73" s="754"/>
      <c r="P73" s="755"/>
      <c r="Q73" s="777"/>
      <c r="R73" s="778"/>
      <c r="S73" s="778"/>
      <c r="T73" s="779"/>
      <c r="U73" s="777"/>
      <c r="V73" s="778"/>
      <c r="W73" s="778"/>
      <c r="X73" s="779"/>
      <c r="Y73" s="777"/>
      <c r="Z73" s="778"/>
      <c r="AA73" s="778"/>
      <c r="AB73" s="779"/>
      <c r="AC73" s="777"/>
      <c r="AD73" s="778"/>
      <c r="AE73" s="778"/>
      <c r="AF73" s="779"/>
      <c r="AG73" s="777"/>
      <c r="AH73" s="778"/>
      <c r="AI73" s="778"/>
      <c r="AJ73" s="779"/>
      <c r="AK73" s="3"/>
    </row>
    <row r="74" spans="1:37" ht="13.5" customHeight="1">
      <c r="A74" s="1"/>
      <c r="B74" s="19"/>
      <c r="C74" s="72"/>
      <c r="D74" s="72"/>
      <c r="E74" s="72"/>
      <c r="F74" s="72"/>
      <c r="G74" s="72"/>
      <c r="H74" s="72"/>
      <c r="I74" s="72"/>
      <c r="J74" s="72"/>
      <c r="K74" s="72"/>
      <c r="L74" s="72"/>
      <c r="M74" s="72"/>
      <c r="N74" s="72"/>
      <c r="O74" s="73"/>
      <c r="P74" s="54"/>
      <c r="Q74" s="54"/>
      <c r="R74" s="54"/>
      <c r="S74" s="54"/>
      <c r="T74" s="54"/>
      <c r="U74" s="54"/>
      <c r="V74" s="54"/>
      <c r="W74" s="54"/>
      <c r="X74" s="54"/>
      <c r="Y74" s="54"/>
      <c r="Z74" s="54"/>
      <c r="AA74" s="54"/>
      <c r="AB74" s="54"/>
      <c r="AC74" s="54"/>
      <c r="AD74" s="54"/>
      <c r="AE74" s="54"/>
      <c r="AF74" s="54"/>
      <c r="AG74" s="54"/>
      <c r="AH74" s="54"/>
      <c r="AI74" s="54"/>
      <c r="AJ74" s="54"/>
      <c r="AK74" s="3"/>
    </row>
    <row r="75" spans="1:37">
      <c r="A75" s="1"/>
      <c r="B75" s="19"/>
      <c r="C75" s="126" t="s">
        <v>516</v>
      </c>
      <c r="D75" s="72"/>
      <c r="E75" s="72"/>
      <c r="F75" s="72"/>
      <c r="G75" s="72"/>
      <c r="H75" s="72"/>
      <c r="I75" s="72"/>
      <c r="J75" s="72"/>
      <c r="K75" s="72"/>
      <c r="L75" s="72"/>
      <c r="M75" s="72"/>
      <c r="N75" s="72"/>
      <c r="O75" s="21"/>
      <c r="P75" s="54"/>
      <c r="Q75" s="54"/>
      <c r="R75" s="54"/>
      <c r="S75" s="54"/>
      <c r="T75" s="54"/>
      <c r="U75" s="54"/>
      <c r="V75" s="54"/>
      <c r="W75" s="54"/>
      <c r="X75" s="54"/>
      <c r="Y75" s="54"/>
      <c r="Z75" s="54"/>
      <c r="AA75" s="54"/>
      <c r="AB75" s="54"/>
      <c r="AC75" s="54"/>
      <c r="AD75" s="54"/>
      <c r="AE75" s="54"/>
      <c r="AF75" s="54"/>
      <c r="AG75" s="54"/>
      <c r="AH75" s="54"/>
      <c r="AI75" s="54"/>
      <c r="AJ75" s="54"/>
      <c r="AK75" s="3"/>
    </row>
    <row r="76" spans="1:37">
      <c r="A76" s="1"/>
      <c r="B76" s="19"/>
      <c r="C76" s="72"/>
      <c r="D76" s="72"/>
      <c r="E76" s="72"/>
      <c r="F76" s="72"/>
      <c r="G76" s="72"/>
      <c r="H76" s="72"/>
      <c r="I76" s="72"/>
      <c r="J76" s="72"/>
      <c r="K76" s="72"/>
      <c r="L76" s="72"/>
      <c r="M76" s="74"/>
      <c r="N76" s="54"/>
      <c r="O76" s="73"/>
      <c r="P76" s="2"/>
      <c r="Q76" s="54"/>
      <c r="R76" s="54"/>
      <c r="S76" s="54"/>
      <c r="T76" s="54"/>
      <c r="U76" s="54"/>
      <c r="V76" s="54"/>
      <c r="W76" s="54"/>
      <c r="X76" s="54"/>
      <c r="Y76" s="54"/>
      <c r="Z76" s="54"/>
      <c r="AA76" s="54"/>
      <c r="AB76" s="54"/>
      <c r="AC76" s="54"/>
      <c r="AD76" s="54"/>
      <c r="AE76" s="54"/>
      <c r="AF76" s="54"/>
      <c r="AG76" s="54"/>
      <c r="AH76" s="54"/>
      <c r="AI76" s="54"/>
      <c r="AJ76" s="142" t="s">
        <v>497</v>
      </c>
      <c r="AK76" s="3"/>
    </row>
    <row r="77" spans="1:37" ht="18" customHeight="1">
      <c r="A77" s="1"/>
      <c r="B77" s="19"/>
      <c r="C77" s="72"/>
      <c r="D77" s="762"/>
      <c r="E77" s="763"/>
      <c r="F77" s="763"/>
      <c r="G77" s="763"/>
      <c r="H77" s="763"/>
      <c r="I77" s="763"/>
      <c r="J77" s="763"/>
      <c r="K77" s="763"/>
      <c r="L77" s="763"/>
      <c r="M77" s="5"/>
      <c r="N77" s="22"/>
      <c r="O77" s="22"/>
      <c r="P77" s="23"/>
      <c r="Q77" s="756" t="s">
        <v>481</v>
      </c>
      <c r="R77" s="757"/>
      <c r="S77" s="757"/>
      <c r="T77" s="757"/>
      <c r="U77" s="757"/>
      <c r="V77" s="757"/>
      <c r="W77" s="757"/>
      <c r="X77" s="757"/>
      <c r="Y77" s="757"/>
      <c r="Z77" s="757"/>
      <c r="AA77" s="757"/>
      <c r="AB77" s="757"/>
      <c r="AC77" s="757"/>
      <c r="AD77" s="757"/>
      <c r="AE77" s="757"/>
      <c r="AF77" s="757"/>
      <c r="AG77" s="757"/>
      <c r="AH77" s="757"/>
      <c r="AI77" s="757"/>
      <c r="AJ77" s="758"/>
      <c r="AK77" s="3"/>
    </row>
    <row r="78" spans="1:37" ht="12" customHeight="1">
      <c r="A78" s="1"/>
      <c r="B78" s="19"/>
      <c r="C78" s="72"/>
      <c r="D78" s="764"/>
      <c r="E78" s="765"/>
      <c r="F78" s="765"/>
      <c r="G78" s="765"/>
      <c r="H78" s="765"/>
      <c r="I78" s="765"/>
      <c r="J78" s="765"/>
      <c r="K78" s="765"/>
      <c r="L78" s="766"/>
      <c r="M78" s="770" t="s">
        <v>157</v>
      </c>
      <c r="N78" s="770"/>
      <c r="O78" s="770"/>
      <c r="P78" s="770"/>
      <c r="Q78" s="771" t="str">
        <f>Tbl!$Q$2</f>
        <v>令和２年度
（2020年度）</v>
      </c>
      <c r="R78" s="772"/>
      <c r="S78" s="772"/>
      <c r="T78" s="773"/>
      <c r="U78" s="771" t="str">
        <f>Tbl!$Q$3</f>
        <v>令和３年度
（2021年度）</v>
      </c>
      <c r="V78" s="772"/>
      <c r="W78" s="772"/>
      <c r="X78" s="773"/>
      <c r="Y78" s="771" t="str">
        <f>Tbl!$Q$4</f>
        <v>令和４年度
（2022年度）</v>
      </c>
      <c r="Z78" s="772"/>
      <c r="AA78" s="772"/>
      <c r="AB78" s="773"/>
      <c r="AC78" s="771" t="str">
        <f>Tbl!$Q$5</f>
        <v>令和５年度
（2023年度）</v>
      </c>
      <c r="AD78" s="772"/>
      <c r="AE78" s="772"/>
      <c r="AF78" s="773"/>
      <c r="AG78" s="771" t="str">
        <f>Tbl!$Q$6</f>
        <v>令和６年度
（2024年度）</v>
      </c>
      <c r="AH78" s="772"/>
      <c r="AI78" s="772"/>
      <c r="AJ78" s="773"/>
      <c r="AK78" s="127"/>
    </row>
    <row r="79" spans="1:37" ht="12" customHeight="1">
      <c r="A79" s="1"/>
      <c r="B79" s="19"/>
      <c r="C79" s="72"/>
      <c r="D79" s="767"/>
      <c r="E79" s="768"/>
      <c r="F79" s="768"/>
      <c r="G79" s="768"/>
      <c r="H79" s="768"/>
      <c r="I79" s="768"/>
      <c r="J79" s="768"/>
      <c r="K79" s="768"/>
      <c r="L79" s="769"/>
      <c r="M79" s="770"/>
      <c r="N79" s="770"/>
      <c r="O79" s="770"/>
      <c r="P79" s="770"/>
      <c r="Q79" s="774"/>
      <c r="R79" s="775"/>
      <c r="S79" s="775"/>
      <c r="T79" s="776"/>
      <c r="U79" s="774"/>
      <c r="V79" s="775"/>
      <c r="W79" s="775"/>
      <c r="X79" s="776"/>
      <c r="Y79" s="774"/>
      <c r="Z79" s="775"/>
      <c r="AA79" s="775"/>
      <c r="AB79" s="776"/>
      <c r="AC79" s="774"/>
      <c r="AD79" s="775"/>
      <c r="AE79" s="775"/>
      <c r="AF79" s="776"/>
      <c r="AG79" s="774"/>
      <c r="AH79" s="775"/>
      <c r="AI79" s="775"/>
      <c r="AJ79" s="776"/>
      <c r="AK79" s="127"/>
    </row>
    <row r="80" spans="1:37" ht="30" customHeight="1">
      <c r="A80" s="1"/>
      <c r="B80" s="19"/>
      <c r="C80" s="72"/>
      <c r="D80" s="788" t="s">
        <v>482</v>
      </c>
      <c r="E80" s="789"/>
      <c r="F80" s="789"/>
      <c r="G80" s="789"/>
      <c r="H80" s="789"/>
      <c r="I80" s="789"/>
      <c r="J80" s="789"/>
      <c r="K80" s="789"/>
      <c r="L80" s="789"/>
      <c r="M80" s="790" t="str">
        <f>IF($S$24="","",$S$24)</f>
        <v/>
      </c>
      <c r="N80" s="790"/>
      <c r="O80" s="790"/>
      <c r="P80" s="790"/>
      <c r="Q80" s="780"/>
      <c r="R80" s="781"/>
      <c r="S80" s="781"/>
      <c r="T80" s="782"/>
      <c r="U80" s="780"/>
      <c r="V80" s="781"/>
      <c r="W80" s="781"/>
      <c r="X80" s="782"/>
      <c r="Y80" s="780"/>
      <c r="Z80" s="781"/>
      <c r="AA80" s="781"/>
      <c r="AB80" s="782"/>
      <c r="AC80" s="780"/>
      <c r="AD80" s="781"/>
      <c r="AE80" s="781"/>
      <c r="AF80" s="782"/>
      <c r="AG80" s="780"/>
      <c r="AH80" s="781"/>
      <c r="AI80" s="781"/>
      <c r="AJ80" s="782"/>
      <c r="AK80" s="3"/>
    </row>
    <row r="81" spans="1:46" ht="30" customHeight="1">
      <c r="A81" s="1"/>
      <c r="B81" s="19"/>
      <c r="C81" s="72"/>
      <c r="D81" s="128"/>
      <c r="E81" s="783" t="s">
        <v>158</v>
      </c>
      <c r="F81" s="783"/>
      <c r="G81" s="783"/>
      <c r="H81" s="783"/>
      <c r="I81" s="783"/>
      <c r="J81" s="783"/>
      <c r="K81" s="783"/>
      <c r="L81" s="783"/>
      <c r="M81" s="783"/>
      <c r="N81" s="783"/>
      <c r="O81" s="783"/>
      <c r="P81" s="783"/>
      <c r="Q81" s="784" t="s">
        <v>192</v>
      </c>
      <c r="R81" s="785"/>
      <c r="S81" s="785"/>
      <c r="T81" s="786"/>
      <c r="U81" s="787" t="str">
        <f>IFERROR(IF(U$80="","",(U80-Q80)/Q80*100),"")</f>
        <v/>
      </c>
      <c r="V81" s="787"/>
      <c r="W81" s="787"/>
      <c r="X81" s="787"/>
      <c r="Y81" s="787" t="str">
        <f t="shared" ref="Y81" si="0">IFERROR(IF(Y$80="","",(Y80-U80)/U80*100),"")</f>
        <v/>
      </c>
      <c r="Z81" s="787"/>
      <c r="AA81" s="787"/>
      <c r="AB81" s="787"/>
      <c r="AC81" s="787" t="str">
        <f t="shared" ref="AC81" si="1">IFERROR(IF(AC$80="","",(AC80-Y80)/Y80*100),"")</f>
        <v/>
      </c>
      <c r="AD81" s="787"/>
      <c r="AE81" s="787"/>
      <c r="AF81" s="787"/>
      <c r="AG81" s="787" t="str">
        <f t="shared" ref="AG81" si="2">IFERROR(IF(AG$80="","",(AG80-AC80)/AC80*100),"")</f>
        <v/>
      </c>
      <c r="AH81" s="787"/>
      <c r="AI81" s="787"/>
      <c r="AJ81" s="787"/>
      <c r="AK81" s="3"/>
    </row>
    <row r="82" spans="1:46" ht="15" customHeight="1">
      <c r="A82" s="1"/>
      <c r="B82" s="19"/>
      <c r="C82" s="72"/>
      <c r="D82" s="809"/>
      <c r="E82" s="811" t="s">
        <v>518</v>
      </c>
      <c r="F82" s="812"/>
      <c r="G82" s="812"/>
      <c r="H82" s="812"/>
      <c r="I82" s="812"/>
      <c r="J82" s="812"/>
      <c r="K82" s="812"/>
      <c r="L82" s="812"/>
      <c r="M82" s="812"/>
      <c r="N82" s="812"/>
      <c r="O82" s="812"/>
      <c r="P82" s="813"/>
      <c r="Q82" s="791" t="str">
        <f>IFERROR(($M$80-Q80)/$M$80*100,"")</f>
        <v/>
      </c>
      <c r="R82" s="792"/>
      <c r="S82" s="792"/>
      <c r="T82" s="793"/>
      <c r="U82" s="791" t="str">
        <f t="shared" ref="U82" si="3">IFERROR(($M$80-U80)/$M$80*100,"")</f>
        <v/>
      </c>
      <c r="V82" s="792"/>
      <c r="W82" s="792"/>
      <c r="X82" s="793"/>
      <c r="Y82" s="791" t="str">
        <f t="shared" ref="Y82" si="4">IFERROR(($M$80-Y80)/$M$80*100,"")</f>
        <v/>
      </c>
      <c r="Z82" s="792"/>
      <c r="AA82" s="792"/>
      <c r="AB82" s="793"/>
      <c r="AC82" s="791" t="str">
        <f t="shared" ref="AC82" si="5">IFERROR(($M$80-AC80)/$M$80*100,"")</f>
        <v/>
      </c>
      <c r="AD82" s="792"/>
      <c r="AE82" s="792"/>
      <c r="AF82" s="793"/>
      <c r="AG82" s="791" t="str">
        <f t="shared" ref="AG82" si="6">IFERROR(($M$80-AG80)/$M$80*100,"")</f>
        <v/>
      </c>
      <c r="AH82" s="792"/>
      <c r="AI82" s="792"/>
      <c r="AJ82" s="793"/>
      <c r="AK82" s="3"/>
    </row>
    <row r="83" spans="1:46" ht="15" customHeight="1">
      <c r="A83" s="1"/>
      <c r="B83" s="19"/>
      <c r="C83" s="72"/>
      <c r="D83" s="810"/>
      <c r="E83" s="814"/>
      <c r="F83" s="815"/>
      <c r="G83" s="815"/>
      <c r="H83" s="815"/>
      <c r="I83" s="815"/>
      <c r="J83" s="815"/>
      <c r="K83" s="815"/>
      <c r="L83" s="815"/>
      <c r="M83" s="815"/>
      <c r="N83" s="815"/>
      <c r="O83" s="815"/>
      <c r="P83" s="816"/>
      <c r="Q83" s="794"/>
      <c r="R83" s="795"/>
      <c r="S83" s="795"/>
      <c r="T83" s="796"/>
      <c r="U83" s="794"/>
      <c r="V83" s="795"/>
      <c r="W83" s="795"/>
      <c r="X83" s="796"/>
      <c r="Y83" s="794"/>
      <c r="Z83" s="795"/>
      <c r="AA83" s="795"/>
      <c r="AB83" s="796"/>
      <c r="AC83" s="794"/>
      <c r="AD83" s="795"/>
      <c r="AE83" s="795"/>
      <c r="AF83" s="796"/>
      <c r="AG83" s="794"/>
      <c r="AH83" s="795"/>
      <c r="AI83" s="795"/>
      <c r="AJ83" s="796"/>
      <c r="AK83" s="21"/>
    </row>
    <row r="84" spans="1:46" ht="30" customHeight="1">
      <c r="A84" s="1"/>
      <c r="B84" s="19"/>
      <c r="C84" s="72"/>
      <c r="D84" s="797" t="s">
        <v>109</v>
      </c>
      <c r="E84" s="799" t="s">
        <v>159</v>
      </c>
      <c r="F84" s="800"/>
      <c r="G84" s="800"/>
      <c r="H84" s="800"/>
      <c r="I84" s="800"/>
      <c r="J84" s="800"/>
      <c r="K84" s="800"/>
      <c r="L84" s="800"/>
      <c r="M84" s="800"/>
      <c r="N84" s="800"/>
      <c r="O84" s="800"/>
      <c r="P84" s="801"/>
      <c r="Q84" s="802"/>
      <c r="R84" s="803"/>
      <c r="S84" s="803"/>
      <c r="T84" s="804"/>
      <c r="U84" s="802"/>
      <c r="V84" s="803"/>
      <c r="W84" s="803"/>
      <c r="X84" s="804"/>
      <c r="Y84" s="802"/>
      <c r="Z84" s="803"/>
      <c r="AA84" s="803"/>
      <c r="AB84" s="804"/>
      <c r="AC84" s="802"/>
      <c r="AD84" s="803"/>
      <c r="AE84" s="803"/>
      <c r="AF84" s="804"/>
      <c r="AG84" s="802"/>
      <c r="AH84" s="803"/>
      <c r="AI84" s="803"/>
      <c r="AJ84" s="804"/>
      <c r="AK84" s="21"/>
    </row>
    <row r="85" spans="1:46" ht="30" customHeight="1">
      <c r="A85" s="1"/>
      <c r="B85" s="19"/>
      <c r="C85" s="72"/>
      <c r="D85" s="797"/>
      <c r="E85" s="805" t="s">
        <v>160</v>
      </c>
      <c r="F85" s="805"/>
      <c r="G85" s="805"/>
      <c r="H85" s="805"/>
      <c r="I85" s="805"/>
      <c r="J85" s="805"/>
      <c r="K85" s="805"/>
      <c r="L85" s="805"/>
      <c r="M85" s="805"/>
      <c r="N85" s="805"/>
      <c r="O85" s="805"/>
      <c r="P85" s="805"/>
      <c r="Q85" s="806"/>
      <c r="R85" s="807"/>
      <c r="S85" s="807"/>
      <c r="T85" s="808"/>
      <c r="U85" s="817"/>
      <c r="V85" s="818"/>
      <c r="W85" s="818"/>
      <c r="X85" s="819"/>
      <c r="Y85" s="806"/>
      <c r="Z85" s="807"/>
      <c r="AA85" s="807"/>
      <c r="AB85" s="808"/>
      <c r="AC85" s="806"/>
      <c r="AD85" s="807"/>
      <c r="AE85" s="807"/>
      <c r="AF85" s="808"/>
      <c r="AG85" s="806"/>
      <c r="AH85" s="807"/>
      <c r="AI85" s="807"/>
      <c r="AJ85" s="808"/>
      <c r="AK85" s="3"/>
    </row>
    <row r="86" spans="1:46" ht="30" customHeight="1">
      <c r="A86" s="1"/>
      <c r="B86" s="19"/>
      <c r="C86" s="72"/>
      <c r="D86" s="797"/>
      <c r="E86" s="805" t="s">
        <v>161</v>
      </c>
      <c r="F86" s="805"/>
      <c r="G86" s="805"/>
      <c r="H86" s="805"/>
      <c r="I86" s="805"/>
      <c r="J86" s="805"/>
      <c r="K86" s="805"/>
      <c r="L86" s="805"/>
      <c r="M86" s="805"/>
      <c r="N86" s="805"/>
      <c r="O86" s="805"/>
      <c r="P86" s="805"/>
      <c r="Q86" s="806"/>
      <c r="R86" s="807"/>
      <c r="S86" s="807"/>
      <c r="T86" s="808"/>
      <c r="U86" s="806"/>
      <c r="V86" s="807"/>
      <c r="W86" s="807"/>
      <c r="X86" s="808"/>
      <c r="Y86" s="806"/>
      <c r="Z86" s="807"/>
      <c r="AA86" s="807"/>
      <c r="AB86" s="808"/>
      <c r="AC86" s="806"/>
      <c r="AD86" s="807"/>
      <c r="AE86" s="807"/>
      <c r="AF86" s="808"/>
      <c r="AG86" s="806"/>
      <c r="AH86" s="807"/>
      <c r="AI86" s="807"/>
      <c r="AJ86" s="808"/>
      <c r="AK86" s="3"/>
    </row>
    <row r="87" spans="1:46" ht="30" customHeight="1">
      <c r="A87" s="1"/>
      <c r="B87" s="19"/>
      <c r="C87" s="72"/>
      <c r="D87" s="797"/>
      <c r="E87" s="805" t="s">
        <v>162</v>
      </c>
      <c r="F87" s="805"/>
      <c r="G87" s="805"/>
      <c r="H87" s="805"/>
      <c r="I87" s="805"/>
      <c r="J87" s="805"/>
      <c r="K87" s="805"/>
      <c r="L87" s="805"/>
      <c r="M87" s="805"/>
      <c r="N87" s="805"/>
      <c r="O87" s="805"/>
      <c r="P87" s="805"/>
      <c r="Q87" s="806"/>
      <c r="R87" s="807"/>
      <c r="S87" s="807"/>
      <c r="T87" s="808"/>
      <c r="U87" s="806"/>
      <c r="V87" s="807"/>
      <c r="W87" s="807"/>
      <c r="X87" s="808"/>
      <c r="Y87" s="806"/>
      <c r="Z87" s="807"/>
      <c r="AA87" s="807"/>
      <c r="AB87" s="808"/>
      <c r="AC87" s="806"/>
      <c r="AD87" s="807"/>
      <c r="AE87" s="807"/>
      <c r="AF87" s="808"/>
      <c r="AG87" s="806"/>
      <c r="AH87" s="807"/>
      <c r="AI87" s="807"/>
      <c r="AJ87" s="808"/>
      <c r="AK87" s="3"/>
      <c r="AP87" s="47"/>
      <c r="AS87" s="47"/>
    </row>
    <row r="88" spans="1:46" ht="30" customHeight="1">
      <c r="A88" s="1"/>
      <c r="B88" s="19"/>
      <c r="C88" s="72"/>
      <c r="D88" s="797"/>
      <c r="E88" s="805" t="s">
        <v>163</v>
      </c>
      <c r="F88" s="805"/>
      <c r="G88" s="805"/>
      <c r="H88" s="805"/>
      <c r="I88" s="805"/>
      <c r="J88" s="805"/>
      <c r="K88" s="805"/>
      <c r="L88" s="805"/>
      <c r="M88" s="805"/>
      <c r="N88" s="805"/>
      <c r="O88" s="805"/>
      <c r="P88" s="805"/>
      <c r="Q88" s="806"/>
      <c r="R88" s="807"/>
      <c r="S88" s="807"/>
      <c r="T88" s="808"/>
      <c r="U88" s="806"/>
      <c r="V88" s="807"/>
      <c r="W88" s="807"/>
      <c r="X88" s="808"/>
      <c r="Y88" s="806"/>
      <c r="Z88" s="807"/>
      <c r="AA88" s="807"/>
      <c r="AB88" s="808"/>
      <c r="AC88" s="806"/>
      <c r="AD88" s="807"/>
      <c r="AE88" s="807"/>
      <c r="AF88" s="808"/>
      <c r="AG88" s="806"/>
      <c r="AH88" s="807"/>
      <c r="AI88" s="807"/>
      <c r="AJ88" s="808"/>
      <c r="AK88" s="3"/>
    </row>
    <row r="89" spans="1:46" ht="30" customHeight="1">
      <c r="A89" s="1"/>
      <c r="B89" s="19"/>
      <c r="C89" s="72"/>
      <c r="D89" s="797"/>
      <c r="E89" s="805" t="s">
        <v>164</v>
      </c>
      <c r="F89" s="805"/>
      <c r="G89" s="805"/>
      <c r="H89" s="805"/>
      <c r="I89" s="805"/>
      <c r="J89" s="805"/>
      <c r="K89" s="805"/>
      <c r="L89" s="805"/>
      <c r="M89" s="805"/>
      <c r="N89" s="805"/>
      <c r="O89" s="805"/>
      <c r="P89" s="805"/>
      <c r="Q89" s="806"/>
      <c r="R89" s="807"/>
      <c r="S89" s="807"/>
      <c r="T89" s="808"/>
      <c r="U89" s="806"/>
      <c r="V89" s="807"/>
      <c r="W89" s="807"/>
      <c r="X89" s="808"/>
      <c r="Y89" s="806"/>
      <c r="Z89" s="807"/>
      <c r="AA89" s="807"/>
      <c r="AB89" s="808"/>
      <c r="AC89" s="806"/>
      <c r="AD89" s="807"/>
      <c r="AE89" s="807"/>
      <c r="AF89" s="808"/>
      <c r="AG89" s="806"/>
      <c r="AH89" s="807"/>
      <c r="AI89" s="807"/>
      <c r="AJ89" s="808"/>
      <c r="AK89" s="3"/>
      <c r="AM89" s="134" t="s">
        <v>165</v>
      </c>
      <c r="AN89" s="108"/>
      <c r="AO89" s="109"/>
      <c r="AP89" s="109"/>
      <c r="AQ89" s="109"/>
      <c r="AR89" s="48"/>
    </row>
    <row r="90" spans="1:46" ht="30" customHeight="1" thickBot="1">
      <c r="A90" s="1"/>
      <c r="B90" s="19"/>
      <c r="C90" s="72"/>
      <c r="D90" s="798"/>
      <c r="E90" s="826" t="s">
        <v>166</v>
      </c>
      <c r="F90" s="827"/>
      <c r="G90" s="827"/>
      <c r="H90" s="827"/>
      <c r="I90" s="827"/>
      <c r="J90" s="827"/>
      <c r="K90" s="827"/>
      <c r="L90" s="827"/>
      <c r="M90" s="827"/>
      <c r="N90" s="827"/>
      <c r="O90" s="827"/>
      <c r="P90" s="828"/>
      <c r="Q90" s="829"/>
      <c r="R90" s="830"/>
      <c r="S90" s="830"/>
      <c r="T90" s="831"/>
      <c r="U90" s="829"/>
      <c r="V90" s="830"/>
      <c r="W90" s="830"/>
      <c r="X90" s="831"/>
      <c r="Y90" s="829"/>
      <c r="Z90" s="830"/>
      <c r="AA90" s="830"/>
      <c r="AB90" s="831"/>
      <c r="AC90" s="829"/>
      <c r="AD90" s="830"/>
      <c r="AE90" s="830"/>
      <c r="AF90" s="831"/>
      <c r="AG90" s="829"/>
      <c r="AH90" s="830"/>
      <c r="AI90" s="830"/>
      <c r="AJ90" s="831"/>
      <c r="AK90" s="3"/>
      <c r="AM90" s="304">
        <f>SUM($Q$84:$T$90)</f>
        <v>0</v>
      </c>
      <c r="AN90" s="305">
        <f>SUM($U$84:$X$90)</f>
        <v>0</v>
      </c>
      <c r="AO90" s="305">
        <f>SUM($Y$84:$AB$90)</f>
        <v>0</v>
      </c>
      <c r="AP90" s="305">
        <f>SUM($AC$84:$AF$90)</f>
        <v>0</v>
      </c>
      <c r="AQ90" s="306">
        <f>SUM($AG$84:$AJ$90)</f>
        <v>0</v>
      </c>
      <c r="AR90" s="49"/>
      <c r="AS90" s="50"/>
    </row>
    <row r="91" spans="1:46" ht="30" customHeight="1" thickTop="1">
      <c r="A91" s="1"/>
      <c r="B91" s="19"/>
      <c r="C91" s="72"/>
      <c r="D91" s="820" t="s">
        <v>110</v>
      </c>
      <c r="E91" s="821"/>
      <c r="F91" s="821"/>
      <c r="G91" s="821"/>
      <c r="H91" s="821"/>
      <c r="I91" s="821"/>
      <c r="J91" s="821"/>
      <c r="K91" s="821"/>
      <c r="L91" s="821"/>
      <c r="M91" s="821"/>
      <c r="N91" s="821"/>
      <c r="O91" s="821"/>
      <c r="P91" s="822"/>
      <c r="Q91" s="823" t="str">
        <f>IF(SUM(Q$80,Q$84:T$90)=0,"",SUM(Q$80,Q$84:T$90))</f>
        <v/>
      </c>
      <c r="R91" s="824"/>
      <c r="S91" s="824"/>
      <c r="T91" s="825"/>
      <c r="U91" s="823" t="str">
        <f t="shared" ref="U91" si="7">IF(SUM(U$80,U$84:X$90)=0,"",SUM(U$80,U$84:X$90))</f>
        <v/>
      </c>
      <c r="V91" s="824"/>
      <c r="W91" s="824"/>
      <c r="X91" s="825"/>
      <c r="Y91" s="823" t="str">
        <f t="shared" ref="Y91" si="8">IF(SUM(Y$80,Y$84:AB$90)=0,"",SUM(Y$80,Y$84:AB$90))</f>
        <v/>
      </c>
      <c r="Z91" s="824"/>
      <c r="AA91" s="824"/>
      <c r="AB91" s="825"/>
      <c r="AC91" s="823" t="str">
        <f t="shared" ref="AC91" si="9">IF(SUM(AC$80,AC$84:AF$90)=0,"",SUM(AC$80,AC$84:AF$90))</f>
        <v/>
      </c>
      <c r="AD91" s="824"/>
      <c r="AE91" s="824"/>
      <c r="AF91" s="825"/>
      <c r="AG91" s="823" t="str">
        <f t="shared" ref="AG91" si="10">IF(SUM(AG$80,AG$84:AJ$90)=0,"",SUM(AG$80,AG$84:AJ$90))</f>
        <v/>
      </c>
      <c r="AH91" s="824"/>
      <c r="AI91" s="824"/>
      <c r="AJ91" s="825"/>
      <c r="AK91" s="3"/>
      <c r="AO91" s="47"/>
      <c r="AP91" s="47"/>
      <c r="AQ91" s="47"/>
      <c r="AR91" s="47"/>
      <c r="AS91" s="47"/>
    </row>
    <row r="92" spans="1:46">
      <c r="A92" s="1"/>
      <c r="B92" s="19"/>
      <c r="C92" s="72"/>
      <c r="D92" s="72"/>
      <c r="E92" s="72"/>
      <c r="F92" s="72"/>
      <c r="G92" s="72"/>
      <c r="H92" s="72"/>
      <c r="I92" s="72"/>
      <c r="J92" s="72"/>
      <c r="K92" s="72"/>
      <c r="L92" s="72"/>
      <c r="M92" s="72"/>
      <c r="N92" s="72"/>
      <c r="O92" s="24"/>
      <c r="P92" s="54"/>
      <c r="Q92" s="54"/>
      <c r="R92" s="54"/>
      <c r="S92" s="54"/>
      <c r="T92" s="54"/>
      <c r="U92" s="54"/>
      <c r="V92" s="54"/>
      <c r="W92" s="54"/>
      <c r="X92" s="54"/>
      <c r="Y92" s="54"/>
      <c r="Z92" s="54"/>
      <c r="AA92" s="54"/>
      <c r="AB92" s="54"/>
      <c r="AC92" s="54"/>
      <c r="AD92" s="54"/>
      <c r="AE92" s="54"/>
      <c r="AF92" s="54"/>
      <c r="AG92" s="54"/>
      <c r="AH92" s="54"/>
      <c r="AI92" s="54"/>
      <c r="AJ92" s="54"/>
      <c r="AK92" s="3"/>
    </row>
    <row r="93" spans="1:46" ht="13.5" customHeight="1">
      <c r="A93" s="1"/>
      <c r="B93" s="19"/>
      <c r="C93" s="126" t="s">
        <v>517</v>
      </c>
      <c r="D93" s="72"/>
      <c r="E93" s="72"/>
      <c r="F93" s="72"/>
      <c r="G93" s="72"/>
      <c r="H93" s="72"/>
      <c r="I93" s="72"/>
      <c r="J93" s="72"/>
      <c r="K93" s="72"/>
      <c r="L93" s="72"/>
      <c r="M93" s="72"/>
      <c r="N93" s="72"/>
      <c r="O93" s="73"/>
      <c r="P93" s="54"/>
      <c r="Q93" s="54"/>
      <c r="R93" s="54"/>
      <c r="S93" s="54"/>
      <c r="T93" s="54"/>
      <c r="U93" s="54"/>
      <c r="V93" s="54"/>
      <c r="W93" s="54"/>
      <c r="X93" s="54"/>
      <c r="Y93" s="54"/>
      <c r="Z93" s="54"/>
      <c r="AA93" s="54"/>
      <c r="AB93" s="54"/>
      <c r="AC93" s="54"/>
      <c r="AD93" s="54"/>
      <c r="AE93" s="54"/>
      <c r="AF93" s="54"/>
      <c r="AG93" s="54"/>
      <c r="AH93" s="54"/>
      <c r="AI93" s="54"/>
      <c r="AJ93" s="54"/>
      <c r="AK93" s="3"/>
    </row>
    <row r="94" spans="1:46" ht="13.5" customHeight="1">
      <c r="A94" s="1"/>
      <c r="B94" s="19"/>
      <c r="C94" s="72"/>
      <c r="D94" s="72"/>
      <c r="E94" s="72"/>
      <c r="F94" s="72"/>
      <c r="G94" s="72"/>
      <c r="H94" s="72"/>
      <c r="I94" s="72"/>
      <c r="J94" s="72"/>
      <c r="K94" s="72"/>
      <c r="L94" s="75"/>
      <c r="M94" s="54"/>
      <c r="N94" s="54"/>
      <c r="O94" s="73"/>
      <c r="P94" s="54"/>
      <c r="Q94" s="54"/>
      <c r="R94" s="54"/>
      <c r="S94" s="54"/>
      <c r="T94" s="54"/>
      <c r="U94" s="54"/>
      <c r="V94" s="54"/>
      <c r="W94" s="54"/>
      <c r="X94" s="54"/>
      <c r="Y94" s="54"/>
      <c r="Z94" s="54"/>
      <c r="AA94" s="54"/>
      <c r="AB94" s="54"/>
      <c r="AC94" s="832" t="s">
        <v>483</v>
      </c>
      <c r="AD94" s="832"/>
      <c r="AE94" s="832"/>
      <c r="AF94" s="832"/>
      <c r="AG94" s="832"/>
      <c r="AH94" s="832"/>
      <c r="AI94" s="832"/>
      <c r="AJ94" s="832"/>
      <c r="AK94" s="3"/>
    </row>
    <row r="95" spans="1:46" ht="18" customHeight="1">
      <c r="A95" s="1"/>
      <c r="B95" s="19"/>
      <c r="C95" s="72"/>
      <c r="D95" s="762"/>
      <c r="E95" s="763"/>
      <c r="F95" s="763"/>
      <c r="G95" s="763"/>
      <c r="H95" s="763"/>
      <c r="I95" s="763"/>
      <c r="J95" s="763"/>
      <c r="K95" s="763"/>
      <c r="L95" s="763"/>
      <c r="M95" s="5"/>
      <c r="N95" s="22"/>
      <c r="O95" s="22"/>
      <c r="P95" s="23"/>
      <c r="Q95" s="833" t="s">
        <v>481</v>
      </c>
      <c r="R95" s="834"/>
      <c r="S95" s="834"/>
      <c r="T95" s="834"/>
      <c r="U95" s="834"/>
      <c r="V95" s="834"/>
      <c r="W95" s="834"/>
      <c r="X95" s="834"/>
      <c r="Y95" s="834"/>
      <c r="Z95" s="834"/>
      <c r="AA95" s="834"/>
      <c r="AB95" s="834"/>
      <c r="AC95" s="834"/>
      <c r="AD95" s="834"/>
      <c r="AE95" s="834"/>
      <c r="AF95" s="834"/>
      <c r="AG95" s="834"/>
      <c r="AH95" s="834"/>
      <c r="AI95" s="834"/>
      <c r="AJ95" s="835"/>
      <c r="AK95" s="3"/>
    </row>
    <row r="96" spans="1:46" ht="12" customHeight="1">
      <c r="A96" s="1"/>
      <c r="B96" s="19"/>
      <c r="C96" s="72"/>
      <c r="D96" s="764"/>
      <c r="E96" s="765"/>
      <c r="F96" s="765"/>
      <c r="G96" s="765"/>
      <c r="H96" s="765"/>
      <c r="I96" s="765"/>
      <c r="J96" s="765"/>
      <c r="K96" s="765"/>
      <c r="L96" s="766"/>
      <c r="M96" s="770" t="s">
        <v>157</v>
      </c>
      <c r="N96" s="770"/>
      <c r="O96" s="770"/>
      <c r="P96" s="770"/>
      <c r="Q96" s="771" t="str">
        <f>Tbl!$Q$2</f>
        <v>令和２年度
（2020年度）</v>
      </c>
      <c r="R96" s="772"/>
      <c r="S96" s="772"/>
      <c r="T96" s="773"/>
      <c r="U96" s="771" t="str">
        <f>Tbl!$Q$3</f>
        <v>令和３年度
（2021年度）</v>
      </c>
      <c r="V96" s="772"/>
      <c r="W96" s="772"/>
      <c r="X96" s="773"/>
      <c r="Y96" s="771" t="str">
        <f>Tbl!$Q$4</f>
        <v>令和４年度
（2022年度）</v>
      </c>
      <c r="Z96" s="772"/>
      <c r="AA96" s="772"/>
      <c r="AB96" s="773"/>
      <c r="AC96" s="771" t="str">
        <f>Tbl!$Q$5</f>
        <v>令和５年度
（2023年度）</v>
      </c>
      <c r="AD96" s="772"/>
      <c r="AE96" s="772"/>
      <c r="AF96" s="773"/>
      <c r="AG96" s="771" t="str">
        <f>Tbl!$Q$6</f>
        <v>令和６年度
（2024年度）</v>
      </c>
      <c r="AH96" s="772"/>
      <c r="AI96" s="772"/>
      <c r="AJ96" s="773"/>
      <c r="AK96" s="3"/>
      <c r="AO96" s="51"/>
      <c r="AP96" s="51"/>
      <c r="AQ96" s="51"/>
      <c r="AR96" s="836"/>
      <c r="AS96" s="836"/>
      <c r="AT96" s="836"/>
    </row>
    <row r="97" spans="1:46" ht="12" customHeight="1">
      <c r="A97" s="1"/>
      <c r="B97" s="19"/>
      <c r="C97" s="72"/>
      <c r="D97" s="767"/>
      <c r="E97" s="768"/>
      <c r="F97" s="768"/>
      <c r="G97" s="768"/>
      <c r="H97" s="768"/>
      <c r="I97" s="768"/>
      <c r="J97" s="768"/>
      <c r="K97" s="768"/>
      <c r="L97" s="769"/>
      <c r="M97" s="770"/>
      <c r="N97" s="770"/>
      <c r="O97" s="770"/>
      <c r="P97" s="770"/>
      <c r="Q97" s="774"/>
      <c r="R97" s="775"/>
      <c r="S97" s="775"/>
      <c r="T97" s="776"/>
      <c r="U97" s="774"/>
      <c r="V97" s="775"/>
      <c r="W97" s="775"/>
      <c r="X97" s="776"/>
      <c r="Y97" s="774"/>
      <c r="Z97" s="775"/>
      <c r="AA97" s="775"/>
      <c r="AB97" s="776"/>
      <c r="AC97" s="774"/>
      <c r="AD97" s="775"/>
      <c r="AE97" s="775"/>
      <c r="AF97" s="776"/>
      <c r="AG97" s="774"/>
      <c r="AH97" s="775"/>
      <c r="AI97" s="775"/>
      <c r="AJ97" s="776"/>
      <c r="AK97" s="3"/>
      <c r="AO97" s="51"/>
      <c r="AP97" s="51"/>
      <c r="AQ97" s="51"/>
      <c r="AR97" s="836"/>
      <c r="AS97" s="836"/>
      <c r="AT97" s="836"/>
    </row>
    <row r="98" spans="1:46" ht="30" customHeight="1">
      <c r="A98" s="1"/>
      <c r="B98" s="19"/>
      <c r="C98" s="72"/>
      <c r="D98" s="837" t="s">
        <v>484</v>
      </c>
      <c r="E98" s="838"/>
      <c r="F98" s="838"/>
      <c r="G98" s="838"/>
      <c r="H98" s="838"/>
      <c r="I98" s="838"/>
      <c r="J98" s="838"/>
      <c r="K98" s="838"/>
      <c r="L98" s="839"/>
      <c r="M98" s="840" t="str">
        <f>IF($AD$24="","",$AD$24)</f>
        <v/>
      </c>
      <c r="N98" s="841"/>
      <c r="O98" s="841"/>
      <c r="P98" s="842"/>
      <c r="Q98" s="843" t="str">
        <f t="shared" ref="Q98:U98" si="11">IFERROR(IF(Q$80="","",Q$80/Q$101),"")</f>
        <v/>
      </c>
      <c r="R98" s="844"/>
      <c r="S98" s="844"/>
      <c r="T98" s="845"/>
      <c r="U98" s="843" t="str">
        <f t="shared" si="11"/>
        <v/>
      </c>
      <c r="V98" s="844"/>
      <c r="W98" s="844"/>
      <c r="X98" s="845"/>
      <c r="Y98" s="843" t="str">
        <f t="shared" ref="Y98" si="12">IFERROR(IF(Y$80="","",Y$80/Y$101),"")</f>
        <v/>
      </c>
      <c r="Z98" s="844"/>
      <c r="AA98" s="844"/>
      <c r="AB98" s="845"/>
      <c r="AC98" s="843" t="str">
        <f t="shared" ref="AC98" si="13">IFERROR(IF(AC$80="","",AC$80/AC$101),"")</f>
        <v/>
      </c>
      <c r="AD98" s="844"/>
      <c r="AE98" s="844"/>
      <c r="AF98" s="845"/>
      <c r="AG98" s="843" t="str">
        <f t="shared" ref="AG98" si="14">IFERROR(IF(AG$80="","",AG$80/AG$101),"")</f>
        <v/>
      </c>
      <c r="AH98" s="844"/>
      <c r="AI98" s="844"/>
      <c r="AJ98" s="845"/>
      <c r="AK98" s="3"/>
      <c r="AO98" s="51"/>
      <c r="AP98" s="51"/>
      <c r="AQ98" s="51"/>
      <c r="AR98" s="836"/>
      <c r="AS98" s="836"/>
      <c r="AT98" s="836"/>
    </row>
    <row r="99" spans="1:46" ht="30" customHeight="1">
      <c r="A99" s="1"/>
      <c r="B99" s="19"/>
      <c r="C99" s="72"/>
      <c r="D99" s="25"/>
      <c r="E99" s="850" t="s">
        <v>158</v>
      </c>
      <c r="F99" s="850"/>
      <c r="G99" s="850"/>
      <c r="H99" s="850"/>
      <c r="I99" s="850"/>
      <c r="J99" s="850"/>
      <c r="K99" s="850"/>
      <c r="L99" s="850"/>
      <c r="M99" s="850"/>
      <c r="N99" s="850"/>
      <c r="O99" s="850"/>
      <c r="P99" s="850"/>
      <c r="Q99" s="851" t="s">
        <v>192</v>
      </c>
      <c r="R99" s="852"/>
      <c r="S99" s="852"/>
      <c r="T99" s="852"/>
      <c r="U99" s="849" t="str">
        <f>IFERROR(IF(U98="","",(U98-Q98)/Q98*100),"")</f>
        <v/>
      </c>
      <c r="V99" s="849"/>
      <c r="W99" s="849"/>
      <c r="X99" s="849"/>
      <c r="Y99" s="849" t="str">
        <f t="shared" ref="Y99" si="15">IFERROR(IF(Y98="","",(Y98-U98)/U98*100),"")</f>
        <v/>
      </c>
      <c r="Z99" s="849"/>
      <c r="AA99" s="849"/>
      <c r="AB99" s="849"/>
      <c r="AC99" s="849" t="str">
        <f t="shared" ref="AC99" si="16">IFERROR(IF(AC98="","",(AC98-Y98)/Y98*100),"")</f>
        <v/>
      </c>
      <c r="AD99" s="849"/>
      <c r="AE99" s="849"/>
      <c r="AF99" s="849"/>
      <c r="AG99" s="849" t="str">
        <f t="shared" ref="AG99" si="17">IFERROR(IF(AG98="","",(AG98-AC98)/AC98*100),"")</f>
        <v/>
      </c>
      <c r="AH99" s="849"/>
      <c r="AI99" s="849"/>
      <c r="AJ99" s="849"/>
      <c r="AK99" s="3"/>
      <c r="AO99" s="51"/>
      <c r="AP99" s="51"/>
      <c r="AQ99" s="51"/>
      <c r="AR99" s="300"/>
      <c r="AS99" s="300"/>
      <c r="AT99" s="300"/>
    </row>
    <row r="100" spans="1:46" ht="30" customHeight="1">
      <c r="A100" s="1"/>
      <c r="B100" s="19"/>
      <c r="C100" s="72"/>
      <c r="D100" s="44"/>
      <c r="E100" s="846" t="s">
        <v>167</v>
      </c>
      <c r="F100" s="847"/>
      <c r="G100" s="847"/>
      <c r="H100" s="847"/>
      <c r="I100" s="847"/>
      <c r="J100" s="847"/>
      <c r="K100" s="847"/>
      <c r="L100" s="847"/>
      <c r="M100" s="847"/>
      <c r="N100" s="847"/>
      <c r="O100" s="847"/>
      <c r="P100" s="848"/>
      <c r="Q100" s="849" t="str">
        <f>IFERROR(IF(Q98="","",($M$98-Q98)/$M$98)*100,"")</f>
        <v/>
      </c>
      <c r="R100" s="849"/>
      <c r="S100" s="849"/>
      <c r="T100" s="849"/>
      <c r="U100" s="849" t="str">
        <f t="shared" ref="U100" si="18">IFERROR(IF(U98="","",($M$98-U98)/$M$98)*100,"")</f>
        <v/>
      </c>
      <c r="V100" s="849"/>
      <c r="W100" s="849"/>
      <c r="X100" s="849"/>
      <c r="Y100" s="849" t="str">
        <f t="shared" ref="Y100" si="19">IFERROR(IF(Y98="","",($M$98-Y98)/$M$98)*100,"")</f>
        <v/>
      </c>
      <c r="Z100" s="849"/>
      <c r="AA100" s="849"/>
      <c r="AB100" s="849"/>
      <c r="AC100" s="849" t="str">
        <f t="shared" ref="AC100" si="20">IFERROR(IF(AC98="","",($M$98-AC98)/$M$98)*100,"")</f>
        <v/>
      </c>
      <c r="AD100" s="849"/>
      <c r="AE100" s="849"/>
      <c r="AF100" s="849"/>
      <c r="AG100" s="849" t="str">
        <f t="shared" ref="AG100" si="21">IFERROR(IF(AG98="","",($M$98-AG98)/$M$98)*100,"")</f>
        <v/>
      </c>
      <c r="AH100" s="849"/>
      <c r="AI100" s="849"/>
      <c r="AJ100" s="849"/>
      <c r="AK100" s="3"/>
      <c r="AO100" s="51"/>
      <c r="AP100" s="51"/>
      <c r="AQ100" s="51"/>
      <c r="AR100" s="300"/>
      <c r="AS100" s="300"/>
      <c r="AT100" s="300"/>
    </row>
    <row r="101" spans="1:46" ht="15" customHeight="1">
      <c r="A101" s="1"/>
      <c r="B101" s="19"/>
      <c r="C101" s="72"/>
      <c r="D101" s="867" t="s">
        <v>168</v>
      </c>
      <c r="E101" s="867"/>
      <c r="F101" s="867"/>
      <c r="G101" s="867"/>
      <c r="H101" s="867"/>
      <c r="I101" s="867"/>
      <c r="J101" s="867"/>
      <c r="K101" s="867"/>
      <c r="L101" s="867"/>
      <c r="M101" s="868" t="s">
        <v>169</v>
      </c>
      <c r="N101" s="868"/>
      <c r="O101" s="868"/>
      <c r="P101" s="868"/>
      <c r="Q101" s="853"/>
      <c r="R101" s="854"/>
      <c r="S101" s="854"/>
      <c r="T101" s="855"/>
      <c r="U101" s="853"/>
      <c r="V101" s="854"/>
      <c r="W101" s="854"/>
      <c r="X101" s="855"/>
      <c r="Y101" s="853"/>
      <c r="Z101" s="854"/>
      <c r="AA101" s="854"/>
      <c r="AB101" s="855"/>
      <c r="AC101" s="853"/>
      <c r="AD101" s="854"/>
      <c r="AE101" s="854"/>
      <c r="AF101" s="855"/>
      <c r="AG101" s="853"/>
      <c r="AH101" s="854"/>
      <c r="AI101" s="854"/>
      <c r="AJ101" s="855"/>
      <c r="AK101" s="3"/>
      <c r="AO101" s="51"/>
      <c r="AP101" s="51"/>
      <c r="AQ101" s="51"/>
      <c r="AR101" s="300"/>
      <c r="AS101" s="300"/>
      <c r="AT101" s="300"/>
    </row>
    <row r="102" spans="1:46" ht="17.100000000000001" customHeight="1">
      <c r="A102" s="1"/>
      <c r="B102" s="153"/>
      <c r="C102" s="72"/>
      <c r="D102" s="859"/>
      <c r="E102" s="859"/>
      <c r="F102" s="859"/>
      <c r="G102" s="859"/>
      <c r="H102" s="859"/>
      <c r="I102" s="859"/>
      <c r="J102" s="859"/>
      <c r="K102" s="859"/>
      <c r="L102" s="859"/>
      <c r="M102" s="860"/>
      <c r="N102" s="860"/>
      <c r="O102" s="860"/>
      <c r="P102" s="860"/>
      <c r="Q102" s="856"/>
      <c r="R102" s="857"/>
      <c r="S102" s="857"/>
      <c r="T102" s="858"/>
      <c r="U102" s="856"/>
      <c r="V102" s="857"/>
      <c r="W102" s="857"/>
      <c r="X102" s="858"/>
      <c r="Y102" s="856"/>
      <c r="Z102" s="857"/>
      <c r="AA102" s="857"/>
      <c r="AB102" s="858"/>
      <c r="AC102" s="856"/>
      <c r="AD102" s="857"/>
      <c r="AE102" s="857"/>
      <c r="AF102" s="858"/>
      <c r="AG102" s="856"/>
      <c r="AH102" s="857"/>
      <c r="AI102" s="857"/>
      <c r="AJ102" s="858"/>
      <c r="AK102" s="154"/>
      <c r="AM102" s="133" t="str">
        <f>IF(OR($D$102="",$M$102=""),"← 指標と単位を入力してください。","")</f>
        <v>← 指標と単位を入力してください。</v>
      </c>
    </row>
    <row r="103" spans="1:46" ht="25.5" customHeight="1">
      <c r="A103" s="1"/>
      <c r="B103" s="73"/>
      <c r="C103" s="72"/>
      <c r="D103" s="77"/>
      <c r="E103" s="77"/>
      <c r="F103" s="77"/>
      <c r="G103" s="78"/>
      <c r="H103" s="78"/>
      <c r="I103" s="79"/>
      <c r="J103" s="79"/>
      <c r="K103" s="79"/>
      <c r="L103" s="79"/>
      <c r="M103" s="80"/>
      <c r="N103" s="80"/>
      <c r="O103" s="80"/>
      <c r="P103" s="80"/>
      <c r="Q103" s="81"/>
      <c r="R103" s="81"/>
      <c r="S103" s="81"/>
      <c r="T103" s="81"/>
      <c r="U103" s="81"/>
      <c r="V103" s="81"/>
      <c r="W103" s="81"/>
      <c r="X103" s="81"/>
      <c r="Y103" s="81"/>
      <c r="Z103" s="81"/>
      <c r="AA103" s="81"/>
      <c r="AB103" s="81"/>
      <c r="AC103" s="81"/>
      <c r="AD103" s="117"/>
      <c r="AE103" s="81"/>
      <c r="AF103" s="81"/>
      <c r="AG103" s="81"/>
      <c r="AH103" s="81"/>
      <c r="AI103" s="81"/>
      <c r="AJ103" s="116"/>
      <c r="AK103" s="251" t="s">
        <v>38</v>
      </c>
      <c r="AL103" s="143"/>
    </row>
    <row r="104" spans="1:46">
      <c r="A104" s="1"/>
      <c r="B104" s="14"/>
      <c r="C104" s="14"/>
      <c r="D104" s="14"/>
      <c r="E104" s="14"/>
      <c r="F104" s="14"/>
      <c r="G104" s="14"/>
      <c r="H104" s="14"/>
      <c r="I104" s="14"/>
      <c r="J104" s="14"/>
      <c r="K104" s="14"/>
      <c r="L104" s="14"/>
      <c r="M104" s="1"/>
      <c r="N104" s="1"/>
      <c r="O104" s="14"/>
      <c r="P104" s="1"/>
      <c r="Q104" s="1"/>
      <c r="R104" s="1"/>
      <c r="S104" s="1"/>
      <c r="T104" s="1"/>
      <c r="U104" s="1"/>
      <c r="V104" s="1"/>
      <c r="W104" s="1"/>
      <c r="X104" s="1"/>
      <c r="Y104" s="861" t="s">
        <v>84</v>
      </c>
      <c r="Z104" s="862"/>
      <c r="AA104" s="862"/>
      <c r="AB104" s="863"/>
      <c r="AC104" s="864" t="str">
        <f>IF($AC$4="","",$AC$4)</f>
        <v/>
      </c>
      <c r="AD104" s="865"/>
      <c r="AE104" s="865"/>
      <c r="AF104" s="865"/>
      <c r="AG104" s="865"/>
      <c r="AH104" s="865"/>
      <c r="AI104" s="865"/>
      <c r="AJ104" s="866"/>
      <c r="AK104" s="1"/>
    </row>
    <row r="105" spans="1:46" ht="21" customHeight="1">
      <c r="A105" s="1"/>
      <c r="B105" s="15"/>
      <c r="C105" s="125" t="s">
        <v>132</v>
      </c>
      <c r="D105" s="125"/>
      <c r="E105" s="125"/>
      <c r="F105" s="125"/>
      <c r="G105" s="125"/>
      <c r="H105" s="125"/>
      <c r="I105" s="125"/>
      <c r="J105" s="125"/>
      <c r="K105" s="125"/>
      <c r="L105" s="125"/>
      <c r="M105" s="125"/>
      <c r="N105" s="125"/>
      <c r="O105" s="125"/>
      <c r="P105" s="125"/>
      <c r="Q105" s="125"/>
      <c r="R105" s="125"/>
      <c r="S105" s="125"/>
      <c r="T105" s="125"/>
      <c r="U105" s="125"/>
      <c r="V105" s="125"/>
      <c r="W105" s="2"/>
      <c r="X105" s="2"/>
      <c r="Y105" s="2"/>
      <c r="Z105" s="2"/>
      <c r="AA105" s="2"/>
      <c r="AB105" s="2"/>
      <c r="AC105" s="2"/>
      <c r="AD105" s="2"/>
      <c r="AE105" s="140" t="str">
        <f>IF($E$10="A","Ａ事業所（３）",IF($E$10="Bテナント等","Bテナント等事業所（３）",""))</f>
        <v/>
      </c>
      <c r="AF105" s="1"/>
      <c r="AG105" s="2"/>
      <c r="AH105" s="2"/>
      <c r="AI105" s="2"/>
      <c r="AJ105" s="2"/>
      <c r="AK105" s="2"/>
    </row>
    <row r="106" spans="1:46">
      <c r="A106" s="1"/>
      <c r="B106" s="26"/>
      <c r="C106" s="27"/>
      <c r="D106" s="28"/>
      <c r="E106" s="28"/>
      <c r="F106" s="28"/>
      <c r="G106" s="28"/>
      <c r="H106" s="29"/>
      <c r="I106" s="30"/>
      <c r="J106" s="31"/>
      <c r="K106" s="31"/>
      <c r="L106" s="31"/>
      <c r="M106" s="31"/>
      <c r="N106" s="31"/>
      <c r="O106" s="24"/>
      <c r="P106" s="5"/>
      <c r="Q106" s="5"/>
      <c r="R106" s="5"/>
      <c r="S106" s="5"/>
      <c r="T106" s="5"/>
      <c r="U106" s="5"/>
      <c r="V106" s="5"/>
      <c r="W106" s="5"/>
      <c r="X106" s="5"/>
      <c r="Y106" s="5"/>
      <c r="Z106" s="5"/>
      <c r="AA106" s="5"/>
      <c r="AB106" s="5"/>
      <c r="AC106" s="5"/>
      <c r="AD106" s="31"/>
      <c r="AE106" s="5"/>
      <c r="AF106" s="5"/>
      <c r="AG106" s="5"/>
      <c r="AH106" s="5"/>
      <c r="AI106" s="5"/>
      <c r="AJ106" s="5"/>
      <c r="AK106" s="18"/>
    </row>
    <row r="107" spans="1:46">
      <c r="A107" s="1"/>
      <c r="B107" s="19"/>
      <c r="C107" s="129" t="s">
        <v>485</v>
      </c>
      <c r="D107" s="83"/>
      <c r="E107" s="83"/>
      <c r="F107" s="83"/>
      <c r="G107" s="83"/>
      <c r="H107" s="84"/>
      <c r="I107" s="85"/>
      <c r="J107" s="82"/>
      <c r="K107" s="82"/>
      <c r="L107" s="82"/>
      <c r="M107" s="82"/>
      <c r="N107" s="82"/>
      <c r="O107" s="73"/>
      <c r="P107" s="54"/>
      <c r="Q107" s="54"/>
      <c r="R107" s="54"/>
      <c r="S107" s="54"/>
      <c r="T107" s="54"/>
      <c r="U107" s="54"/>
      <c r="V107" s="54"/>
      <c r="W107" s="54"/>
      <c r="X107" s="54"/>
      <c r="Y107" s="54"/>
      <c r="Z107" s="54"/>
      <c r="AA107" s="54"/>
      <c r="AB107" s="54"/>
      <c r="AC107" s="54"/>
      <c r="AD107" s="82"/>
      <c r="AE107" s="54"/>
      <c r="AF107" s="54"/>
      <c r="AG107" s="54"/>
      <c r="AH107" s="54"/>
      <c r="AI107" s="54"/>
      <c r="AJ107" s="54"/>
      <c r="AK107" s="3"/>
    </row>
    <row r="108" spans="1:46" ht="18" customHeight="1">
      <c r="A108" s="1"/>
      <c r="B108" s="19"/>
      <c r="C108" s="72"/>
      <c r="D108" s="869" t="str">
        <f>Tbl!$Q$2</f>
        <v>令和２年度
（2020年度）</v>
      </c>
      <c r="E108" s="869"/>
      <c r="F108" s="869"/>
      <c r="G108" s="869"/>
      <c r="H108" s="870"/>
      <c r="I108" s="870"/>
      <c r="J108" s="870"/>
      <c r="K108" s="870"/>
      <c r="L108" s="870"/>
      <c r="M108" s="870"/>
      <c r="N108" s="870"/>
      <c r="O108" s="870"/>
      <c r="P108" s="870"/>
      <c r="Q108" s="870"/>
      <c r="R108" s="870"/>
      <c r="S108" s="870"/>
      <c r="T108" s="870"/>
      <c r="U108" s="870"/>
      <c r="V108" s="870"/>
      <c r="W108" s="870"/>
      <c r="X108" s="870"/>
      <c r="Y108" s="870"/>
      <c r="Z108" s="870"/>
      <c r="AA108" s="870"/>
      <c r="AB108" s="870"/>
      <c r="AC108" s="870"/>
      <c r="AD108" s="870"/>
      <c r="AE108" s="870"/>
      <c r="AF108" s="870"/>
      <c r="AG108" s="870"/>
      <c r="AH108" s="870"/>
      <c r="AI108" s="870"/>
      <c r="AJ108" s="870"/>
      <c r="AK108" s="3"/>
      <c r="AM108" s="308" t="str">
        <f>IF(AND($H108="",VALUE(MID($D108,3,1))&lt;様式１号!$D$16),"← ＣＯ2排出量の前年度に対する増減要因を分析
　  して入力してください。 (例)削減対策の実施
　 状況、生産量・営業時間等の増減など","")</f>
        <v>← ＣＯ2排出量の前年度に対する増減要因を分析
　  して入力してください。 (例)削減対策の実施
　 状況、生産量・営業時間等の増減など</v>
      </c>
      <c r="AN108" s="308"/>
      <c r="AO108" s="308"/>
      <c r="AP108" s="308"/>
      <c r="AQ108" s="308"/>
    </row>
    <row r="109" spans="1:46" ht="18" customHeight="1">
      <c r="A109" s="1"/>
      <c r="B109" s="19"/>
      <c r="C109" s="72"/>
      <c r="D109" s="869"/>
      <c r="E109" s="869"/>
      <c r="F109" s="869"/>
      <c r="G109" s="869"/>
      <c r="H109" s="870"/>
      <c r="I109" s="870"/>
      <c r="J109" s="870"/>
      <c r="K109" s="870"/>
      <c r="L109" s="870"/>
      <c r="M109" s="870"/>
      <c r="N109" s="870"/>
      <c r="O109" s="870"/>
      <c r="P109" s="870"/>
      <c r="Q109" s="870"/>
      <c r="R109" s="870"/>
      <c r="S109" s="870"/>
      <c r="T109" s="870"/>
      <c r="U109" s="870"/>
      <c r="V109" s="870"/>
      <c r="W109" s="870"/>
      <c r="X109" s="870"/>
      <c r="Y109" s="870"/>
      <c r="Z109" s="870"/>
      <c r="AA109" s="870"/>
      <c r="AB109" s="870"/>
      <c r="AC109" s="870"/>
      <c r="AD109" s="870"/>
      <c r="AE109" s="870"/>
      <c r="AF109" s="870"/>
      <c r="AG109" s="870"/>
      <c r="AH109" s="870"/>
      <c r="AI109" s="870"/>
      <c r="AJ109" s="870"/>
      <c r="AK109" s="3"/>
      <c r="AM109" s="308"/>
      <c r="AN109" s="308"/>
      <c r="AO109" s="308"/>
      <c r="AP109" s="308"/>
      <c r="AQ109" s="308"/>
    </row>
    <row r="110" spans="1:46" ht="18" customHeight="1">
      <c r="A110" s="1"/>
      <c r="B110" s="19"/>
      <c r="C110" s="72"/>
      <c r="D110" s="869"/>
      <c r="E110" s="869"/>
      <c r="F110" s="869"/>
      <c r="G110" s="869"/>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70"/>
      <c r="AF110" s="870"/>
      <c r="AG110" s="870"/>
      <c r="AH110" s="870"/>
      <c r="AI110" s="870"/>
      <c r="AJ110" s="870"/>
      <c r="AK110" s="3"/>
      <c r="AM110" s="308"/>
      <c r="AN110" s="308"/>
      <c r="AO110" s="308"/>
      <c r="AP110" s="308"/>
      <c r="AQ110" s="308"/>
    </row>
    <row r="111" spans="1:46" ht="18" customHeight="1">
      <c r="A111" s="1"/>
      <c r="B111" s="19"/>
      <c r="C111" s="72"/>
      <c r="D111" s="869"/>
      <c r="E111" s="869"/>
      <c r="F111" s="869"/>
      <c r="G111" s="869"/>
      <c r="H111" s="870"/>
      <c r="I111" s="870"/>
      <c r="J111" s="870"/>
      <c r="K111" s="870"/>
      <c r="L111" s="870"/>
      <c r="M111" s="870"/>
      <c r="N111" s="870"/>
      <c r="O111" s="870"/>
      <c r="P111" s="870"/>
      <c r="Q111" s="870"/>
      <c r="R111" s="870"/>
      <c r="S111" s="870"/>
      <c r="T111" s="870"/>
      <c r="U111" s="870"/>
      <c r="V111" s="870"/>
      <c r="W111" s="870"/>
      <c r="X111" s="870"/>
      <c r="Y111" s="870"/>
      <c r="Z111" s="870"/>
      <c r="AA111" s="870"/>
      <c r="AB111" s="870"/>
      <c r="AC111" s="870"/>
      <c r="AD111" s="870"/>
      <c r="AE111" s="870"/>
      <c r="AF111" s="870"/>
      <c r="AG111" s="870"/>
      <c r="AH111" s="870"/>
      <c r="AI111" s="870"/>
      <c r="AJ111" s="870"/>
      <c r="AK111" s="3"/>
      <c r="AM111" s="308"/>
      <c r="AN111" s="308"/>
      <c r="AO111" s="308"/>
      <c r="AP111" s="308"/>
      <c r="AQ111" s="308"/>
    </row>
    <row r="112" spans="1:46" ht="18" customHeight="1">
      <c r="A112" s="1"/>
      <c r="B112" s="19"/>
      <c r="C112" s="72"/>
      <c r="D112" s="869"/>
      <c r="E112" s="869"/>
      <c r="F112" s="869"/>
      <c r="G112" s="869"/>
      <c r="H112" s="870"/>
      <c r="I112" s="870"/>
      <c r="J112" s="870"/>
      <c r="K112" s="870"/>
      <c r="L112" s="870"/>
      <c r="M112" s="870"/>
      <c r="N112" s="870"/>
      <c r="O112" s="870"/>
      <c r="P112" s="870"/>
      <c r="Q112" s="870"/>
      <c r="R112" s="870"/>
      <c r="S112" s="870"/>
      <c r="T112" s="870"/>
      <c r="U112" s="870"/>
      <c r="V112" s="870"/>
      <c r="W112" s="870"/>
      <c r="X112" s="870"/>
      <c r="Y112" s="870"/>
      <c r="Z112" s="870"/>
      <c r="AA112" s="870"/>
      <c r="AB112" s="870"/>
      <c r="AC112" s="870"/>
      <c r="AD112" s="870"/>
      <c r="AE112" s="870"/>
      <c r="AF112" s="870"/>
      <c r="AG112" s="870"/>
      <c r="AH112" s="870"/>
      <c r="AI112" s="870"/>
      <c r="AJ112" s="870"/>
      <c r="AK112" s="3"/>
      <c r="AM112" s="308"/>
      <c r="AN112" s="308"/>
      <c r="AO112" s="308"/>
      <c r="AP112" s="308"/>
      <c r="AQ112" s="308"/>
    </row>
    <row r="113" spans="1:43" ht="18" customHeight="1">
      <c r="A113" s="1"/>
      <c r="B113" s="19"/>
      <c r="C113" s="72"/>
      <c r="D113" s="869"/>
      <c r="E113" s="869"/>
      <c r="F113" s="869"/>
      <c r="G113" s="869"/>
      <c r="H113" s="870"/>
      <c r="I113" s="870"/>
      <c r="J113" s="870"/>
      <c r="K113" s="870"/>
      <c r="L113" s="870"/>
      <c r="M113" s="870"/>
      <c r="N113" s="870"/>
      <c r="O113" s="870"/>
      <c r="P113" s="870"/>
      <c r="Q113" s="870"/>
      <c r="R113" s="870"/>
      <c r="S113" s="870"/>
      <c r="T113" s="870"/>
      <c r="U113" s="870"/>
      <c r="V113" s="870"/>
      <c r="W113" s="870"/>
      <c r="X113" s="870"/>
      <c r="Y113" s="870"/>
      <c r="Z113" s="870"/>
      <c r="AA113" s="870"/>
      <c r="AB113" s="870"/>
      <c r="AC113" s="870"/>
      <c r="AD113" s="870"/>
      <c r="AE113" s="870"/>
      <c r="AF113" s="870"/>
      <c r="AG113" s="870"/>
      <c r="AH113" s="870"/>
      <c r="AI113" s="870"/>
      <c r="AJ113" s="870"/>
      <c r="AK113" s="3"/>
      <c r="AM113" s="308"/>
      <c r="AN113" s="308"/>
      <c r="AO113" s="308"/>
      <c r="AP113" s="308"/>
      <c r="AQ113" s="308"/>
    </row>
    <row r="114" spans="1:43" ht="18" customHeight="1">
      <c r="A114" s="1"/>
      <c r="B114" s="19"/>
      <c r="C114" s="72"/>
      <c r="D114" s="869"/>
      <c r="E114" s="869"/>
      <c r="F114" s="869"/>
      <c r="G114" s="869"/>
      <c r="H114" s="870"/>
      <c r="I114" s="870"/>
      <c r="J114" s="870"/>
      <c r="K114" s="870"/>
      <c r="L114" s="870"/>
      <c r="M114" s="870"/>
      <c r="N114" s="870"/>
      <c r="O114" s="870"/>
      <c r="P114" s="870"/>
      <c r="Q114" s="870"/>
      <c r="R114" s="870"/>
      <c r="S114" s="870"/>
      <c r="T114" s="870"/>
      <c r="U114" s="870"/>
      <c r="V114" s="870"/>
      <c r="W114" s="870"/>
      <c r="X114" s="870"/>
      <c r="Y114" s="870"/>
      <c r="Z114" s="870"/>
      <c r="AA114" s="870"/>
      <c r="AB114" s="870"/>
      <c r="AC114" s="870"/>
      <c r="AD114" s="870"/>
      <c r="AE114" s="870"/>
      <c r="AF114" s="870"/>
      <c r="AG114" s="870"/>
      <c r="AH114" s="870"/>
      <c r="AI114" s="870"/>
      <c r="AJ114" s="870"/>
      <c r="AK114" s="3"/>
      <c r="AM114" s="308"/>
      <c r="AN114" s="308"/>
      <c r="AO114" s="308"/>
      <c r="AP114" s="308"/>
      <c r="AQ114" s="308"/>
    </row>
    <row r="115" spans="1:43" ht="18" customHeight="1">
      <c r="A115" s="1"/>
      <c r="B115" s="19"/>
      <c r="C115" s="72"/>
      <c r="D115" s="869"/>
      <c r="E115" s="869"/>
      <c r="F115" s="869"/>
      <c r="G115" s="869"/>
      <c r="H115" s="870"/>
      <c r="I115" s="870"/>
      <c r="J115" s="870"/>
      <c r="K115" s="870"/>
      <c r="L115" s="870"/>
      <c r="M115" s="870"/>
      <c r="N115" s="870"/>
      <c r="O115" s="870"/>
      <c r="P115" s="870"/>
      <c r="Q115" s="870"/>
      <c r="R115" s="870"/>
      <c r="S115" s="870"/>
      <c r="T115" s="870"/>
      <c r="U115" s="870"/>
      <c r="V115" s="870"/>
      <c r="W115" s="870"/>
      <c r="X115" s="870"/>
      <c r="Y115" s="870"/>
      <c r="Z115" s="870"/>
      <c r="AA115" s="870"/>
      <c r="AB115" s="870"/>
      <c r="AC115" s="870"/>
      <c r="AD115" s="870"/>
      <c r="AE115" s="870"/>
      <c r="AF115" s="870"/>
      <c r="AG115" s="870"/>
      <c r="AH115" s="870"/>
      <c r="AI115" s="870"/>
      <c r="AJ115" s="870"/>
      <c r="AK115" s="3"/>
      <c r="AM115" s="308"/>
      <c r="AN115" s="308"/>
      <c r="AO115" s="308"/>
      <c r="AP115" s="308"/>
      <c r="AQ115" s="308"/>
    </row>
    <row r="116" spans="1:43" ht="18" customHeight="1">
      <c r="A116" s="1"/>
      <c r="B116" s="19"/>
      <c r="C116" s="72"/>
      <c r="D116" s="869" t="str">
        <f>Tbl!$Q$3</f>
        <v>令和３年度
（2021年度）</v>
      </c>
      <c r="E116" s="869"/>
      <c r="F116" s="869"/>
      <c r="G116" s="869"/>
      <c r="H116" s="870"/>
      <c r="I116" s="870"/>
      <c r="J116" s="870"/>
      <c r="K116" s="870"/>
      <c r="L116" s="870"/>
      <c r="M116" s="870"/>
      <c r="N116" s="870"/>
      <c r="O116" s="870"/>
      <c r="P116" s="870"/>
      <c r="Q116" s="870"/>
      <c r="R116" s="870"/>
      <c r="S116" s="870"/>
      <c r="T116" s="870"/>
      <c r="U116" s="870"/>
      <c r="V116" s="870"/>
      <c r="W116" s="870"/>
      <c r="X116" s="870"/>
      <c r="Y116" s="870"/>
      <c r="Z116" s="870"/>
      <c r="AA116" s="870"/>
      <c r="AB116" s="870"/>
      <c r="AC116" s="870"/>
      <c r="AD116" s="870"/>
      <c r="AE116" s="870"/>
      <c r="AF116" s="870"/>
      <c r="AG116" s="870"/>
      <c r="AH116" s="870"/>
      <c r="AI116" s="870"/>
      <c r="AJ116" s="870"/>
      <c r="AK116" s="3"/>
      <c r="AM116" s="308" t="str">
        <f>IF(AND($H116="",VALUE(MID($D116,3,1))&lt;様式１号!$D$16),"← ＣＯ2排出量の前年度に対する増減要因を分析
　 して入力してください。 (例)削減対策の実施
　 状況、生産量・営業時間等の増減など","")</f>
        <v/>
      </c>
      <c r="AN116" s="308"/>
      <c r="AO116" s="308"/>
      <c r="AP116" s="308"/>
      <c r="AQ116" s="308"/>
    </row>
    <row r="117" spans="1:43" ht="18" customHeight="1">
      <c r="A117" s="1"/>
      <c r="B117" s="19"/>
      <c r="C117" s="72"/>
      <c r="D117" s="869"/>
      <c r="E117" s="869"/>
      <c r="F117" s="869"/>
      <c r="G117" s="869"/>
      <c r="H117" s="870"/>
      <c r="I117" s="870"/>
      <c r="J117" s="870"/>
      <c r="K117" s="870"/>
      <c r="L117" s="870"/>
      <c r="M117" s="870"/>
      <c r="N117" s="870"/>
      <c r="O117" s="870"/>
      <c r="P117" s="870"/>
      <c r="Q117" s="870"/>
      <c r="R117" s="870"/>
      <c r="S117" s="870"/>
      <c r="T117" s="870"/>
      <c r="U117" s="870"/>
      <c r="V117" s="870"/>
      <c r="W117" s="870"/>
      <c r="X117" s="870"/>
      <c r="Y117" s="870"/>
      <c r="Z117" s="870"/>
      <c r="AA117" s="870"/>
      <c r="AB117" s="870"/>
      <c r="AC117" s="870"/>
      <c r="AD117" s="870"/>
      <c r="AE117" s="870"/>
      <c r="AF117" s="870"/>
      <c r="AG117" s="870"/>
      <c r="AH117" s="870"/>
      <c r="AI117" s="870"/>
      <c r="AJ117" s="870"/>
      <c r="AK117" s="3"/>
      <c r="AM117" s="308"/>
      <c r="AN117" s="308"/>
      <c r="AO117" s="308"/>
      <c r="AP117" s="308"/>
      <c r="AQ117" s="308"/>
    </row>
    <row r="118" spans="1:43" ht="18" customHeight="1">
      <c r="A118" s="1"/>
      <c r="B118" s="19"/>
      <c r="C118" s="72"/>
      <c r="D118" s="869"/>
      <c r="E118" s="869"/>
      <c r="F118" s="869"/>
      <c r="G118" s="869"/>
      <c r="H118" s="870"/>
      <c r="I118" s="870"/>
      <c r="J118" s="870"/>
      <c r="K118" s="870"/>
      <c r="L118" s="870"/>
      <c r="M118" s="870"/>
      <c r="N118" s="870"/>
      <c r="O118" s="870"/>
      <c r="P118" s="870"/>
      <c r="Q118" s="870"/>
      <c r="R118" s="870"/>
      <c r="S118" s="870"/>
      <c r="T118" s="870"/>
      <c r="U118" s="870"/>
      <c r="V118" s="870"/>
      <c r="W118" s="870"/>
      <c r="X118" s="870"/>
      <c r="Y118" s="870"/>
      <c r="Z118" s="870"/>
      <c r="AA118" s="870"/>
      <c r="AB118" s="870"/>
      <c r="AC118" s="870"/>
      <c r="AD118" s="870"/>
      <c r="AE118" s="870"/>
      <c r="AF118" s="870"/>
      <c r="AG118" s="870"/>
      <c r="AH118" s="870"/>
      <c r="AI118" s="870"/>
      <c r="AJ118" s="870"/>
      <c r="AK118" s="3"/>
      <c r="AM118" s="308"/>
      <c r="AN118" s="308"/>
      <c r="AO118" s="308"/>
      <c r="AP118" s="308"/>
      <c r="AQ118" s="308"/>
    </row>
    <row r="119" spans="1:43" ht="18" customHeight="1">
      <c r="A119" s="1"/>
      <c r="B119" s="19"/>
      <c r="C119" s="72"/>
      <c r="D119" s="869"/>
      <c r="E119" s="869"/>
      <c r="F119" s="869"/>
      <c r="G119" s="869"/>
      <c r="H119" s="870"/>
      <c r="I119" s="870"/>
      <c r="J119" s="870"/>
      <c r="K119" s="870"/>
      <c r="L119" s="870"/>
      <c r="M119" s="870"/>
      <c r="N119" s="870"/>
      <c r="O119" s="870"/>
      <c r="P119" s="870"/>
      <c r="Q119" s="870"/>
      <c r="R119" s="870"/>
      <c r="S119" s="870"/>
      <c r="T119" s="870"/>
      <c r="U119" s="870"/>
      <c r="V119" s="870"/>
      <c r="W119" s="870"/>
      <c r="X119" s="870"/>
      <c r="Y119" s="870"/>
      <c r="Z119" s="870"/>
      <c r="AA119" s="870"/>
      <c r="AB119" s="870"/>
      <c r="AC119" s="870"/>
      <c r="AD119" s="870"/>
      <c r="AE119" s="870"/>
      <c r="AF119" s="870"/>
      <c r="AG119" s="870"/>
      <c r="AH119" s="870"/>
      <c r="AI119" s="870"/>
      <c r="AJ119" s="870"/>
      <c r="AK119" s="3"/>
      <c r="AM119" s="308"/>
      <c r="AN119" s="308"/>
      <c r="AO119" s="308"/>
      <c r="AP119" s="308"/>
      <c r="AQ119" s="308"/>
    </row>
    <row r="120" spans="1:43" ht="18" customHeight="1">
      <c r="A120" s="1"/>
      <c r="B120" s="19"/>
      <c r="C120" s="72"/>
      <c r="D120" s="869"/>
      <c r="E120" s="869"/>
      <c r="F120" s="869"/>
      <c r="G120" s="869"/>
      <c r="H120" s="870"/>
      <c r="I120" s="870"/>
      <c r="J120" s="870"/>
      <c r="K120" s="870"/>
      <c r="L120" s="870"/>
      <c r="M120" s="870"/>
      <c r="N120" s="870"/>
      <c r="O120" s="870"/>
      <c r="P120" s="870"/>
      <c r="Q120" s="870"/>
      <c r="R120" s="870"/>
      <c r="S120" s="870"/>
      <c r="T120" s="870"/>
      <c r="U120" s="870"/>
      <c r="V120" s="870"/>
      <c r="W120" s="870"/>
      <c r="X120" s="870"/>
      <c r="Y120" s="870"/>
      <c r="Z120" s="870"/>
      <c r="AA120" s="870"/>
      <c r="AB120" s="870"/>
      <c r="AC120" s="870"/>
      <c r="AD120" s="870"/>
      <c r="AE120" s="870"/>
      <c r="AF120" s="870"/>
      <c r="AG120" s="870"/>
      <c r="AH120" s="870"/>
      <c r="AI120" s="870"/>
      <c r="AJ120" s="870"/>
      <c r="AK120" s="3"/>
      <c r="AM120" s="308"/>
      <c r="AN120" s="308"/>
      <c r="AO120" s="308"/>
      <c r="AP120" s="308"/>
      <c r="AQ120" s="308"/>
    </row>
    <row r="121" spans="1:43" ht="18" customHeight="1">
      <c r="A121" s="1"/>
      <c r="B121" s="19"/>
      <c r="C121" s="72"/>
      <c r="D121" s="869"/>
      <c r="E121" s="869"/>
      <c r="F121" s="869"/>
      <c r="G121" s="869"/>
      <c r="H121" s="870"/>
      <c r="I121" s="870"/>
      <c r="J121" s="870"/>
      <c r="K121" s="870"/>
      <c r="L121" s="870"/>
      <c r="M121" s="870"/>
      <c r="N121" s="870"/>
      <c r="O121" s="870"/>
      <c r="P121" s="870"/>
      <c r="Q121" s="870"/>
      <c r="R121" s="870"/>
      <c r="S121" s="870"/>
      <c r="T121" s="870"/>
      <c r="U121" s="870"/>
      <c r="V121" s="870"/>
      <c r="W121" s="870"/>
      <c r="X121" s="870"/>
      <c r="Y121" s="870"/>
      <c r="Z121" s="870"/>
      <c r="AA121" s="870"/>
      <c r="AB121" s="870"/>
      <c r="AC121" s="870"/>
      <c r="AD121" s="870"/>
      <c r="AE121" s="870"/>
      <c r="AF121" s="870"/>
      <c r="AG121" s="870"/>
      <c r="AH121" s="870"/>
      <c r="AI121" s="870"/>
      <c r="AJ121" s="870"/>
      <c r="AK121" s="3"/>
      <c r="AM121" s="308"/>
      <c r="AN121" s="308"/>
      <c r="AO121" s="308"/>
      <c r="AP121" s="308"/>
      <c r="AQ121" s="308"/>
    </row>
    <row r="122" spans="1:43" ht="18" customHeight="1">
      <c r="A122" s="1"/>
      <c r="B122" s="19"/>
      <c r="C122" s="72"/>
      <c r="D122" s="869"/>
      <c r="E122" s="869"/>
      <c r="F122" s="869"/>
      <c r="G122" s="869"/>
      <c r="H122" s="870"/>
      <c r="I122" s="870"/>
      <c r="J122" s="870"/>
      <c r="K122" s="870"/>
      <c r="L122" s="870"/>
      <c r="M122" s="870"/>
      <c r="N122" s="870"/>
      <c r="O122" s="870"/>
      <c r="P122" s="870"/>
      <c r="Q122" s="870"/>
      <c r="R122" s="870"/>
      <c r="S122" s="870"/>
      <c r="T122" s="870"/>
      <c r="U122" s="870"/>
      <c r="V122" s="870"/>
      <c r="W122" s="870"/>
      <c r="X122" s="870"/>
      <c r="Y122" s="870"/>
      <c r="Z122" s="870"/>
      <c r="AA122" s="870"/>
      <c r="AB122" s="870"/>
      <c r="AC122" s="870"/>
      <c r="AD122" s="870"/>
      <c r="AE122" s="870"/>
      <c r="AF122" s="870"/>
      <c r="AG122" s="870"/>
      <c r="AH122" s="870"/>
      <c r="AI122" s="870"/>
      <c r="AJ122" s="870"/>
      <c r="AK122" s="3"/>
      <c r="AM122" s="308"/>
      <c r="AN122" s="308"/>
      <c r="AO122" s="308"/>
      <c r="AP122" s="308"/>
      <c r="AQ122" s="308"/>
    </row>
    <row r="123" spans="1:43" ht="18" customHeight="1">
      <c r="A123" s="1"/>
      <c r="B123" s="19"/>
      <c r="C123" s="72"/>
      <c r="D123" s="869"/>
      <c r="E123" s="869"/>
      <c r="F123" s="869"/>
      <c r="G123" s="869"/>
      <c r="H123" s="870"/>
      <c r="I123" s="870"/>
      <c r="J123" s="870"/>
      <c r="K123" s="870"/>
      <c r="L123" s="870"/>
      <c r="M123" s="870"/>
      <c r="N123" s="870"/>
      <c r="O123" s="870"/>
      <c r="P123" s="870"/>
      <c r="Q123" s="870"/>
      <c r="R123" s="870"/>
      <c r="S123" s="870"/>
      <c r="T123" s="870"/>
      <c r="U123" s="870"/>
      <c r="V123" s="870"/>
      <c r="W123" s="870"/>
      <c r="X123" s="870"/>
      <c r="Y123" s="870"/>
      <c r="Z123" s="870"/>
      <c r="AA123" s="870"/>
      <c r="AB123" s="870"/>
      <c r="AC123" s="870"/>
      <c r="AD123" s="870"/>
      <c r="AE123" s="870"/>
      <c r="AF123" s="870"/>
      <c r="AG123" s="870"/>
      <c r="AH123" s="870"/>
      <c r="AI123" s="870"/>
      <c r="AJ123" s="870"/>
      <c r="AK123" s="3"/>
      <c r="AM123" s="308"/>
      <c r="AN123" s="308"/>
      <c r="AO123" s="308"/>
      <c r="AP123" s="308"/>
      <c r="AQ123" s="308"/>
    </row>
    <row r="124" spans="1:43" ht="18" customHeight="1">
      <c r="A124" s="1"/>
      <c r="B124" s="19"/>
      <c r="C124" s="72"/>
      <c r="D124" s="869" t="str">
        <f>Tbl!$Q$4</f>
        <v>令和４年度
（2022年度）</v>
      </c>
      <c r="E124" s="869"/>
      <c r="F124" s="869"/>
      <c r="G124" s="869"/>
      <c r="H124" s="870"/>
      <c r="I124" s="870"/>
      <c r="J124" s="870"/>
      <c r="K124" s="870"/>
      <c r="L124" s="870"/>
      <c r="M124" s="870"/>
      <c r="N124" s="870"/>
      <c r="O124" s="870"/>
      <c r="P124" s="870"/>
      <c r="Q124" s="870"/>
      <c r="R124" s="870"/>
      <c r="S124" s="870"/>
      <c r="T124" s="870"/>
      <c r="U124" s="870"/>
      <c r="V124" s="870"/>
      <c r="W124" s="870"/>
      <c r="X124" s="870"/>
      <c r="Y124" s="870"/>
      <c r="Z124" s="870"/>
      <c r="AA124" s="870"/>
      <c r="AB124" s="870"/>
      <c r="AC124" s="870"/>
      <c r="AD124" s="870"/>
      <c r="AE124" s="870"/>
      <c r="AF124" s="870"/>
      <c r="AG124" s="870"/>
      <c r="AH124" s="870"/>
      <c r="AI124" s="870"/>
      <c r="AJ124" s="870"/>
      <c r="AK124" s="3"/>
      <c r="AM124" s="308" t="str">
        <f>IF(AND($H124="",VALUE(MID($D124,3,1))&lt;様式１号!$D$16),"← ＣＯ2排出量の前年度に対する増減要因を分析
　 して入力してください。 (例)削減対策の実施
　 状況、生産量・営業時間等の増減など","")</f>
        <v/>
      </c>
      <c r="AN124" s="308"/>
      <c r="AO124" s="308"/>
      <c r="AP124" s="308"/>
      <c r="AQ124" s="308"/>
    </row>
    <row r="125" spans="1:43" ht="18" customHeight="1">
      <c r="A125" s="1"/>
      <c r="B125" s="19"/>
      <c r="C125" s="72"/>
      <c r="D125" s="869"/>
      <c r="E125" s="869"/>
      <c r="F125" s="869"/>
      <c r="G125" s="869"/>
      <c r="H125" s="870"/>
      <c r="I125" s="870"/>
      <c r="J125" s="870"/>
      <c r="K125" s="870"/>
      <c r="L125" s="870"/>
      <c r="M125" s="870"/>
      <c r="N125" s="870"/>
      <c r="O125" s="870"/>
      <c r="P125" s="870"/>
      <c r="Q125" s="870"/>
      <c r="R125" s="870"/>
      <c r="S125" s="870"/>
      <c r="T125" s="870"/>
      <c r="U125" s="870"/>
      <c r="V125" s="870"/>
      <c r="W125" s="870"/>
      <c r="X125" s="870"/>
      <c r="Y125" s="870"/>
      <c r="Z125" s="870"/>
      <c r="AA125" s="870"/>
      <c r="AB125" s="870"/>
      <c r="AC125" s="870"/>
      <c r="AD125" s="870"/>
      <c r="AE125" s="870"/>
      <c r="AF125" s="870"/>
      <c r="AG125" s="870"/>
      <c r="AH125" s="870"/>
      <c r="AI125" s="870"/>
      <c r="AJ125" s="870"/>
      <c r="AK125" s="3"/>
      <c r="AM125" s="308"/>
      <c r="AN125" s="308"/>
      <c r="AO125" s="308"/>
      <c r="AP125" s="308"/>
      <c r="AQ125" s="308"/>
    </row>
    <row r="126" spans="1:43" ht="18" customHeight="1">
      <c r="A126" s="1"/>
      <c r="B126" s="19"/>
      <c r="C126" s="72"/>
      <c r="D126" s="869"/>
      <c r="E126" s="869"/>
      <c r="F126" s="869"/>
      <c r="G126" s="869"/>
      <c r="H126" s="870"/>
      <c r="I126" s="870"/>
      <c r="J126" s="870"/>
      <c r="K126" s="870"/>
      <c r="L126" s="870"/>
      <c r="M126" s="870"/>
      <c r="N126" s="870"/>
      <c r="O126" s="870"/>
      <c r="P126" s="870"/>
      <c r="Q126" s="870"/>
      <c r="R126" s="870"/>
      <c r="S126" s="870"/>
      <c r="T126" s="870"/>
      <c r="U126" s="870"/>
      <c r="V126" s="870"/>
      <c r="W126" s="870"/>
      <c r="X126" s="870"/>
      <c r="Y126" s="870"/>
      <c r="Z126" s="870"/>
      <c r="AA126" s="870"/>
      <c r="AB126" s="870"/>
      <c r="AC126" s="870"/>
      <c r="AD126" s="870"/>
      <c r="AE126" s="870"/>
      <c r="AF126" s="870"/>
      <c r="AG126" s="870"/>
      <c r="AH126" s="870"/>
      <c r="AI126" s="870"/>
      <c r="AJ126" s="870"/>
      <c r="AK126" s="3"/>
      <c r="AM126" s="308"/>
      <c r="AN126" s="308"/>
      <c r="AO126" s="308"/>
      <c r="AP126" s="308"/>
      <c r="AQ126" s="308"/>
    </row>
    <row r="127" spans="1:43" ht="18" customHeight="1">
      <c r="A127" s="1"/>
      <c r="B127" s="19"/>
      <c r="C127" s="72"/>
      <c r="D127" s="869"/>
      <c r="E127" s="869"/>
      <c r="F127" s="869"/>
      <c r="G127" s="869"/>
      <c r="H127" s="870"/>
      <c r="I127" s="870"/>
      <c r="J127" s="870"/>
      <c r="K127" s="870"/>
      <c r="L127" s="870"/>
      <c r="M127" s="870"/>
      <c r="N127" s="870"/>
      <c r="O127" s="870"/>
      <c r="P127" s="870"/>
      <c r="Q127" s="870"/>
      <c r="R127" s="870"/>
      <c r="S127" s="870"/>
      <c r="T127" s="870"/>
      <c r="U127" s="870"/>
      <c r="V127" s="870"/>
      <c r="W127" s="870"/>
      <c r="X127" s="870"/>
      <c r="Y127" s="870"/>
      <c r="Z127" s="870"/>
      <c r="AA127" s="870"/>
      <c r="AB127" s="870"/>
      <c r="AC127" s="870"/>
      <c r="AD127" s="870"/>
      <c r="AE127" s="870"/>
      <c r="AF127" s="870"/>
      <c r="AG127" s="870"/>
      <c r="AH127" s="870"/>
      <c r="AI127" s="870"/>
      <c r="AJ127" s="870"/>
      <c r="AK127" s="3"/>
      <c r="AM127" s="308"/>
      <c r="AN127" s="308"/>
      <c r="AO127" s="308"/>
      <c r="AP127" s="308"/>
      <c r="AQ127" s="308"/>
    </row>
    <row r="128" spans="1:43" ht="18" customHeight="1">
      <c r="A128" s="1"/>
      <c r="B128" s="19"/>
      <c r="C128" s="72"/>
      <c r="D128" s="869"/>
      <c r="E128" s="869"/>
      <c r="F128" s="869"/>
      <c r="G128" s="869"/>
      <c r="H128" s="870"/>
      <c r="I128" s="870"/>
      <c r="J128" s="870"/>
      <c r="K128" s="870"/>
      <c r="L128" s="870"/>
      <c r="M128" s="870"/>
      <c r="N128" s="870"/>
      <c r="O128" s="870"/>
      <c r="P128" s="870"/>
      <c r="Q128" s="870"/>
      <c r="R128" s="870"/>
      <c r="S128" s="870"/>
      <c r="T128" s="870"/>
      <c r="U128" s="870"/>
      <c r="V128" s="870"/>
      <c r="W128" s="870"/>
      <c r="X128" s="870"/>
      <c r="Y128" s="870"/>
      <c r="Z128" s="870"/>
      <c r="AA128" s="870"/>
      <c r="AB128" s="870"/>
      <c r="AC128" s="870"/>
      <c r="AD128" s="870"/>
      <c r="AE128" s="870"/>
      <c r="AF128" s="870"/>
      <c r="AG128" s="870"/>
      <c r="AH128" s="870"/>
      <c r="AI128" s="870"/>
      <c r="AJ128" s="870"/>
      <c r="AK128" s="3"/>
      <c r="AM128" s="308"/>
      <c r="AN128" s="308"/>
      <c r="AO128" s="308"/>
      <c r="AP128" s="308"/>
      <c r="AQ128" s="308"/>
    </row>
    <row r="129" spans="1:43" ht="18" customHeight="1">
      <c r="A129" s="1"/>
      <c r="B129" s="19"/>
      <c r="C129" s="72"/>
      <c r="D129" s="869"/>
      <c r="E129" s="869"/>
      <c r="F129" s="869"/>
      <c r="G129" s="869"/>
      <c r="H129" s="870"/>
      <c r="I129" s="870"/>
      <c r="J129" s="870"/>
      <c r="K129" s="870"/>
      <c r="L129" s="870"/>
      <c r="M129" s="870"/>
      <c r="N129" s="870"/>
      <c r="O129" s="870"/>
      <c r="P129" s="870"/>
      <c r="Q129" s="870"/>
      <c r="R129" s="870"/>
      <c r="S129" s="870"/>
      <c r="T129" s="870"/>
      <c r="U129" s="870"/>
      <c r="V129" s="870"/>
      <c r="W129" s="870"/>
      <c r="X129" s="870"/>
      <c r="Y129" s="870"/>
      <c r="Z129" s="870"/>
      <c r="AA129" s="870"/>
      <c r="AB129" s="870"/>
      <c r="AC129" s="870"/>
      <c r="AD129" s="870"/>
      <c r="AE129" s="870"/>
      <c r="AF129" s="870"/>
      <c r="AG129" s="870"/>
      <c r="AH129" s="870"/>
      <c r="AI129" s="870"/>
      <c r="AJ129" s="870"/>
      <c r="AK129" s="3"/>
      <c r="AM129" s="308"/>
      <c r="AN129" s="308"/>
      <c r="AO129" s="308"/>
      <c r="AP129" s="308"/>
      <c r="AQ129" s="308"/>
    </row>
    <row r="130" spans="1:43" ht="18" customHeight="1">
      <c r="A130" s="1"/>
      <c r="B130" s="19"/>
      <c r="C130" s="72"/>
      <c r="D130" s="869"/>
      <c r="E130" s="869"/>
      <c r="F130" s="869"/>
      <c r="G130" s="869"/>
      <c r="H130" s="870"/>
      <c r="I130" s="870"/>
      <c r="J130" s="870"/>
      <c r="K130" s="870"/>
      <c r="L130" s="870"/>
      <c r="M130" s="870"/>
      <c r="N130" s="870"/>
      <c r="O130" s="870"/>
      <c r="P130" s="870"/>
      <c r="Q130" s="870"/>
      <c r="R130" s="870"/>
      <c r="S130" s="870"/>
      <c r="T130" s="870"/>
      <c r="U130" s="870"/>
      <c r="V130" s="870"/>
      <c r="W130" s="870"/>
      <c r="X130" s="870"/>
      <c r="Y130" s="870"/>
      <c r="Z130" s="870"/>
      <c r="AA130" s="870"/>
      <c r="AB130" s="870"/>
      <c r="AC130" s="870"/>
      <c r="AD130" s="870"/>
      <c r="AE130" s="870"/>
      <c r="AF130" s="870"/>
      <c r="AG130" s="870"/>
      <c r="AH130" s="870"/>
      <c r="AI130" s="870"/>
      <c r="AJ130" s="870"/>
      <c r="AK130" s="3"/>
      <c r="AM130" s="308"/>
      <c r="AN130" s="308"/>
      <c r="AO130" s="308"/>
      <c r="AP130" s="308"/>
      <c r="AQ130" s="308"/>
    </row>
    <row r="131" spans="1:43" ht="18" customHeight="1">
      <c r="A131" s="1"/>
      <c r="B131" s="19"/>
      <c r="C131" s="72"/>
      <c r="D131" s="869"/>
      <c r="E131" s="869"/>
      <c r="F131" s="869"/>
      <c r="G131" s="869"/>
      <c r="H131" s="870"/>
      <c r="I131" s="870"/>
      <c r="J131" s="870"/>
      <c r="K131" s="870"/>
      <c r="L131" s="870"/>
      <c r="M131" s="870"/>
      <c r="N131" s="870"/>
      <c r="O131" s="870"/>
      <c r="P131" s="870"/>
      <c r="Q131" s="870"/>
      <c r="R131" s="870"/>
      <c r="S131" s="870"/>
      <c r="T131" s="870"/>
      <c r="U131" s="870"/>
      <c r="V131" s="870"/>
      <c r="W131" s="870"/>
      <c r="X131" s="870"/>
      <c r="Y131" s="870"/>
      <c r="Z131" s="870"/>
      <c r="AA131" s="870"/>
      <c r="AB131" s="870"/>
      <c r="AC131" s="870"/>
      <c r="AD131" s="870"/>
      <c r="AE131" s="870"/>
      <c r="AF131" s="870"/>
      <c r="AG131" s="870"/>
      <c r="AH131" s="870"/>
      <c r="AI131" s="870"/>
      <c r="AJ131" s="870"/>
      <c r="AK131" s="3"/>
      <c r="AM131" s="308"/>
      <c r="AN131" s="308"/>
      <c r="AO131" s="308"/>
      <c r="AP131" s="308"/>
      <c r="AQ131" s="308"/>
    </row>
    <row r="132" spans="1:43" ht="18" customHeight="1">
      <c r="A132" s="1"/>
      <c r="B132" s="19"/>
      <c r="C132" s="72"/>
      <c r="D132" s="869" t="str">
        <f>Tbl!$Q$5</f>
        <v>令和５年度
（2023年度）</v>
      </c>
      <c r="E132" s="869"/>
      <c r="F132" s="869"/>
      <c r="G132" s="869"/>
      <c r="H132" s="870"/>
      <c r="I132" s="870"/>
      <c r="J132" s="870"/>
      <c r="K132" s="870"/>
      <c r="L132" s="870"/>
      <c r="M132" s="870"/>
      <c r="N132" s="870"/>
      <c r="O132" s="870"/>
      <c r="P132" s="870"/>
      <c r="Q132" s="870"/>
      <c r="R132" s="870"/>
      <c r="S132" s="870"/>
      <c r="T132" s="870"/>
      <c r="U132" s="870"/>
      <c r="V132" s="870"/>
      <c r="W132" s="870"/>
      <c r="X132" s="870"/>
      <c r="Y132" s="870"/>
      <c r="Z132" s="870"/>
      <c r="AA132" s="870"/>
      <c r="AB132" s="870"/>
      <c r="AC132" s="870"/>
      <c r="AD132" s="870"/>
      <c r="AE132" s="870"/>
      <c r="AF132" s="870"/>
      <c r="AG132" s="870"/>
      <c r="AH132" s="870"/>
      <c r="AI132" s="870"/>
      <c r="AJ132" s="870"/>
      <c r="AK132" s="3"/>
      <c r="AM132" s="308" t="str">
        <f>IF(AND($H132="",VALUE(MID($D132,3,1))&lt;様式１号!$D$16),"← ＣＯ2排出量の前年度に対する増減要因を分析
　 して入力してください。 (例)削減対策の実施
　 状況、生産量・営業時間等の増減など","")</f>
        <v/>
      </c>
      <c r="AN132" s="308"/>
      <c r="AO132" s="308"/>
      <c r="AP132" s="308"/>
      <c r="AQ132" s="308"/>
    </row>
    <row r="133" spans="1:43" ht="18" customHeight="1">
      <c r="A133" s="1"/>
      <c r="B133" s="19"/>
      <c r="C133" s="72"/>
      <c r="D133" s="869"/>
      <c r="E133" s="869"/>
      <c r="F133" s="869"/>
      <c r="G133" s="869"/>
      <c r="H133" s="870"/>
      <c r="I133" s="870"/>
      <c r="J133" s="870"/>
      <c r="K133" s="870"/>
      <c r="L133" s="870"/>
      <c r="M133" s="870"/>
      <c r="N133" s="870"/>
      <c r="O133" s="870"/>
      <c r="P133" s="870"/>
      <c r="Q133" s="870"/>
      <c r="R133" s="870"/>
      <c r="S133" s="870"/>
      <c r="T133" s="870"/>
      <c r="U133" s="870"/>
      <c r="V133" s="870"/>
      <c r="W133" s="870"/>
      <c r="X133" s="870"/>
      <c r="Y133" s="870"/>
      <c r="Z133" s="870"/>
      <c r="AA133" s="870"/>
      <c r="AB133" s="870"/>
      <c r="AC133" s="870"/>
      <c r="AD133" s="870"/>
      <c r="AE133" s="870"/>
      <c r="AF133" s="870"/>
      <c r="AG133" s="870"/>
      <c r="AH133" s="870"/>
      <c r="AI133" s="870"/>
      <c r="AJ133" s="870"/>
      <c r="AK133" s="3"/>
      <c r="AM133" s="308"/>
      <c r="AN133" s="308"/>
      <c r="AO133" s="308"/>
      <c r="AP133" s="308"/>
      <c r="AQ133" s="308"/>
    </row>
    <row r="134" spans="1:43" ht="18" customHeight="1">
      <c r="A134" s="1"/>
      <c r="B134" s="19"/>
      <c r="C134" s="72"/>
      <c r="D134" s="869"/>
      <c r="E134" s="869"/>
      <c r="F134" s="869"/>
      <c r="G134" s="869"/>
      <c r="H134" s="870"/>
      <c r="I134" s="870"/>
      <c r="J134" s="870"/>
      <c r="K134" s="870"/>
      <c r="L134" s="870"/>
      <c r="M134" s="870"/>
      <c r="N134" s="870"/>
      <c r="O134" s="870"/>
      <c r="P134" s="870"/>
      <c r="Q134" s="870"/>
      <c r="R134" s="870"/>
      <c r="S134" s="870"/>
      <c r="T134" s="870"/>
      <c r="U134" s="870"/>
      <c r="V134" s="870"/>
      <c r="W134" s="870"/>
      <c r="X134" s="870"/>
      <c r="Y134" s="870"/>
      <c r="Z134" s="870"/>
      <c r="AA134" s="870"/>
      <c r="AB134" s="870"/>
      <c r="AC134" s="870"/>
      <c r="AD134" s="870"/>
      <c r="AE134" s="870"/>
      <c r="AF134" s="870"/>
      <c r="AG134" s="870"/>
      <c r="AH134" s="870"/>
      <c r="AI134" s="870"/>
      <c r="AJ134" s="870"/>
      <c r="AK134" s="3"/>
      <c r="AM134" s="308"/>
      <c r="AN134" s="308"/>
      <c r="AO134" s="308"/>
      <c r="AP134" s="308"/>
      <c r="AQ134" s="308"/>
    </row>
    <row r="135" spans="1:43" ht="18" customHeight="1">
      <c r="A135" s="1"/>
      <c r="B135" s="19"/>
      <c r="C135" s="72"/>
      <c r="D135" s="869"/>
      <c r="E135" s="869"/>
      <c r="F135" s="869"/>
      <c r="G135" s="869"/>
      <c r="H135" s="870"/>
      <c r="I135" s="870"/>
      <c r="J135" s="870"/>
      <c r="K135" s="870"/>
      <c r="L135" s="870"/>
      <c r="M135" s="870"/>
      <c r="N135" s="870"/>
      <c r="O135" s="870"/>
      <c r="P135" s="870"/>
      <c r="Q135" s="870"/>
      <c r="R135" s="870"/>
      <c r="S135" s="870"/>
      <c r="T135" s="870"/>
      <c r="U135" s="870"/>
      <c r="V135" s="870"/>
      <c r="W135" s="870"/>
      <c r="X135" s="870"/>
      <c r="Y135" s="870"/>
      <c r="Z135" s="870"/>
      <c r="AA135" s="870"/>
      <c r="AB135" s="870"/>
      <c r="AC135" s="870"/>
      <c r="AD135" s="870"/>
      <c r="AE135" s="870"/>
      <c r="AF135" s="870"/>
      <c r="AG135" s="870"/>
      <c r="AH135" s="870"/>
      <c r="AI135" s="870"/>
      <c r="AJ135" s="870"/>
      <c r="AK135" s="3"/>
      <c r="AM135" s="308"/>
      <c r="AN135" s="308"/>
      <c r="AO135" s="308"/>
      <c r="AP135" s="308"/>
      <c r="AQ135" s="308"/>
    </row>
    <row r="136" spans="1:43" ht="18" customHeight="1">
      <c r="A136" s="1"/>
      <c r="B136" s="19"/>
      <c r="C136" s="72"/>
      <c r="D136" s="869"/>
      <c r="E136" s="869"/>
      <c r="F136" s="869"/>
      <c r="G136" s="869"/>
      <c r="H136" s="870"/>
      <c r="I136" s="870"/>
      <c r="J136" s="870"/>
      <c r="K136" s="870"/>
      <c r="L136" s="870"/>
      <c r="M136" s="870"/>
      <c r="N136" s="870"/>
      <c r="O136" s="870"/>
      <c r="P136" s="870"/>
      <c r="Q136" s="870"/>
      <c r="R136" s="870"/>
      <c r="S136" s="870"/>
      <c r="T136" s="870"/>
      <c r="U136" s="870"/>
      <c r="V136" s="870"/>
      <c r="W136" s="870"/>
      <c r="X136" s="870"/>
      <c r="Y136" s="870"/>
      <c r="Z136" s="870"/>
      <c r="AA136" s="870"/>
      <c r="AB136" s="870"/>
      <c r="AC136" s="870"/>
      <c r="AD136" s="870"/>
      <c r="AE136" s="870"/>
      <c r="AF136" s="870"/>
      <c r="AG136" s="870"/>
      <c r="AH136" s="870"/>
      <c r="AI136" s="870"/>
      <c r="AJ136" s="870"/>
      <c r="AK136" s="3"/>
      <c r="AM136" s="308"/>
      <c r="AN136" s="308"/>
      <c r="AO136" s="308"/>
      <c r="AP136" s="308"/>
      <c r="AQ136" s="308"/>
    </row>
    <row r="137" spans="1:43" ht="18" customHeight="1">
      <c r="A137" s="1"/>
      <c r="B137" s="19"/>
      <c r="C137" s="72"/>
      <c r="D137" s="869"/>
      <c r="E137" s="869"/>
      <c r="F137" s="869"/>
      <c r="G137" s="869"/>
      <c r="H137" s="870"/>
      <c r="I137" s="870"/>
      <c r="J137" s="870"/>
      <c r="K137" s="870"/>
      <c r="L137" s="870"/>
      <c r="M137" s="870"/>
      <c r="N137" s="870"/>
      <c r="O137" s="870"/>
      <c r="P137" s="870"/>
      <c r="Q137" s="870"/>
      <c r="R137" s="870"/>
      <c r="S137" s="870"/>
      <c r="T137" s="870"/>
      <c r="U137" s="870"/>
      <c r="V137" s="870"/>
      <c r="W137" s="870"/>
      <c r="X137" s="870"/>
      <c r="Y137" s="870"/>
      <c r="Z137" s="870"/>
      <c r="AA137" s="870"/>
      <c r="AB137" s="870"/>
      <c r="AC137" s="870"/>
      <c r="AD137" s="870"/>
      <c r="AE137" s="870"/>
      <c r="AF137" s="870"/>
      <c r="AG137" s="870"/>
      <c r="AH137" s="870"/>
      <c r="AI137" s="870"/>
      <c r="AJ137" s="870"/>
      <c r="AK137" s="3"/>
      <c r="AM137" s="308"/>
      <c r="AN137" s="308"/>
      <c r="AO137" s="308"/>
      <c r="AP137" s="308"/>
      <c r="AQ137" s="308"/>
    </row>
    <row r="138" spans="1:43" ht="18" customHeight="1">
      <c r="A138" s="1"/>
      <c r="B138" s="19"/>
      <c r="C138" s="72"/>
      <c r="D138" s="869"/>
      <c r="E138" s="869"/>
      <c r="F138" s="869"/>
      <c r="G138" s="869"/>
      <c r="H138" s="870"/>
      <c r="I138" s="870"/>
      <c r="J138" s="870"/>
      <c r="K138" s="870"/>
      <c r="L138" s="870"/>
      <c r="M138" s="870"/>
      <c r="N138" s="870"/>
      <c r="O138" s="870"/>
      <c r="P138" s="870"/>
      <c r="Q138" s="870"/>
      <c r="R138" s="870"/>
      <c r="S138" s="870"/>
      <c r="T138" s="870"/>
      <c r="U138" s="870"/>
      <c r="V138" s="870"/>
      <c r="W138" s="870"/>
      <c r="X138" s="870"/>
      <c r="Y138" s="870"/>
      <c r="Z138" s="870"/>
      <c r="AA138" s="870"/>
      <c r="AB138" s="870"/>
      <c r="AC138" s="870"/>
      <c r="AD138" s="870"/>
      <c r="AE138" s="870"/>
      <c r="AF138" s="870"/>
      <c r="AG138" s="870"/>
      <c r="AH138" s="870"/>
      <c r="AI138" s="870"/>
      <c r="AJ138" s="870"/>
      <c r="AK138" s="3"/>
      <c r="AM138" s="308"/>
      <c r="AN138" s="308"/>
      <c r="AO138" s="308"/>
      <c r="AP138" s="308"/>
      <c r="AQ138" s="308"/>
    </row>
    <row r="139" spans="1:43" ht="18" customHeight="1">
      <c r="A139" s="1"/>
      <c r="B139" s="19"/>
      <c r="C139" s="72"/>
      <c r="D139" s="869"/>
      <c r="E139" s="869"/>
      <c r="F139" s="869"/>
      <c r="G139" s="869"/>
      <c r="H139" s="870"/>
      <c r="I139" s="870"/>
      <c r="J139" s="870"/>
      <c r="K139" s="870"/>
      <c r="L139" s="870"/>
      <c r="M139" s="870"/>
      <c r="N139" s="870"/>
      <c r="O139" s="870"/>
      <c r="P139" s="870"/>
      <c r="Q139" s="870"/>
      <c r="R139" s="870"/>
      <c r="S139" s="870"/>
      <c r="T139" s="870"/>
      <c r="U139" s="870"/>
      <c r="V139" s="870"/>
      <c r="W139" s="870"/>
      <c r="X139" s="870"/>
      <c r="Y139" s="870"/>
      <c r="Z139" s="870"/>
      <c r="AA139" s="870"/>
      <c r="AB139" s="870"/>
      <c r="AC139" s="870"/>
      <c r="AD139" s="870"/>
      <c r="AE139" s="870"/>
      <c r="AF139" s="870"/>
      <c r="AG139" s="870"/>
      <c r="AH139" s="870"/>
      <c r="AI139" s="870"/>
      <c r="AJ139" s="870"/>
      <c r="AK139" s="3"/>
      <c r="AM139" s="308"/>
      <c r="AN139" s="308"/>
      <c r="AO139" s="308"/>
      <c r="AP139" s="308"/>
      <c r="AQ139" s="308"/>
    </row>
    <row r="140" spans="1:43" ht="18" customHeight="1">
      <c r="A140" s="1"/>
      <c r="B140" s="19"/>
      <c r="C140" s="72"/>
      <c r="D140" s="869" t="str">
        <f>Tbl!$Q$6</f>
        <v>令和６年度
（2024年度）</v>
      </c>
      <c r="E140" s="869"/>
      <c r="F140" s="869"/>
      <c r="G140" s="869"/>
      <c r="H140" s="870"/>
      <c r="I140" s="870"/>
      <c r="J140" s="870"/>
      <c r="K140" s="870"/>
      <c r="L140" s="870"/>
      <c r="M140" s="870"/>
      <c r="N140" s="870"/>
      <c r="O140" s="870"/>
      <c r="P140" s="870"/>
      <c r="Q140" s="870"/>
      <c r="R140" s="870"/>
      <c r="S140" s="870"/>
      <c r="T140" s="870"/>
      <c r="U140" s="870"/>
      <c r="V140" s="870"/>
      <c r="W140" s="870"/>
      <c r="X140" s="870"/>
      <c r="Y140" s="870"/>
      <c r="Z140" s="870"/>
      <c r="AA140" s="870"/>
      <c r="AB140" s="870"/>
      <c r="AC140" s="870"/>
      <c r="AD140" s="870"/>
      <c r="AE140" s="870"/>
      <c r="AF140" s="870"/>
      <c r="AG140" s="870"/>
      <c r="AH140" s="870"/>
      <c r="AI140" s="870"/>
      <c r="AJ140" s="870"/>
      <c r="AK140" s="3"/>
      <c r="AM140" s="308" t="str">
        <f>IF(AND($H140="",VALUE(MID($D140,3,1))&lt;様式１号!$D$16),"← ＣＯ2排出量の前年度に対する増減要因を分析
　 して入力してください。 (例)削減対策の実施
　 状況、生産量・営業時間等の増減など","")</f>
        <v/>
      </c>
      <c r="AN140" s="308"/>
      <c r="AO140" s="308"/>
      <c r="AP140" s="308"/>
      <c r="AQ140" s="308"/>
    </row>
    <row r="141" spans="1:43" ht="18" customHeight="1">
      <c r="A141" s="1"/>
      <c r="B141" s="19"/>
      <c r="C141" s="72"/>
      <c r="D141" s="869"/>
      <c r="E141" s="869"/>
      <c r="F141" s="869"/>
      <c r="G141" s="869"/>
      <c r="H141" s="870"/>
      <c r="I141" s="870"/>
      <c r="J141" s="870"/>
      <c r="K141" s="870"/>
      <c r="L141" s="870"/>
      <c r="M141" s="870"/>
      <c r="N141" s="870"/>
      <c r="O141" s="870"/>
      <c r="P141" s="870"/>
      <c r="Q141" s="870"/>
      <c r="R141" s="870"/>
      <c r="S141" s="870"/>
      <c r="T141" s="870"/>
      <c r="U141" s="870"/>
      <c r="V141" s="870"/>
      <c r="W141" s="870"/>
      <c r="X141" s="870"/>
      <c r="Y141" s="870"/>
      <c r="Z141" s="870"/>
      <c r="AA141" s="870"/>
      <c r="AB141" s="870"/>
      <c r="AC141" s="870"/>
      <c r="AD141" s="870"/>
      <c r="AE141" s="870"/>
      <c r="AF141" s="870"/>
      <c r="AG141" s="870"/>
      <c r="AH141" s="870"/>
      <c r="AI141" s="870"/>
      <c r="AJ141" s="870"/>
      <c r="AK141" s="3"/>
      <c r="AM141" s="308"/>
      <c r="AN141" s="308"/>
      <c r="AO141" s="308"/>
      <c r="AP141" s="308"/>
      <c r="AQ141" s="308"/>
    </row>
    <row r="142" spans="1:43" ht="18" customHeight="1">
      <c r="A142" s="1"/>
      <c r="B142" s="19"/>
      <c r="C142" s="72"/>
      <c r="D142" s="869"/>
      <c r="E142" s="869"/>
      <c r="F142" s="869"/>
      <c r="G142" s="869"/>
      <c r="H142" s="870"/>
      <c r="I142" s="870"/>
      <c r="J142" s="870"/>
      <c r="K142" s="870"/>
      <c r="L142" s="870"/>
      <c r="M142" s="870"/>
      <c r="N142" s="870"/>
      <c r="O142" s="870"/>
      <c r="P142" s="870"/>
      <c r="Q142" s="870"/>
      <c r="R142" s="870"/>
      <c r="S142" s="870"/>
      <c r="T142" s="870"/>
      <c r="U142" s="870"/>
      <c r="V142" s="870"/>
      <c r="W142" s="870"/>
      <c r="X142" s="870"/>
      <c r="Y142" s="870"/>
      <c r="Z142" s="870"/>
      <c r="AA142" s="870"/>
      <c r="AB142" s="870"/>
      <c r="AC142" s="870"/>
      <c r="AD142" s="870"/>
      <c r="AE142" s="870"/>
      <c r="AF142" s="870"/>
      <c r="AG142" s="870"/>
      <c r="AH142" s="870"/>
      <c r="AI142" s="870"/>
      <c r="AJ142" s="870"/>
      <c r="AK142" s="3"/>
      <c r="AM142" s="308"/>
      <c r="AN142" s="308"/>
      <c r="AO142" s="308"/>
      <c r="AP142" s="308"/>
      <c r="AQ142" s="308"/>
    </row>
    <row r="143" spans="1:43" ht="18" customHeight="1">
      <c r="A143" s="1"/>
      <c r="B143" s="19"/>
      <c r="C143" s="72"/>
      <c r="D143" s="869"/>
      <c r="E143" s="869"/>
      <c r="F143" s="869"/>
      <c r="G143" s="869"/>
      <c r="H143" s="870"/>
      <c r="I143" s="870"/>
      <c r="J143" s="870"/>
      <c r="K143" s="870"/>
      <c r="L143" s="870"/>
      <c r="M143" s="870"/>
      <c r="N143" s="870"/>
      <c r="O143" s="870"/>
      <c r="P143" s="870"/>
      <c r="Q143" s="870"/>
      <c r="R143" s="870"/>
      <c r="S143" s="870"/>
      <c r="T143" s="870"/>
      <c r="U143" s="870"/>
      <c r="V143" s="870"/>
      <c r="W143" s="870"/>
      <c r="X143" s="870"/>
      <c r="Y143" s="870"/>
      <c r="Z143" s="870"/>
      <c r="AA143" s="870"/>
      <c r="AB143" s="870"/>
      <c r="AC143" s="870"/>
      <c r="AD143" s="870"/>
      <c r="AE143" s="870"/>
      <c r="AF143" s="870"/>
      <c r="AG143" s="870"/>
      <c r="AH143" s="870"/>
      <c r="AI143" s="870"/>
      <c r="AJ143" s="870"/>
      <c r="AK143" s="3"/>
      <c r="AM143" s="308"/>
      <c r="AN143" s="308"/>
      <c r="AO143" s="308"/>
      <c r="AP143" s="308"/>
      <c r="AQ143" s="308"/>
    </row>
    <row r="144" spans="1:43" ht="18" customHeight="1">
      <c r="A144" s="1"/>
      <c r="B144" s="19"/>
      <c r="C144" s="72"/>
      <c r="D144" s="869"/>
      <c r="E144" s="869"/>
      <c r="F144" s="869"/>
      <c r="G144" s="869"/>
      <c r="H144" s="870"/>
      <c r="I144" s="870"/>
      <c r="J144" s="870"/>
      <c r="K144" s="870"/>
      <c r="L144" s="870"/>
      <c r="M144" s="870"/>
      <c r="N144" s="870"/>
      <c r="O144" s="870"/>
      <c r="P144" s="870"/>
      <c r="Q144" s="870"/>
      <c r="R144" s="870"/>
      <c r="S144" s="870"/>
      <c r="T144" s="870"/>
      <c r="U144" s="870"/>
      <c r="V144" s="870"/>
      <c r="W144" s="870"/>
      <c r="X144" s="870"/>
      <c r="Y144" s="870"/>
      <c r="Z144" s="870"/>
      <c r="AA144" s="870"/>
      <c r="AB144" s="870"/>
      <c r="AC144" s="870"/>
      <c r="AD144" s="870"/>
      <c r="AE144" s="870"/>
      <c r="AF144" s="870"/>
      <c r="AG144" s="870"/>
      <c r="AH144" s="870"/>
      <c r="AI144" s="870"/>
      <c r="AJ144" s="870"/>
      <c r="AK144" s="3"/>
      <c r="AM144" s="308"/>
      <c r="AN144" s="308"/>
      <c r="AO144" s="308"/>
      <c r="AP144" s="308"/>
      <c r="AQ144" s="308"/>
    </row>
    <row r="145" spans="1:76" ht="18" customHeight="1">
      <c r="A145" s="1"/>
      <c r="B145" s="19"/>
      <c r="C145" s="72"/>
      <c r="D145" s="869"/>
      <c r="E145" s="869"/>
      <c r="F145" s="869"/>
      <c r="G145" s="869"/>
      <c r="H145" s="870"/>
      <c r="I145" s="870"/>
      <c r="J145" s="870"/>
      <c r="K145" s="870"/>
      <c r="L145" s="870"/>
      <c r="M145" s="870"/>
      <c r="N145" s="870"/>
      <c r="O145" s="870"/>
      <c r="P145" s="870"/>
      <c r="Q145" s="870"/>
      <c r="R145" s="870"/>
      <c r="S145" s="870"/>
      <c r="T145" s="870"/>
      <c r="U145" s="870"/>
      <c r="V145" s="870"/>
      <c r="W145" s="870"/>
      <c r="X145" s="870"/>
      <c r="Y145" s="870"/>
      <c r="Z145" s="870"/>
      <c r="AA145" s="870"/>
      <c r="AB145" s="870"/>
      <c r="AC145" s="870"/>
      <c r="AD145" s="870"/>
      <c r="AE145" s="870"/>
      <c r="AF145" s="870"/>
      <c r="AG145" s="870"/>
      <c r="AH145" s="870"/>
      <c r="AI145" s="870"/>
      <c r="AJ145" s="870"/>
      <c r="AK145" s="3"/>
      <c r="AM145" s="308"/>
      <c r="AN145" s="308"/>
      <c r="AO145" s="308"/>
      <c r="AP145" s="308"/>
      <c r="AQ145" s="308"/>
    </row>
    <row r="146" spans="1:76" ht="18" customHeight="1">
      <c r="A146" s="1"/>
      <c r="B146" s="19"/>
      <c r="C146" s="72"/>
      <c r="D146" s="869"/>
      <c r="E146" s="869"/>
      <c r="F146" s="869"/>
      <c r="G146" s="869"/>
      <c r="H146" s="870"/>
      <c r="I146" s="870"/>
      <c r="J146" s="870"/>
      <c r="K146" s="870"/>
      <c r="L146" s="870"/>
      <c r="M146" s="870"/>
      <c r="N146" s="870"/>
      <c r="O146" s="870"/>
      <c r="P146" s="870"/>
      <c r="Q146" s="870"/>
      <c r="R146" s="870"/>
      <c r="S146" s="870"/>
      <c r="T146" s="870"/>
      <c r="U146" s="870"/>
      <c r="V146" s="870"/>
      <c r="W146" s="870"/>
      <c r="X146" s="870"/>
      <c r="Y146" s="870"/>
      <c r="Z146" s="870"/>
      <c r="AA146" s="870"/>
      <c r="AB146" s="870"/>
      <c r="AC146" s="870"/>
      <c r="AD146" s="870"/>
      <c r="AE146" s="870"/>
      <c r="AF146" s="870"/>
      <c r="AG146" s="870"/>
      <c r="AH146" s="870"/>
      <c r="AI146" s="870"/>
      <c r="AJ146" s="870"/>
      <c r="AK146" s="3"/>
      <c r="AM146" s="308"/>
      <c r="AN146" s="308"/>
      <c r="AO146" s="308"/>
      <c r="AP146" s="308"/>
      <c r="AQ146" s="308"/>
    </row>
    <row r="147" spans="1:76" ht="18" customHeight="1">
      <c r="A147" s="1"/>
      <c r="B147" s="153"/>
      <c r="C147" s="72"/>
      <c r="D147" s="869"/>
      <c r="E147" s="869"/>
      <c r="F147" s="869"/>
      <c r="G147" s="869"/>
      <c r="H147" s="870"/>
      <c r="I147" s="870"/>
      <c r="J147" s="870"/>
      <c r="K147" s="870"/>
      <c r="L147" s="870"/>
      <c r="M147" s="870"/>
      <c r="N147" s="870"/>
      <c r="O147" s="870"/>
      <c r="P147" s="870"/>
      <c r="Q147" s="870"/>
      <c r="R147" s="870"/>
      <c r="S147" s="870"/>
      <c r="T147" s="870"/>
      <c r="U147" s="870"/>
      <c r="V147" s="870"/>
      <c r="W147" s="870"/>
      <c r="X147" s="870"/>
      <c r="Y147" s="870"/>
      <c r="Z147" s="870"/>
      <c r="AA147" s="870"/>
      <c r="AB147" s="870"/>
      <c r="AC147" s="870"/>
      <c r="AD147" s="870"/>
      <c r="AE147" s="870"/>
      <c r="AF147" s="870"/>
      <c r="AG147" s="870"/>
      <c r="AH147" s="870"/>
      <c r="AI147" s="870"/>
      <c r="AJ147" s="870"/>
      <c r="AK147" s="3"/>
      <c r="AM147" s="308"/>
      <c r="AN147" s="308"/>
      <c r="AO147" s="308"/>
      <c r="AP147" s="308"/>
      <c r="AQ147" s="308"/>
    </row>
    <row r="148" spans="1:76" ht="21" customHeight="1">
      <c r="A148" s="1"/>
      <c r="B148" s="73"/>
      <c r="C148" s="72"/>
      <c r="D148" s="83"/>
      <c r="E148" s="83"/>
      <c r="F148" s="83"/>
      <c r="G148" s="83"/>
      <c r="H148" s="98"/>
      <c r="I148" s="99"/>
      <c r="J148" s="100"/>
      <c r="K148" s="100"/>
      <c r="L148" s="100"/>
      <c r="M148" s="100"/>
      <c r="N148" s="100"/>
      <c r="O148" s="101"/>
      <c r="P148" s="102"/>
      <c r="Q148" s="102"/>
      <c r="R148" s="102"/>
      <c r="S148" s="102"/>
      <c r="T148" s="102"/>
      <c r="U148" s="102"/>
      <c r="V148" s="102"/>
      <c r="W148" s="102"/>
      <c r="X148" s="102"/>
      <c r="Y148" s="102"/>
      <c r="Z148" s="102"/>
      <c r="AA148" s="102"/>
      <c r="AB148" s="102"/>
      <c r="AC148" s="102"/>
      <c r="AD148" s="118"/>
      <c r="AE148" s="119"/>
      <c r="AF148" s="119"/>
      <c r="AG148" s="119"/>
      <c r="AH148" s="119"/>
      <c r="AI148" s="119"/>
      <c r="AJ148" s="116"/>
      <c r="AK148" s="251" t="s">
        <v>38</v>
      </c>
      <c r="AL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row>
    <row r="149" spans="1:76" s="46" customFormat="1">
      <c r="A149" s="9"/>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871" t="s">
        <v>84</v>
      </c>
      <c r="Z149" s="871"/>
      <c r="AA149" s="871"/>
      <c r="AB149" s="871"/>
      <c r="AC149" s="746" t="str">
        <f>IF($AC$4="","",$AC$4)</f>
        <v/>
      </c>
      <c r="AD149" s="746"/>
      <c r="AE149" s="746"/>
      <c r="AF149" s="746"/>
      <c r="AG149" s="746"/>
      <c r="AH149" s="746"/>
      <c r="AI149" s="746"/>
      <c r="AJ149" s="746"/>
      <c r="AK149" s="67"/>
      <c r="AL149" s="45"/>
      <c r="AM149" s="136"/>
      <c r="AN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5"/>
    </row>
    <row r="150" spans="1:76">
      <c r="A150" s="1"/>
      <c r="B150" s="72"/>
      <c r="C150" s="131" t="s">
        <v>170</v>
      </c>
      <c r="D150" s="131"/>
      <c r="E150" s="131"/>
      <c r="F150" s="131"/>
      <c r="G150" s="131"/>
      <c r="H150" s="131"/>
      <c r="I150" s="131"/>
      <c r="J150" s="131"/>
      <c r="K150" s="131"/>
      <c r="L150" s="131"/>
      <c r="M150" s="131"/>
      <c r="N150" s="131"/>
      <c r="O150" s="131"/>
      <c r="P150" s="131"/>
      <c r="Q150" s="131"/>
      <c r="R150" s="131"/>
      <c r="S150" s="131"/>
      <c r="T150" s="131"/>
      <c r="U150" s="131"/>
      <c r="V150" s="54"/>
      <c r="W150" s="54"/>
      <c r="X150" s="54"/>
      <c r="Y150" s="54"/>
      <c r="Z150" s="54"/>
      <c r="AA150" s="54"/>
      <c r="AB150" s="54"/>
      <c r="AC150" s="54"/>
      <c r="AD150" s="54"/>
      <c r="AE150" s="139" t="str">
        <f>IF($E$10="Bテナント等","Bテナント等事業所 （４）",IF($E$10="A","A事業所（４）",""))</f>
        <v/>
      </c>
      <c r="AF150" s="103"/>
      <c r="AG150" s="54"/>
      <c r="AH150" s="54"/>
      <c r="AI150" s="54"/>
      <c r="AJ150" s="54"/>
      <c r="AK150" s="54"/>
      <c r="AO150" s="46"/>
      <c r="AP150" s="46"/>
      <c r="AQ150" s="46"/>
      <c r="AR150" s="46"/>
      <c r="AS150" s="46"/>
      <c r="AT150" s="46"/>
    </row>
    <row r="151" spans="1:76" ht="8.25" customHeight="1">
      <c r="A151" s="1"/>
      <c r="B151" s="32"/>
      <c r="C151" s="17"/>
      <c r="D151" s="17"/>
      <c r="E151" s="17"/>
      <c r="F151" s="17"/>
      <c r="G151" s="17"/>
      <c r="H151" s="17"/>
      <c r="I151" s="17"/>
      <c r="J151" s="17"/>
      <c r="K151" s="17"/>
      <c r="L151" s="17"/>
      <c r="M151" s="17"/>
      <c r="N151" s="17"/>
      <c r="O151" s="17"/>
      <c r="P151" s="17"/>
      <c r="Q151" s="17"/>
      <c r="R151" s="17"/>
      <c r="S151" s="17"/>
      <c r="T151" s="17"/>
      <c r="U151" s="17"/>
      <c r="V151" s="5"/>
      <c r="W151" s="5"/>
      <c r="X151" s="5"/>
      <c r="Y151" s="5"/>
      <c r="Z151" s="5"/>
      <c r="AA151" s="5"/>
      <c r="AB151" s="5"/>
      <c r="AC151" s="5"/>
      <c r="AD151" s="5"/>
      <c r="AE151" s="5"/>
      <c r="AF151" s="5"/>
      <c r="AG151" s="5"/>
      <c r="AH151" s="5"/>
      <c r="AI151" s="5"/>
      <c r="AJ151" s="5"/>
      <c r="AK151" s="18"/>
      <c r="AL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row>
    <row r="152" spans="1:76" s="46" customFormat="1" ht="21" customHeight="1">
      <c r="A152" s="9"/>
      <c r="B152" s="33"/>
      <c r="C152" s="130" t="s">
        <v>171</v>
      </c>
      <c r="D152" s="86"/>
      <c r="E152" s="86"/>
      <c r="F152" s="86"/>
      <c r="G152" s="86"/>
      <c r="H152" s="67"/>
      <c r="I152" s="67"/>
      <c r="J152" s="67"/>
      <c r="K152" s="86"/>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34"/>
      <c r="AM152" s="136"/>
    </row>
    <row r="153" spans="1:76" s="46" customFormat="1" ht="13.5">
      <c r="A153" s="9"/>
      <c r="B153" s="33"/>
      <c r="C153" s="86"/>
      <c r="D153" s="86"/>
      <c r="E153" s="86"/>
      <c r="F153" s="86"/>
      <c r="G153" s="86"/>
      <c r="H153" s="877">
        <v>0</v>
      </c>
      <c r="I153" s="877"/>
      <c r="J153" s="877"/>
      <c r="K153" s="86"/>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34"/>
      <c r="AM153" s="136"/>
    </row>
    <row r="154" spans="1:76" s="46" customFormat="1" ht="10.5" customHeight="1">
      <c r="A154" s="9"/>
      <c r="B154" s="33"/>
      <c r="C154" s="878" t="s">
        <v>172</v>
      </c>
      <c r="D154" s="879"/>
      <c r="E154" s="884" t="s">
        <v>173</v>
      </c>
      <c r="F154" s="885"/>
      <c r="G154" s="885"/>
      <c r="H154" s="885"/>
      <c r="I154" s="885"/>
      <c r="J154" s="885"/>
      <c r="K154" s="885"/>
      <c r="L154" s="885"/>
      <c r="M154" s="885"/>
      <c r="N154" s="885"/>
      <c r="O154" s="885"/>
      <c r="P154" s="885"/>
      <c r="Q154" s="886"/>
      <c r="R154" s="878" t="s">
        <v>486</v>
      </c>
      <c r="S154" s="893"/>
      <c r="T154" s="893"/>
      <c r="U154" s="893"/>
      <c r="V154" s="893"/>
      <c r="W154" s="893"/>
      <c r="X154" s="893"/>
      <c r="Y154" s="893"/>
      <c r="Z154" s="893"/>
      <c r="AA154" s="893"/>
      <c r="AB154" s="893"/>
      <c r="AC154" s="879"/>
      <c r="AD154" s="872" t="s">
        <v>174</v>
      </c>
      <c r="AE154" s="872"/>
      <c r="AF154" s="872" t="s">
        <v>175</v>
      </c>
      <c r="AG154" s="872"/>
      <c r="AH154" s="873" t="s">
        <v>487</v>
      </c>
      <c r="AI154" s="873"/>
      <c r="AJ154" s="873"/>
      <c r="AK154" s="34"/>
      <c r="AM154" s="136"/>
    </row>
    <row r="155" spans="1:76" s="46" customFormat="1" ht="10.5" customHeight="1">
      <c r="A155" s="9"/>
      <c r="B155" s="33"/>
      <c r="C155" s="880"/>
      <c r="D155" s="881"/>
      <c r="E155" s="887"/>
      <c r="F155" s="888"/>
      <c r="G155" s="888"/>
      <c r="H155" s="888"/>
      <c r="I155" s="888"/>
      <c r="J155" s="888"/>
      <c r="K155" s="888"/>
      <c r="L155" s="888"/>
      <c r="M155" s="888"/>
      <c r="N155" s="888"/>
      <c r="O155" s="888"/>
      <c r="P155" s="888"/>
      <c r="Q155" s="889"/>
      <c r="R155" s="880"/>
      <c r="S155" s="894"/>
      <c r="T155" s="894"/>
      <c r="U155" s="894"/>
      <c r="V155" s="894"/>
      <c r="W155" s="894"/>
      <c r="X155" s="894"/>
      <c r="Y155" s="894"/>
      <c r="Z155" s="894"/>
      <c r="AA155" s="894"/>
      <c r="AB155" s="894"/>
      <c r="AC155" s="881"/>
      <c r="AD155" s="872"/>
      <c r="AE155" s="872"/>
      <c r="AF155" s="872"/>
      <c r="AG155" s="872"/>
      <c r="AH155" s="873"/>
      <c r="AI155" s="873"/>
      <c r="AJ155" s="873"/>
      <c r="AK155" s="34"/>
      <c r="AM155" s="136"/>
    </row>
    <row r="156" spans="1:76" s="46" customFormat="1" ht="10.5" customHeight="1">
      <c r="A156" s="9"/>
      <c r="B156" s="33"/>
      <c r="C156" s="880"/>
      <c r="D156" s="881"/>
      <c r="E156" s="890"/>
      <c r="F156" s="891"/>
      <c r="G156" s="891"/>
      <c r="H156" s="891"/>
      <c r="I156" s="891"/>
      <c r="J156" s="891"/>
      <c r="K156" s="891"/>
      <c r="L156" s="891"/>
      <c r="M156" s="891"/>
      <c r="N156" s="891"/>
      <c r="O156" s="891"/>
      <c r="P156" s="891"/>
      <c r="Q156" s="892"/>
      <c r="R156" s="880"/>
      <c r="S156" s="894"/>
      <c r="T156" s="894"/>
      <c r="U156" s="894"/>
      <c r="V156" s="894"/>
      <c r="W156" s="894"/>
      <c r="X156" s="894"/>
      <c r="Y156" s="894"/>
      <c r="Z156" s="894"/>
      <c r="AA156" s="894"/>
      <c r="AB156" s="894"/>
      <c r="AC156" s="881"/>
      <c r="AD156" s="872"/>
      <c r="AE156" s="872"/>
      <c r="AF156" s="872"/>
      <c r="AG156" s="872"/>
      <c r="AH156" s="873"/>
      <c r="AI156" s="873"/>
      <c r="AJ156" s="873"/>
      <c r="AK156" s="34"/>
      <c r="AM156" s="136"/>
    </row>
    <row r="157" spans="1:76" s="46" customFormat="1" ht="27.75" customHeight="1">
      <c r="A157" s="9"/>
      <c r="B157" s="33"/>
      <c r="C157" s="880"/>
      <c r="D157" s="881"/>
      <c r="E157" s="747" t="s">
        <v>176</v>
      </c>
      <c r="F157" s="748"/>
      <c r="G157" s="749"/>
      <c r="H157" s="874" t="s">
        <v>177</v>
      </c>
      <c r="I157" s="875"/>
      <c r="J157" s="875"/>
      <c r="K157" s="875"/>
      <c r="L157" s="875"/>
      <c r="M157" s="875"/>
      <c r="N157" s="875"/>
      <c r="O157" s="875"/>
      <c r="P157" s="875"/>
      <c r="Q157" s="876"/>
      <c r="R157" s="880"/>
      <c r="S157" s="894"/>
      <c r="T157" s="894"/>
      <c r="U157" s="894"/>
      <c r="V157" s="894"/>
      <c r="W157" s="894"/>
      <c r="X157" s="894"/>
      <c r="Y157" s="894"/>
      <c r="Z157" s="894"/>
      <c r="AA157" s="894"/>
      <c r="AB157" s="894"/>
      <c r="AC157" s="881"/>
      <c r="AD157" s="872"/>
      <c r="AE157" s="872"/>
      <c r="AF157" s="872"/>
      <c r="AG157" s="872"/>
      <c r="AH157" s="873"/>
      <c r="AI157" s="873"/>
      <c r="AJ157" s="873"/>
      <c r="AK157" s="34"/>
      <c r="AM157" s="136"/>
    </row>
    <row r="158" spans="1:76" s="46" customFormat="1" ht="27.75" customHeight="1">
      <c r="A158" s="9"/>
      <c r="B158" s="33"/>
      <c r="C158" s="882"/>
      <c r="D158" s="883"/>
      <c r="E158" s="753"/>
      <c r="F158" s="754"/>
      <c r="G158" s="755"/>
      <c r="H158" s="874" t="s">
        <v>178</v>
      </c>
      <c r="I158" s="875"/>
      <c r="J158" s="875"/>
      <c r="K158" s="876"/>
      <c r="L158" s="874" t="s">
        <v>179</v>
      </c>
      <c r="M158" s="875"/>
      <c r="N158" s="875"/>
      <c r="O158" s="875"/>
      <c r="P158" s="875"/>
      <c r="Q158" s="876"/>
      <c r="R158" s="882"/>
      <c r="S158" s="895"/>
      <c r="T158" s="895"/>
      <c r="U158" s="895"/>
      <c r="V158" s="895"/>
      <c r="W158" s="895"/>
      <c r="X158" s="895"/>
      <c r="Y158" s="895"/>
      <c r="Z158" s="895"/>
      <c r="AA158" s="895"/>
      <c r="AB158" s="895"/>
      <c r="AC158" s="883"/>
      <c r="AD158" s="872"/>
      <c r="AE158" s="872"/>
      <c r="AF158" s="872"/>
      <c r="AG158" s="872"/>
      <c r="AH158" s="873"/>
      <c r="AI158" s="873"/>
      <c r="AJ158" s="873"/>
      <c r="AK158" s="34"/>
      <c r="AM158" s="136"/>
    </row>
    <row r="159" spans="1:76" s="46" customFormat="1" ht="42" customHeight="1">
      <c r="A159" s="9"/>
      <c r="B159" s="33"/>
      <c r="C159" s="900">
        <v>1</v>
      </c>
      <c r="D159" s="901"/>
      <c r="E159" s="902" t="str" cm="1">
        <f t="array" aca="1" ref="E159" ca="1">IFERROR(INDIRECT("Tbl!"&amp;ADDRESS(MATCH($L159,Tbl!$AC:$AC,0),27)),"")</f>
        <v/>
      </c>
      <c r="F159" s="903"/>
      <c r="G159" s="904"/>
      <c r="H159" s="905" t="str" cm="1">
        <f t="array" aca="1" ref="H159" ca="1">IFERROR(INDIRECT("Tbl!"&amp;ADDRESS(MATCH($L159,Tbl!$AC:$AC,0),28)),"")</f>
        <v/>
      </c>
      <c r="I159" s="906"/>
      <c r="J159" s="906"/>
      <c r="K159" s="907"/>
      <c r="L159" s="908"/>
      <c r="M159" s="909"/>
      <c r="N159" s="909"/>
      <c r="O159" s="909"/>
      <c r="P159" s="909"/>
      <c r="Q159" s="909"/>
      <c r="R159" s="912"/>
      <c r="S159" s="913"/>
      <c r="T159" s="913"/>
      <c r="U159" s="913"/>
      <c r="V159" s="913"/>
      <c r="W159" s="913"/>
      <c r="X159" s="913"/>
      <c r="Y159" s="913"/>
      <c r="Z159" s="913"/>
      <c r="AA159" s="913"/>
      <c r="AB159" s="913"/>
      <c r="AC159" s="913"/>
      <c r="AD159" s="896"/>
      <c r="AE159" s="896"/>
      <c r="AF159" s="896"/>
      <c r="AG159" s="896"/>
      <c r="AH159" s="897"/>
      <c r="AI159" s="898"/>
      <c r="AJ159" s="899"/>
      <c r="AK159" s="34"/>
      <c r="AM159" s="343" t="s">
        <v>533</v>
      </c>
      <c r="AN159" s="343"/>
      <c r="AO159" s="343"/>
      <c r="AP159" s="343"/>
      <c r="AQ159" s="343"/>
      <c r="AR159" s="343"/>
      <c r="AS159" s="343"/>
    </row>
    <row r="160" spans="1:76" s="46" customFormat="1" ht="42" customHeight="1">
      <c r="A160" s="9"/>
      <c r="B160" s="33"/>
      <c r="C160" s="900">
        <v>2</v>
      </c>
      <c r="D160" s="901"/>
      <c r="E160" s="902" t="str" cm="1">
        <f t="array" aca="1" ref="E160" ca="1">IFERROR(INDIRECT("Tbl!"&amp;ADDRESS(MATCH($L160,Tbl!$AC:$AC,0),27)),"")</f>
        <v/>
      </c>
      <c r="F160" s="903"/>
      <c r="G160" s="904"/>
      <c r="H160" s="905" t="str" cm="1">
        <f t="array" aca="1" ref="H160" ca="1">IFERROR(INDIRECT("Tbl!"&amp;ADDRESS(MATCH($L160,Tbl!$AC:$AC,0),28)),"")</f>
        <v/>
      </c>
      <c r="I160" s="906"/>
      <c r="J160" s="906"/>
      <c r="K160" s="907"/>
      <c r="L160" s="908"/>
      <c r="M160" s="909"/>
      <c r="N160" s="909"/>
      <c r="O160" s="909"/>
      <c r="P160" s="909"/>
      <c r="Q160" s="909"/>
      <c r="R160" s="910"/>
      <c r="S160" s="911"/>
      <c r="T160" s="911"/>
      <c r="U160" s="911"/>
      <c r="V160" s="911"/>
      <c r="W160" s="911"/>
      <c r="X160" s="911"/>
      <c r="Y160" s="911"/>
      <c r="Z160" s="911"/>
      <c r="AA160" s="911"/>
      <c r="AB160" s="911"/>
      <c r="AC160" s="911"/>
      <c r="AD160" s="896"/>
      <c r="AE160" s="896"/>
      <c r="AF160" s="896"/>
      <c r="AG160" s="896"/>
      <c r="AH160" s="897"/>
      <c r="AI160" s="898"/>
      <c r="AJ160" s="899"/>
      <c r="AK160" s="34"/>
      <c r="AM160" s="136"/>
    </row>
    <row r="161" spans="1:76" s="46" customFormat="1" ht="42" customHeight="1">
      <c r="A161" s="9"/>
      <c r="B161" s="33"/>
      <c r="C161" s="900">
        <v>3</v>
      </c>
      <c r="D161" s="901"/>
      <c r="E161" s="902" t="str" cm="1">
        <f t="array" aca="1" ref="E161" ca="1">IFERROR(INDIRECT("Tbl!"&amp;ADDRESS(MATCH($L161,Tbl!$AC:$AC,0),27)),"")</f>
        <v/>
      </c>
      <c r="F161" s="903"/>
      <c r="G161" s="904"/>
      <c r="H161" s="905" t="str" cm="1">
        <f t="array" aca="1" ref="H161" ca="1">IFERROR(INDIRECT("Tbl!"&amp;ADDRESS(MATCH($L161,Tbl!$AC:$AC,0),28)),"")</f>
        <v/>
      </c>
      <c r="I161" s="906"/>
      <c r="J161" s="906"/>
      <c r="K161" s="907"/>
      <c r="L161" s="908"/>
      <c r="M161" s="909"/>
      <c r="N161" s="909"/>
      <c r="O161" s="909"/>
      <c r="P161" s="909"/>
      <c r="Q161" s="909"/>
      <c r="R161" s="910"/>
      <c r="S161" s="911"/>
      <c r="T161" s="911"/>
      <c r="U161" s="911"/>
      <c r="V161" s="911"/>
      <c r="W161" s="911"/>
      <c r="X161" s="911"/>
      <c r="Y161" s="911"/>
      <c r="Z161" s="911"/>
      <c r="AA161" s="911"/>
      <c r="AB161" s="911"/>
      <c r="AC161" s="911"/>
      <c r="AD161" s="896"/>
      <c r="AE161" s="896"/>
      <c r="AF161" s="896"/>
      <c r="AG161" s="896"/>
      <c r="AH161" s="897"/>
      <c r="AI161" s="898"/>
      <c r="AJ161" s="899"/>
      <c r="AK161" s="34"/>
      <c r="AM161" s="136"/>
    </row>
    <row r="162" spans="1:76" s="46" customFormat="1" ht="42" customHeight="1">
      <c r="A162" s="9"/>
      <c r="B162" s="33"/>
      <c r="C162" s="900">
        <v>4</v>
      </c>
      <c r="D162" s="901"/>
      <c r="E162" s="902" t="str" cm="1">
        <f t="array" aca="1" ref="E162" ca="1">IFERROR(INDIRECT("Tbl!"&amp;ADDRESS(MATCH($L162,Tbl!$AC:$AC,0),27)),"")</f>
        <v/>
      </c>
      <c r="F162" s="903"/>
      <c r="G162" s="904"/>
      <c r="H162" s="905" t="str" cm="1">
        <f t="array" aca="1" ref="H162" ca="1">IFERROR(INDIRECT("Tbl!"&amp;ADDRESS(MATCH($L162,Tbl!$AC:$AC,0),28)),"")</f>
        <v/>
      </c>
      <c r="I162" s="906"/>
      <c r="J162" s="906"/>
      <c r="K162" s="907"/>
      <c r="L162" s="908"/>
      <c r="M162" s="909"/>
      <c r="N162" s="909"/>
      <c r="O162" s="909"/>
      <c r="P162" s="909"/>
      <c r="Q162" s="909"/>
      <c r="R162" s="910"/>
      <c r="S162" s="911"/>
      <c r="T162" s="911"/>
      <c r="U162" s="911"/>
      <c r="V162" s="911"/>
      <c r="W162" s="911"/>
      <c r="X162" s="911"/>
      <c r="Y162" s="911"/>
      <c r="Z162" s="911"/>
      <c r="AA162" s="911"/>
      <c r="AB162" s="911"/>
      <c r="AC162" s="911"/>
      <c r="AD162" s="896"/>
      <c r="AE162" s="896"/>
      <c r="AF162" s="896"/>
      <c r="AG162" s="896"/>
      <c r="AH162" s="897"/>
      <c r="AI162" s="898"/>
      <c r="AJ162" s="899"/>
      <c r="AK162" s="34"/>
      <c r="AM162" s="136"/>
    </row>
    <row r="163" spans="1:76" s="46" customFormat="1" ht="42" customHeight="1">
      <c r="A163" s="9"/>
      <c r="B163" s="33"/>
      <c r="C163" s="900">
        <v>5</v>
      </c>
      <c r="D163" s="901"/>
      <c r="E163" s="902" t="str" cm="1">
        <f t="array" aca="1" ref="E163" ca="1">IFERROR(INDIRECT("Tbl!"&amp;ADDRESS(MATCH($L163,Tbl!$AC:$AC,0),27)),"")</f>
        <v/>
      </c>
      <c r="F163" s="903"/>
      <c r="G163" s="904"/>
      <c r="H163" s="905" t="str" cm="1">
        <f t="array" aca="1" ref="H163" ca="1">IFERROR(INDIRECT("Tbl!"&amp;ADDRESS(MATCH($L163,Tbl!$AC:$AC,0),28)),"")</f>
        <v/>
      </c>
      <c r="I163" s="906"/>
      <c r="J163" s="906"/>
      <c r="K163" s="907"/>
      <c r="L163" s="908"/>
      <c r="M163" s="909"/>
      <c r="N163" s="909"/>
      <c r="O163" s="909"/>
      <c r="P163" s="909"/>
      <c r="Q163" s="909"/>
      <c r="R163" s="910"/>
      <c r="S163" s="911"/>
      <c r="T163" s="911"/>
      <c r="U163" s="911"/>
      <c r="V163" s="911"/>
      <c r="W163" s="911"/>
      <c r="X163" s="911"/>
      <c r="Y163" s="911"/>
      <c r="Z163" s="911"/>
      <c r="AA163" s="911"/>
      <c r="AB163" s="911"/>
      <c r="AC163" s="911"/>
      <c r="AD163" s="896"/>
      <c r="AE163" s="896"/>
      <c r="AF163" s="896"/>
      <c r="AG163" s="896"/>
      <c r="AH163" s="897"/>
      <c r="AI163" s="898"/>
      <c r="AJ163" s="899"/>
      <c r="AK163" s="34"/>
      <c r="AM163" s="136"/>
    </row>
    <row r="164" spans="1:76" s="46" customFormat="1" ht="42" customHeight="1">
      <c r="A164" s="9"/>
      <c r="B164" s="33"/>
      <c r="C164" s="900">
        <v>6</v>
      </c>
      <c r="D164" s="901"/>
      <c r="E164" s="902" t="str" cm="1">
        <f t="array" aca="1" ref="E164" ca="1">IFERROR(INDIRECT("Tbl!"&amp;ADDRESS(MATCH($L164,Tbl!$AC:$AC,0),27)),"")</f>
        <v/>
      </c>
      <c r="F164" s="903"/>
      <c r="G164" s="904"/>
      <c r="H164" s="905" t="str" cm="1">
        <f t="array" aca="1" ref="H164" ca="1">IFERROR(INDIRECT("Tbl!"&amp;ADDRESS(MATCH($L164,Tbl!$AC:$AC,0),28)),"")</f>
        <v/>
      </c>
      <c r="I164" s="906"/>
      <c r="J164" s="906"/>
      <c r="K164" s="907"/>
      <c r="L164" s="908"/>
      <c r="M164" s="909"/>
      <c r="N164" s="909"/>
      <c r="O164" s="909"/>
      <c r="P164" s="909"/>
      <c r="Q164" s="909"/>
      <c r="R164" s="910"/>
      <c r="S164" s="911"/>
      <c r="T164" s="911"/>
      <c r="U164" s="911"/>
      <c r="V164" s="911"/>
      <c r="W164" s="911"/>
      <c r="X164" s="911"/>
      <c r="Y164" s="911"/>
      <c r="Z164" s="911"/>
      <c r="AA164" s="911"/>
      <c r="AB164" s="911"/>
      <c r="AC164" s="911"/>
      <c r="AD164" s="896"/>
      <c r="AE164" s="896"/>
      <c r="AF164" s="896"/>
      <c r="AG164" s="896"/>
      <c r="AH164" s="897"/>
      <c r="AI164" s="898"/>
      <c r="AJ164" s="899"/>
      <c r="AK164" s="34"/>
      <c r="AM164" s="136"/>
    </row>
    <row r="165" spans="1:76" s="46" customFormat="1" ht="42" customHeight="1">
      <c r="A165" s="9"/>
      <c r="B165" s="33"/>
      <c r="C165" s="900">
        <v>7</v>
      </c>
      <c r="D165" s="901"/>
      <c r="E165" s="902" t="str" cm="1">
        <f t="array" aca="1" ref="E165" ca="1">IFERROR(INDIRECT("Tbl!"&amp;ADDRESS(MATCH($L165,Tbl!$AC:$AC,0),27)),"")</f>
        <v/>
      </c>
      <c r="F165" s="903"/>
      <c r="G165" s="904"/>
      <c r="H165" s="905" t="str" cm="1">
        <f t="array" aca="1" ref="H165" ca="1">IFERROR(INDIRECT("Tbl!"&amp;ADDRESS(MATCH($L165,Tbl!$AC:$AC,0),28)),"")</f>
        <v/>
      </c>
      <c r="I165" s="906"/>
      <c r="J165" s="906"/>
      <c r="K165" s="907"/>
      <c r="L165" s="908"/>
      <c r="M165" s="909"/>
      <c r="N165" s="909"/>
      <c r="O165" s="909"/>
      <c r="P165" s="909"/>
      <c r="Q165" s="909"/>
      <c r="R165" s="910"/>
      <c r="S165" s="911"/>
      <c r="T165" s="911"/>
      <c r="U165" s="911"/>
      <c r="V165" s="911"/>
      <c r="W165" s="911"/>
      <c r="X165" s="911"/>
      <c r="Y165" s="911"/>
      <c r="Z165" s="911"/>
      <c r="AA165" s="911"/>
      <c r="AB165" s="911"/>
      <c r="AC165" s="911"/>
      <c r="AD165" s="896"/>
      <c r="AE165" s="896"/>
      <c r="AF165" s="896"/>
      <c r="AG165" s="896"/>
      <c r="AH165" s="897"/>
      <c r="AI165" s="898"/>
      <c r="AJ165" s="899"/>
      <c r="AK165" s="34"/>
      <c r="AM165" s="136"/>
    </row>
    <row r="166" spans="1:76" s="46" customFormat="1" ht="42" customHeight="1">
      <c r="A166" s="9"/>
      <c r="B166" s="33"/>
      <c r="C166" s="900">
        <v>8</v>
      </c>
      <c r="D166" s="901"/>
      <c r="E166" s="902" t="str" cm="1">
        <f t="array" aca="1" ref="E166" ca="1">IFERROR(INDIRECT("Tbl!"&amp;ADDRESS(MATCH($L166,Tbl!$AC:$AC,0),27)),"")</f>
        <v/>
      </c>
      <c r="F166" s="903"/>
      <c r="G166" s="904"/>
      <c r="H166" s="905" t="str" cm="1">
        <f t="array" aca="1" ref="H166" ca="1">IFERROR(INDIRECT("Tbl!"&amp;ADDRESS(MATCH($L166,Tbl!$AC:$AC,0),28)),"")</f>
        <v/>
      </c>
      <c r="I166" s="906"/>
      <c r="J166" s="906"/>
      <c r="K166" s="907"/>
      <c r="L166" s="908"/>
      <c r="M166" s="909"/>
      <c r="N166" s="909"/>
      <c r="O166" s="909"/>
      <c r="P166" s="909"/>
      <c r="Q166" s="909"/>
      <c r="R166" s="910"/>
      <c r="S166" s="911"/>
      <c r="T166" s="911"/>
      <c r="U166" s="911"/>
      <c r="V166" s="911"/>
      <c r="W166" s="911"/>
      <c r="X166" s="911"/>
      <c r="Y166" s="911"/>
      <c r="Z166" s="911"/>
      <c r="AA166" s="911"/>
      <c r="AB166" s="911"/>
      <c r="AC166" s="911"/>
      <c r="AD166" s="896"/>
      <c r="AE166" s="896"/>
      <c r="AF166" s="896"/>
      <c r="AG166" s="896"/>
      <c r="AH166" s="897"/>
      <c r="AI166" s="898"/>
      <c r="AJ166" s="899"/>
      <c r="AK166" s="34"/>
      <c r="AM166" s="136"/>
    </row>
    <row r="167" spans="1:76" s="46" customFormat="1" ht="42" customHeight="1">
      <c r="A167" s="9"/>
      <c r="B167" s="33"/>
      <c r="C167" s="900">
        <v>9</v>
      </c>
      <c r="D167" s="901"/>
      <c r="E167" s="902" t="str" cm="1">
        <f t="array" aca="1" ref="E167" ca="1">IFERROR(INDIRECT("Tbl!"&amp;ADDRESS(MATCH($L167,Tbl!$AC:$AC,0),27)),"")</f>
        <v/>
      </c>
      <c r="F167" s="903"/>
      <c r="G167" s="904"/>
      <c r="H167" s="905" t="str" cm="1">
        <f t="array" aca="1" ref="H167" ca="1">IFERROR(INDIRECT("Tbl!"&amp;ADDRESS(MATCH($L167,Tbl!$AC:$AC,0),28)),"")</f>
        <v/>
      </c>
      <c r="I167" s="906"/>
      <c r="J167" s="906"/>
      <c r="K167" s="907"/>
      <c r="L167" s="908"/>
      <c r="M167" s="909"/>
      <c r="N167" s="909"/>
      <c r="O167" s="909"/>
      <c r="P167" s="909"/>
      <c r="Q167" s="909"/>
      <c r="R167" s="910"/>
      <c r="S167" s="911"/>
      <c r="T167" s="911"/>
      <c r="U167" s="911"/>
      <c r="V167" s="911"/>
      <c r="W167" s="911"/>
      <c r="X167" s="911"/>
      <c r="Y167" s="911"/>
      <c r="Z167" s="911"/>
      <c r="AA167" s="911"/>
      <c r="AB167" s="911"/>
      <c r="AC167" s="911"/>
      <c r="AD167" s="896"/>
      <c r="AE167" s="896"/>
      <c r="AF167" s="896"/>
      <c r="AG167" s="896"/>
      <c r="AH167" s="897"/>
      <c r="AI167" s="898"/>
      <c r="AJ167" s="899"/>
      <c r="AK167" s="34"/>
      <c r="AM167" s="136"/>
    </row>
    <row r="168" spans="1:76" s="46" customFormat="1" ht="42" customHeight="1">
      <c r="A168" s="9"/>
      <c r="B168" s="33"/>
      <c r="C168" s="900">
        <v>10</v>
      </c>
      <c r="D168" s="901"/>
      <c r="E168" s="902" t="str" cm="1">
        <f t="array" aca="1" ref="E168" ca="1">IFERROR(INDIRECT("Tbl!"&amp;ADDRESS(MATCH($L168,Tbl!$AC:$AC,0),27)),"")</f>
        <v/>
      </c>
      <c r="F168" s="903"/>
      <c r="G168" s="904"/>
      <c r="H168" s="905" t="str" cm="1">
        <f t="array" aca="1" ref="H168" ca="1">IFERROR(INDIRECT("Tbl!"&amp;ADDRESS(MATCH($L168,Tbl!$AC:$AC,0),28)),"")</f>
        <v/>
      </c>
      <c r="I168" s="906"/>
      <c r="J168" s="906"/>
      <c r="K168" s="907"/>
      <c r="L168" s="908"/>
      <c r="M168" s="909"/>
      <c r="N168" s="909"/>
      <c r="O168" s="909"/>
      <c r="P168" s="909"/>
      <c r="Q168" s="909"/>
      <c r="R168" s="910"/>
      <c r="S168" s="911"/>
      <c r="T168" s="911"/>
      <c r="U168" s="911"/>
      <c r="V168" s="911"/>
      <c r="W168" s="911"/>
      <c r="X168" s="911"/>
      <c r="Y168" s="911"/>
      <c r="Z168" s="911"/>
      <c r="AA168" s="911"/>
      <c r="AB168" s="911"/>
      <c r="AC168" s="911"/>
      <c r="AD168" s="896"/>
      <c r="AE168" s="896"/>
      <c r="AF168" s="896"/>
      <c r="AG168" s="896"/>
      <c r="AH168" s="897"/>
      <c r="AI168" s="898"/>
      <c r="AJ168" s="899"/>
      <c r="AK168" s="34"/>
      <c r="AM168" s="136"/>
    </row>
    <row r="169" spans="1:76" s="46" customFormat="1" ht="42" customHeight="1">
      <c r="A169" s="9"/>
      <c r="B169" s="33"/>
      <c r="C169" s="900">
        <v>11</v>
      </c>
      <c r="D169" s="901"/>
      <c r="E169" s="902" t="str" cm="1">
        <f t="array" aca="1" ref="E169" ca="1">IFERROR(INDIRECT("Tbl!"&amp;ADDRESS(MATCH($L169,Tbl!$AC:$AC,0),27)),"")</f>
        <v/>
      </c>
      <c r="F169" s="903"/>
      <c r="G169" s="904"/>
      <c r="H169" s="905" t="str" cm="1">
        <f t="array" aca="1" ref="H169" ca="1">IFERROR(INDIRECT("Tbl!"&amp;ADDRESS(MATCH($L169,Tbl!$AC:$AC,0),28)),"")</f>
        <v/>
      </c>
      <c r="I169" s="906"/>
      <c r="J169" s="906"/>
      <c r="K169" s="907"/>
      <c r="L169" s="908"/>
      <c r="M169" s="909"/>
      <c r="N169" s="909"/>
      <c r="O169" s="909"/>
      <c r="P169" s="909"/>
      <c r="Q169" s="909"/>
      <c r="R169" s="910"/>
      <c r="S169" s="911"/>
      <c r="T169" s="911"/>
      <c r="U169" s="911"/>
      <c r="V169" s="911"/>
      <c r="W169" s="911"/>
      <c r="X169" s="911"/>
      <c r="Y169" s="911"/>
      <c r="Z169" s="911"/>
      <c r="AA169" s="911"/>
      <c r="AB169" s="911"/>
      <c r="AC169" s="911"/>
      <c r="AD169" s="896"/>
      <c r="AE169" s="896"/>
      <c r="AF169" s="896"/>
      <c r="AG169" s="896"/>
      <c r="AH169" s="897"/>
      <c r="AI169" s="898"/>
      <c r="AJ169" s="899"/>
      <c r="AK169" s="34"/>
      <c r="AM169" s="136"/>
    </row>
    <row r="170" spans="1:76" s="46" customFormat="1" ht="42" customHeight="1">
      <c r="A170" s="9"/>
      <c r="B170" s="33"/>
      <c r="C170" s="900">
        <v>12</v>
      </c>
      <c r="D170" s="901"/>
      <c r="E170" s="902" t="str" cm="1">
        <f t="array" aca="1" ref="E170" ca="1">IFERROR(INDIRECT("Tbl!"&amp;ADDRESS(MATCH($L170,Tbl!$AC:$AC,0),27)),"")</f>
        <v/>
      </c>
      <c r="F170" s="903"/>
      <c r="G170" s="904"/>
      <c r="H170" s="905" t="str" cm="1">
        <f t="array" aca="1" ref="H170" ca="1">IFERROR(INDIRECT("Tbl!"&amp;ADDRESS(MATCH($L170,Tbl!$AC:$AC,0),28)),"")</f>
        <v/>
      </c>
      <c r="I170" s="906"/>
      <c r="J170" s="906"/>
      <c r="K170" s="907"/>
      <c r="L170" s="908"/>
      <c r="M170" s="909"/>
      <c r="N170" s="909"/>
      <c r="O170" s="909"/>
      <c r="P170" s="909"/>
      <c r="Q170" s="909"/>
      <c r="R170" s="910"/>
      <c r="S170" s="911"/>
      <c r="T170" s="911"/>
      <c r="U170" s="911"/>
      <c r="V170" s="911"/>
      <c r="W170" s="911"/>
      <c r="X170" s="911"/>
      <c r="Y170" s="911"/>
      <c r="Z170" s="911"/>
      <c r="AA170" s="911"/>
      <c r="AB170" s="911"/>
      <c r="AC170" s="911"/>
      <c r="AD170" s="896"/>
      <c r="AE170" s="896"/>
      <c r="AF170" s="896"/>
      <c r="AG170" s="896"/>
      <c r="AH170" s="897"/>
      <c r="AI170" s="898"/>
      <c r="AJ170" s="899"/>
      <c r="AK170" s="34"/>
      <c r="AM170" s="136"/>
    </row>
    <row r="171" spans="1:76" s="46" customFormat="1" ht="42" customHeight="1">
      <c r="A171" s="9"/>
      <c r="B171" s="33"/>
      <c r="C171" s="900">
        <v>13</v>
      </c>
      <c r="D171" s="901"/>
      <c r="E171" s="902" t="str" cm="1">
        <f t="array" aca="1" ref="E171" ca="1">IFERROR(INDIRECT("Tbl!"&amp;ADDRESS(MATCH($L171,Tbl!$AC:$AC,0),27)),"")</f>
        <v/>
      </c>
      <c r="F171" s="903"/>
      <c r="G171" s="904"/>
      <c r="H171" s="905" t="str" cm="1">
        <f t="array" aca="1" ref="H171" ca="1">IFERROR(INDIRECT("Tbl!"&amp;ADDRESS(MATCH($L171,Tbl!$AC:$AC,0),28)),"")</f>
        <v/>
      </c>
      <c r="I171" s="906"/>
      <c r="J171" s="906"/>
      <c r="K171" s="907"/>
      <c r="L171" s="908"/>
      <c r="M171" s="909"/>
      <c r="N171" s="909"/>
      <c r="O171" s="909"/>
      <c r="P171" s="909"/>
      <c r="Q171" s="909"/>
      <c r="R171" s="910"/>
      <c r="S171" s="911"/>
      <c r="T171" s="911"/>
      <c r="U171" s="911"/>
      <c r="V171" s="911"/>
      <c r="W171" s="911"/>
      <c r="X171" s="911"/>
      <c r="Y171" s="911"/>
      <c r="Z171" s="911"/>
      <c r="AA171" s="911"/>
      <c r="AB171" s="911"/>
      <c r="AC171" s="911"/>
      <c r="AD171" s="896"/>
      <c r="AE171" s="896"/>
      <c r="AF171" s="896"/>
      <c r="AG171" s="896"/>
      <c r="AH171" s="897"/>
      <c r="AI171" s="898"/>
      <c r="AJ171" s="899"/>
      <c r="AK171" s="34"/>
      <c r="AM171" s="136"/>
    </row>
    <row r="172" spans="1:76" s="46" customFormat="1" ht="42" customHeight="1">
      <c r="A172" s="9"/>
      <c r="B172" s="33"/>
      <c r="C172" s="900">
        <v>14</v>
      </c>
      <c r="D172" s="901"/>
      <c r="E172" s="902" t="str" cm="1">
        <f t="array" aca="1" ref="E172" ca="1">IFERROR(INDIRECT("Tbl!"&amp;ADDRESS(MATCH($L172,Tbl!$AC:$AC,0),27)),"")</f>
        <v/>
      </c>
      <c r="F172" s="903"/>
      <c r="G172" s="904"/>
      <c r="H172" s="905" t="str" cm="1">
        <f t="array" aca="1" ref="H172" ca="1">IFERROR(INDIRECT("Tbl!"&amp;ADDRESS(MATCH($L172,Tbl!$AC:$AC,0),28)),"")</f>
        <v/>
      </c>
      <c r="I172" s="906"/>
      <c r="J172" s="906"/>
      <c r="K172" s="907"/>
      <c r="L172" s="908"/>
      <c r="M172" s="909"/>
      <c r="N172" s="909"/>
      <c r="O172" s="909"/>
      <c r="P172" s="909"/>
      <c r="Q172" s="909"/>
      <c r="R172" s="910"/>
      <c r="S172" s="911"/>
      <c r="T172" s="911"/>
      <c r="U172" s="911"/>
      <c r="V172" s="911"/>
      <c r="W172" s="911"/>
      <c r="X172" s="911"/>
      <c r="Y172" s="911"/>
      <c r="Z172" s="911"/>
      <c r="AA172" s="911"/>
      <c r="AB172" s="911"/>
      <c r="AC172" s="911"/>
      <c r="AD172" s="896"/>
      <c r="AE172" s="896"/>
      <c r="AF172" s="896"/>
      <c r="AG172" s="896"/>
      <c r="AH172" s="897"/>
      <c r="AI172" s="898"/>
      <c r="AJ172" s="899"/>
      <c r="AK172" s="34"/>
      <c r="AM172" s="136"/>
    </row>
    <row r="173" spans="1:76" s="46" customFormat="1" ht="42" customHeight="1">
      <c r="A173" s="9"/>
      <c r="B173" s="155"/>
      <c r="C173" s="900">
        <v>15</v>
      </c>
      <c r="D173" s="901"/>
      <c r="E173" s="902" t="str" cm="1">
        <f t="array" aca="1" ref="E173" ca="1">IFERROR(INDIRECT("Tbl!"&amp;ADDRESS(MATCH($L173,Tbl!$AC:$AC,0),27)),"")</f>
        <v/>
      </c>
      <c r="F173" s="903"/>
      <c r="G173" s="904"/>
      <c r="H173" s="905" t="str" cm="1">
        <f t="array" aca="1" ref="H173" ca="1">IFERROR(INDIRECT("Tbl!"&amp;ADDRESS(MATCH($L173,Tbl!$AC:$AC,0),28)),"")</f>
        <v/>
      </c>
      <c r="I173" s="906"/>
      <c r="J173" s="906"/>
      <c r="K173" s="907"/>
      <c r="L173" s="908"/>
      <c r="M173" s="909"/>
      <c r="N173" s="909"/>
      <c r="O173" s="909"/>
      <c r="P173" s="909"/>
      <c r="Q173" s="909"/>
      <c r="R173" s="910"/>
      <c r="S173" s="911"/>
      <c r="T173" s="911"/>
      <c r="U173" s="911"/>
      <c r="V173" s="911"/>
      <c r="W173" s="911"/>
      <c r="X173" s="911"/>
      <c r="Y173" s="911"/>
      <c r="Z173" s="911"/>
      <c r="AA173" s="911"/>
      <c r="AB173" s="911"/>
      <c r="AC173" s="911"/>
      <c r="AD173" s="896"/>
      <c r="AE173" s="896"/>
      <c r="AF173" s="896"/>
      <c r="AG173" s="896"/>
      <c r="AH173" s="897"/>
      <c r="AI173" s="898"/>
      <c r="AJ173" s="899"/>
      <c r="AK173" s="34"/>
      <c r="AL173" s="45"/>
      <c r="AM173" s="308"/>
      <c r="AN173" s="308"/>
      <c r="AO173" s="308"/>
      <c r="AP173" s="308"/>
      <c r="AQ173" s="308"/>
      <c r="AR173" s="308"/>
      <c r="AS173" s="308"/>
      <c r="AT173" s="308"/>
      <c r="AU173" s="45"/>
      <c r="AV173" s="45"/>
      <c r="AW173" s="45"/>
      <c r="AX173" s="45"/>
      <c r="AY173" s="45"/>
      <c r="AZ173" s="45"/>
      <c r="BA173" s="45"/>
      <c r="BB173" s="45"/>
      <c r="BC173" s="45"/>
      <c r="BD173" s="45"/>
      <c r="BE173" s="45"/>
      <c r="BF173" s="45"/>
      <c r="BG173" s="45"/>
      <c r="BH173" s="45"/>
      <c r="BI173" s="45"/>
      <c r="BJ173" s="45"/>
      <c r="BK173" s="45"/>
      <c r="BL173" s="45"/>
      <c r="BM173" s="45"/>
      <c r="BN173" s="45"/>
      <c r="BO173" s="45"/>
      <c r="BP173" s="45"/>
      <c r="BQ173" s="45"/>
      <c r="BR173" s="45"/>
      <c r="BS173" s="45"/>
      <c r="BT173" s="45"/>
      <c r="BU173" s="45"/>
      <c r="BV173" s="45"/>
      <c r="BW173" s="45"/>
      <c r="BX173" s="45"/>
    </row>
    <row r="174" spans="1:76" ht="26.25" customHeight="1">
      <c r="A174" s="1"/>
      <c r="B174" s="54"/>
      <c r="C174" s="924"/>
      <c r="D174" s="924"/>
      <c r="E174" s="924"/>
      <c r="F174" s="924"/>
      <c r="G174" s="924"/>
      <c r="H174" s="924"/>
      <c r="I174" s="924"/>
      <c r="J174" s="924"/>
      <c r="K174" s="924"/>
      <c r="L174" s="924"/>
      <c r="M174" s="924"/>
      <c r="N174" s="924"/>
      <c r="O174" s="924"/>
      <c r="P174" s="924"/>
      <c r="Q174" s="924"/>
      <c r="R174" s="924"/>
      <c r="S174" s="924"/>
      <c r="T174" s="924"/>
      <c r="U174" s="924"/>
      <c r="V174" s="924"/>
      <c r="W174" s="924"/>
      <c r="X174" s="924"/>
      <c r="Y174" s="924"/>
      <c r="Z174" s="924"/>
      <c r="AA174" s="924"/>
      <c r="AB174" s="54"/>
      <c r="AC174" s="54"/>
      <c r="AD174" s="120"/>
      <c r="AE174" s="116"/>
      <c r="AF174" s="116"/>
      <c r="AG174" s="116"/>
      <c r="AH174" s="116"/>
      <c r="AI174" s="116"/>
      <c r="AJ174" s="116"/>
      <c r="AK174" s="251" t="s">
        <v>38</v>
      </c>
      <c r="AL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row>
    <row r="175" spans="1:76" s="46" customFormat="1">
      <c r="A175" s="9"/>
      <c r="B175" s="9"/>
      <c r="C175" s="9"/>
      <c r="D175" s="9"/>
      <c r="E175" s="9"/>
      <c r="F175" s="9"/>
      <c r="G175" s="9"/>
      <c r="H175" s="9"/>
      <c r="I175" s="9"/>
      <c r="J175" s="9"/>
      <c r="K175" s="9"/>
      <c r="L175" s="9"/>
      <c r="M175" s="9"/>
      <c r="N175" s="9"/>
      <c r="O175" s="9"/>
      <c r="P175" s="9"/>
      <c r="Q175" s="9"/>
      <c r="R175" s="9"/>
      <c r="S175" s="9"/>
      <c r="T175" s="9"/>
      <c r="U175" s="9"/>
      <c r="V175" s="9"/>
      <c r="W175" s="9"/>
      <c r="X175" s="9"/>
      <c r="Y175" s="871" t="s">
        <v>84</v>
      </c>
      <c r="Z175" s="871"/>
      <c r="AA175" s="871"/>
      <c r="AB175" s="871"/>
      <c r="AC175" s="746" t="str">
        <f>IF($AC$4="","",$AC$4)</f>
        <v/>
      </c>
      <c r="AD175" s="746"/>
      <c r="AE175" s="746"/>
      <c r="AF175" s="746"/>
      <c r="AG175" s="746"/>
      <c r="AH175" s="746"/>
      <c r="AI175" s="746"/>
      <c r="AJ175" s="746"/>
      <c r="AK175" s="9"/>
      <c r="AL175" s="45"/>
      <c r="AM175" s="136"/>
      <c r="AN175" s="45"/>
      <c r="AO175" s="45"/>
      <c r="AP175" s="45"/>
      <c r="AQ175" s="45"/>
      <c r="AR175" s="45"/>
      <c r="AS175" s="45"/>
      <c r="AT175" s="45"/>
      <c r="AU175" s="45"/>
      <c r="AV175" s="45"/>
      <c r="AW175" s="45"/>
      <c r="AX175" s="45"/>
      <c r="AY175" s="45"/>
      <c r="AZ175" s="45"/>
      <c r="BA175" s="45"/>
      <c r="BB175" s="45"/>
      <c r="BC175" s="45"/>
      <c r="BD175" s="45"/>
      <c r="BE175" s="45"/>
      <c r="BF175" s="45"/>
      <c r="BG175" s="45"/>
      <c r="BH175" s="45"/>
      <c r="BI175" s="45"/>
      <c r="BJ175" s="45"/>
      <c r="BK175" s="45"/>
      <c r="BL175" s="45"/>
      <c r="BM175" s="45"/>
      <c r="BN175" s="45"/>
      <c r="BO175" s="45"/>
      <c r="BP175" s="45"/>
      <c r="BQ175" s="45"/>
      <c r="BR175" s="45"/>
      <c r="BS175" s="45"/>
      <c r="BT175" s="45"/>
      <c r="BU175" s="45"/>
      <c r="BV175" s="45"/>
      <c r="BW175" s="45"/>
      <c r="BX175" s="45"/>
    </row>
    <row r="176" spans="1:76">
      <c r="A176" s="1"/>
      <c r="B176" s="20"/>
      <c r="C176" s="131" t="s">
        <v>132</v>
      </c>
      <c r="D176" s="131"/>
      <c r="E176" s="131"/>
      <c r="F176" s="131"/>
      <c r="G176" s="131"/>
      <c r="H176" s="131"/>
      <c r="I176" s="131"/>
      <c r="J176" s="131"/>
      <c r="K176" s="131"/>
      <c r="L176" s="131"/>
      <c r="M176" s="131"/>
      <c r="N176" s="131"/>
      <c r="O176" s="131"/>
      <c r="P176" s="131"/>
      <c r="Q176" s="131"/>
      <c r="R176" s="131"/>
      <c r="S176" s="131"/>
      <c r="T176" s="131"/>
      <c r="U176" s="131"/>
      <c r="V176" s="1"/>
      <c r="W176" s="1"/>
      <c r="X176" s="1"/>
      <c r="Y176" s="1"/>
      <c r="Z176" s="1"/>
      <c r="AA176" s="1"/>
      <c r="AB176" s="1"/>
      <c r="AC176" s="1"/>
      <c r="AD176" s="1"/>
      <c r="AE176" s="138" t="str">
        <f>IF($E$10="Bテナント等","Bテナント等事業所 （５）",IF($E$10="A","A事業所（５）",""))</f>
        <v/>
      </c>
      <c r="AF176" s="1"/>
      <c r="AG176" s="1"/>
      <c r="AH176" s="1"/>
      <c r="AI176" s="1"/>
      <c r="AJ176" s="1"/>
      <c r="AK176" s="1"/>
    </row>
    <row r="177" spans="1:76" ht="8.25" customHeight="1">
      <c r="A177" s="1"/>
      <c r="B177" s="32"/>
      <c r="C177" s="17"/>
      <c r="D177" s="17"/>
      <c r="E177" s="17"/>
      <c r="F177" s="17"/>
      <c r="G177" s="17"/>
      <c r="H177" s="17"/>
      <c r="I177" s="17"/>
      <c r="J177" s="17"/>
      <c r="K177" s="17"/>
      <c r="L177" s="17"/>
      <c r="M177" s="17"/>
      <c r="N177" s="17"/>
      <c r="O177" s="17"/>
      <c r="P177" s="17"/>
      <c r="Q177" s="17"/>
      <c r="R177" s="17"/>
      <c r="S177" s="17"/>
      <c r="T177" s="17"/>
      <c r="U177" s="17"/>
      <c r="V177" s="5"/>
      <c r="W177" s="5"/>
      <c r="X177" s="5"/>
      <c r="Y177" s="5"/>
      <c r="Z177" s="5"/>
      <c r="AA177" s="5"/>
      <c r="AB177" s="5"/>
      <c r="AC177" s="5"/>
      <c r="AD177" s="5"/>
      <c r="AE177" s="5"/>
      <c r="AF177" s="5"/>
      <c r="AG177" s="5"/>
      <c r="AH177" s="5"/>
      <c r="AI177" s="5"/>
      <c r="AJ177" s="5"/>
      <c r="AK177" s="18"/>
      <c r="AL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row>
    <row r="178" spans="1:76" s="46" customFormat="1" ht="13.5">
      <c r="A178" s="9"/>
      <c r="B178" s="155"/>
      <c r="C178" s="130" t="s">
        <v>180</v>
      </c>
      <c r="D178" s="86"/>
      <c r="E178" s="86"/>
      <c r="F178" s="86"/>
      <c r="G178" s="86"/>
      <c r="H178" s="86"/>
      <c r="I178" s="86"/>
      <c r="J178" s="86"/>
      <c r="K178" s="86"/>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34"/>
      <c r="AM178" s="136"/>
    </row>
    <row r="179" spans="1:76" s="46" customFormat="1" ht="13.5">
      <c r="A179" s="9"/>
      <c r="B179" s="155"/>
      <c r="C179" s="86"/>
      <c r="D179" s="86"/>
      <c r="E179" s="86"/>
      <c r="F179" s="86"/>
      <c r="G179" s="86"/>
      <c r="H179" s="67"/>
      <c r="I179" s="86"/>
      <c r="J179" s="67"/>
      <c r="K179" s="86"/>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132" t="str">
        <f>IF($E$10="A","Ａ事業所",IF($E$10="Bテナント","B事業所",""))</f>
        <v/>
      </c>
      <c r="AI179" s="67"/>
      <c r="AJ179" s="67"/>
      <c r="AK179" s="34"/>
      <c r="AM179" s="136"/>
    </row>
    <row r="180" spans="1:76" s="46" customFormat="1" ht="13.5">
      <c r="A180" s="9"/>
      <c r="B180" s="155"/>
      <c r="C180" s="914" t="s">
        <v>181</v>
      </c>
      <c r="D180" s="914"/>
      <c r="E180" s="914"/>
      <c r="F180" s="914"/>
      <c r="G180" s="914"/>
      <c r="H180" s="914"/>
      <c r="I180" s="914"/>
      <c r="J180" s="914"/>
      <c r="K180" s="914"/>
      <c r="L180" s="914"/>
      <c r="M180" s="914"/>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34"/>
      <c r="AM180" s="136"/>
    </row>
    <row r="181" spans="1:76" s="46" customFormat="1" ht="13.5">
      <c r="A181" s="9"/>
      <c r="B181" s="155"/>
      <c r="C181" s="86"/>
      <c r="D181" s="86"/>
      <c r="E181" s="86"/>
      <c r="F181" s="86"/>
      <c r="G181" s="86"/>
      <c r="H181" s="89"/>
      <c r="I181" s="86"/>
      <c r="J181" s="88"/>
      <c r="K181" s="86"/>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34"/>
      <c r="AM181" s="136"/>
    </row>
    <row r="182" spans="1:76" s="46" customFormat="1" ht="13.5">
      <c r="A182" s="9"/>
      <c r="B182" s="155"/>
      <c r="C182" s="130" t="s">
        <v>182</v>
      </c>
      <c r="D182" s="86"/>
      <c r="E182" s="86"/>
      <c r="F182" s="86"/>
      <c r="G182" s="86"/>
      <c r="H182" s="89"/>
      <c r="I182" s="86"/>
      <c r="J182" s="88"/>
      <c r="K182" s="86"/>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34"/>
      <c r="AM182" s="136"/>
    </row>
    <row r="183" spans="1:76" s="46" customFormat="1" ht="13.5" customHeight="1">
      <c r="A183" s="9"/>
      <c r="B183" s="155"/>
      <c r="C183" s="915"/>
      <c r="D183" s="916"/>
      <c r="E183" s="916"/>
      <c r="F183" s="916"/>
      <c r="G183" s="916"/>
      <c r="H183" s="916"/>
      <c r="I183" s="916"/>
      <c r="J183" s="916"/>
      <c r="K183" s="916"/>
      <c r="L183" s="916"/>
      <c r="M183" s="916"/>
      <c r="N183" s="916"/>
      <c r="O183" s="916"/>
      <c r="P183" s="916"/>
      <c r="Q183" s="916"/>
      <c r="R183" s="916"/>
      <c r="S183" s="916"/>
      <c r="T183" s="916"/>
      <c r="U183" s="916"/>
      <c r="V183" s="916"/>
      <c r="W183" s="916"/>
      <c r="X183" s="916"/>
      <c r="Y183" s="916"/>
      <c r="Z183" s="916"/>
      <c r="AA183" s="916"/>
      <c r="AB183" s="916"/>
      <c r="AC183" s="916"/>
      <c r="AD183" s="916"/>
      <c r="AE183" s="916"/>
      <c r="AF183" s="916"/>
      <c r="AG183" s="916"/>
      <c r="AH183" s="916"/>
      <c r="AI183" s="916"/>
      <c r="AJ183" s="917"/>
      <c r="AK183" s="34"/>
      <c r="AM183" s="133" t="s">
        <v>448</v>
      </c>
    </row>
    <row r="184" spans="1:76" s="46" customFormat="1" ht="13.5" customHeight="1">
      <c r="A184" s="9"/>
      <c r="B184" s="155"/>
      <c r="C184" s="918"/>
      <c r="D184" s="919"/>
      <c r="E184" s="919"/>
      <c r="F184" s="919"/>
      <c r="G184" s="919"/>
      <c r="H184" s="919"/>
      <c r="I184" s="919"/>
      <c r="J184" s="919"/>
      <c r="K184" s="919"/>
      <c r="L184" s="919"/>
      <c r="M184" s="919"/>
      <c r="N184" s="919"/>
      <c r="O184" s="919"/>
      <c r="P184" s="919"/>
      <c r="Q184" s="919"/>
      <c r="R184" s="919"/>
      <c r="S184" s="919"/>
      <c r="T184" s="919"/>
      <c r="U184" s="919"/>
      <c r="V184" s="919"/>
      <c r="W184" s="919"/>
      <c r="X184" s="919"/>
      <c r="Y184" s="919"/>
      <c r="Z184" s="919"/>
      <c r="AA184" s="919"/>
      <c r="AB184" s="919"/>
      <c r="AC184" s="919"/>
      <c r="AD184" s="919"/>
      <c r="AE184" s="919"/>
      <c r="AF184" s="919"/>
      <c r="AG184" s="919"/>
      <c r="AH184" s="919"/>
      <c r="AI184" s="919"/>
      <c r="AJ184" s="920"/>
      <c r="AK184" s="34"/>
      <c r="AM184" s="136"/>
    </row>
    <row r="185" spans="1:76" s="46" customFormat="1" ht="13.5" customHeight="1">
      <c r="A185" s="9"/>
      <c r="B185" s="155"/>
      <c r="C185" s="918"/>
      <c r="D185" s="919"/>
      <c r="E185" s="919"/>
      <c r="F185" s="919"/>
      <c r="G185" s="919"/>
      <c r="H185" s="919"/>
      <c r="I185" s="919"/>
      <c r="J185" s="919"/>
      <c r="K185" s="919"/>
      <c r="L185" s="919"/>
      <c r="M185" s="919"/>
      <c r="N185" s="919"/>
      <c r="O185" s="919"/>
      <c r="P185" s="919"/>
      <c r="Q185" s="919"/>
      <c r="R185" s="919"/>
      <c r="S185" s="919"/>
      <c r="T185" s="919"/>
      <c r="U185" s="919"/>
      <c r="V185" s="919"/>
      <c r="W185" s="919"/>
      <c r="X185" s="919"/>
      <c r="Y185" s="919"/>
      <c r="Z185" s="919"/>
      <c r="AA185" s="919"/>
      <c r="AB185" s="919"/>
      <c r="AC185" s="919"/>
      <c r="AD185" s="919"/>
      <c r="AE185" s="919"/>
      <c r="AF185" s="919"/>
      <c r="AG185" s="919"/>
      <c r="AH185" s="919"/>
      <c r="AI185" s="919"/>
      <c r="AJ185" s="920"/>
      <c r="AK185" s="34"/>
      <c r="AM185" s="136"/>
    </row>
    <row r="186" spans="1:76" s="46" customFormat="1" ht="13.5" customHeight="1">
      <c r="A186" s="9"/>
      <c r="B186" s="155"/>
      <c r="C186" s="918"/>
      <c r="D186" s="919"/>
      <c r="E186" s="919"/>
      <c r="F186" s="919"/>
      <c r="G186" s="919"/>
      <c r="H186" s="919"/>
      <c r="I186" s="919"/>
      <c r="J186" s="919"/>
      <c r="K186" s="919"/>
      <c r="L186" s="919"/>
      <c r="M186" s="919"/>
      <c r="N186" s="919"/>
      <c r="O186" s="919"/>
      <c r="P186" s="919"/>
      <c r="Q186" s="919"/>
      <c r="R186" s="919"/>
      <c r="S186" s="919"/>
      <c r="T186" s="919"/>
      <c r="U186" s="919"/>
      <c r="V186" s="919"/>
      <c r="W186" s="919"/>
      <c r="X186" s="919"/>
      <c r="Y186" s="919"/>
      <c r="Z186" s="919"/>
      <c r="AA186" s="919"/>
      <c r="AB186" s="919"/>
      <c r="AC186" s="919"/>
      <c r="AD186" s="919"/>
      <c r="AE186" s="919"/>
      <c r="AF186" s="919"/>
      <c r="AG186" s="919"/>
      <c r="AH186" s="919"/>
      <c r="AI186" s="919"/>
      <c r="AJ186" s="920"/>
      <c r="AK186" s="34"/>
      <c r="AM186" s="136"/>
    </row>
    <row r="187" spans="1:76" s="46" customFormat="1" ht="13.5" customHeight="1">
      <c r="A187" s="9"/>
      <c r="B187" s="155"/>
      <c r="C187" s="918"/>
      <c r="D187" s="919"/>
      <c r="E187" s="919"/>
      <c r="F187" s="919"/>
      <c r="G187" s="919"/>
      <c r="H187" s="919"/>
      <c r="I187" s="919"/>
      <c r="J187" s="919"/>
      <c r="K187" s="919"/>
      <c r="L187" s="919"/>
      <c r="M187" s="919"/>
      <c r="N187" s="919"/>
      <c r="O187" s="919"/>
      <c r="P187" s="919"/>
      <c r="Q187" s="919"/>
      <c r="R187" s="919"/>
      <c r="S187" s="919"/>
      <c r="T187" s="919"/>
      <c r="U187" s="919"/>
      <c r="V187" s="919"/>
      <c r="W187" s="919"/>
      <c r="X187" s="919"/>
      <c r="Y187" s="919"/>
      <c r="Z187" s="919"/>
      <c r="AA187" s="919"/>
      <c r="AB187" s="919"/>
      <c r="AC187" s="919"/>
      <c r="AD187" s="919"/>
      <c r="AE187" s="919"/>
      <c r="AF187" s="919"/>
      <c r="AG187" s="919"/>
      <c r="AH187" s="919"/>
      <c r="AI187" s="919"/>
      <c r="AJ187" s="920"/>
      <c r="AK187" s="34"/>
      <c r="AM187" s="136"/>
    </row>
    <row r="188" spans="1:76" s="46" customFormat="1" ht="13.5" customHeight="1">
      <c r="A188" s="9"/>
      <c r="B188" s="155"/>
      <c r="C188" s="918"/>
      <c r="D188" s="919"/>
      <c r="E188" s="919"/>
      <c r="F188" s="919"/>
      <c r="G188" s="919"/>
      <c r="H188" s="919"/>
      <c r="I188" s="919"/>
      <c r="J188" s="919"/>
      <c r="K188" s="919"/>
      <c r="L188" s="919"/>
      <c r="M188" s="919"/>
      <c r="N188" s="919"/>
      <c r="O188" s="919"/>
      <c r="P188" s="919"/>
      <c r="Q188" s="919"/>
      <c r="R188" s="919"/>
      <c r="S188" s="919"/>
      <c r="T188" s="919"/>
      <c r="U188" s="919"/>
      <c r="V188" s="919"/>
      <c r="W188" s="919"/>
      <c r="X188" s="919"/>
      <c r="Y188" s="919"/>
      <c r="Z188" s="919"/>
      <c r="AA188" s="919"/>
      <c r="AB188" s="919"/>
      <c r="AC188" s="919"/>
      <c r="AD188" s="919"/>
      <c r="AE188" s="919"/>
      <c r="AF188" s="919"/>
      <c r="AG188" s="919"/>
      <c r="AH188" s="919"/>
      <c r="AI188" s="919"/>
      <c r="AJ188" s="920"/>
      <c r="AK188" s="34"/>
      <c r="AM188" s="136"/>
    </row>
    <row r="189" spans="1:76" s="46" customFormat="1" ht="13.5" customHeight="1">
      <c r="A189" s="9"/>
      <c r="B189" s="155"/>
      <c r="C189" s="918"/>
      <c r="D189" s="919"/>
      <c r="E189" s="919"/>
      <c r="F189" s="919"/>
      <c r="G189" s="919"/>
      <c r="H189" s="919"/>
      <c r="I189" s="919"/>
      <c r="J189" s="919"/>
      <c r="K189" s="919"/>
      <c r="L189" s="919"/>
      <c r="M189" s="919"/>
      <c r="N189" s="919"/>
      <c r="O189" s="919"/>
      <c r="P189" s="919"/>
      <c r="Q189" s="919"/>
      <c r="R189" s="919"/>
      <c r="S189" s="919"/>
      <c r="T189" s="919"/>
      <c r="U189" s="919"/>
      <c r="V189" s="919"/>
      <c r="W189" s="919"/>
      <c r="X189" s="919"/>
      <c r="Y189" s="919"/>
      <c r="Z189" s="919"/>
      <c r="AA189" s="919"/>
      <c r="AB189" s="919"/>
      <c r="AC189" s="919"/>
      <c r="AD189" s="919"/>
      <c r="AE189" s="919"/>
      <c r="AF189" s="919"/>
      <c r="AG189" s="919"/>
      <c r="AH189" s="919"/>
      <c r="AI189" s="919"/>
      <c r="AJ189" s="920"/>
      <c r="AK189" s="34"/>
      <c r="AM189" s="136"/>
    </row>
    <row r="190" spans="1:76" s="46" customFormat="1" ht="13.5" customHeight="1">
      <c r="A190" s="9"/>
      <c r="B190" s="155"/>
      <c r="C190" s="918"/>
      <c r="D190" s="919"/>
      <c r="E190" s="919"/>
      <c r="F190" s="919"/>
      <c r="G190" s="919"/>
      <c r="H190" s="919"/>
      <c r="I190" s="919"/>
      <c r="J190" s="919"/>
      <c r="K190" s="919"/>
      <c r="L190" s="919"/>
      <c r="M190" s="919"/>
      <c r="N190" s="919"/>
      <c r="O190" s="919"/>
      <c r="P190" s="919"/>
      <c r="Q190" s="919"/>
      <c r="R190" s="919"/>
      <c r="S190" s="919"/>
      <c r="T190" s="919"/>
      <c r="U190" s="919"/>
      <c r="V190" s="919"/>
      <c r="W190" s="919"/>
      <c r="X190" s="919"/>
      <c r="Y190" s="919"/>
      <c r="Z190" s="919"/>
      <c r="AA190" s="919"/>
      <c r="AB190" s="919"/>
      <c r="AC190" s="919"/>
      <c r="AD190" s="919"/>
      <c r="AE190" s="919"/>
      <c r="AF190" s="919"/>
      <c r="AG190" s="919"/>
      <c r="AH190" s="919"/>
      <c r="AI190" s="919"/>
      <c r="AJ190" s="920"/>
      <c r="AK190" s="34"/>
      <c r="AM190" s="136"/>
    </row>
    <row r="191" spans="1:76" s="46" customFormat="1" ht="13.5" customHeight="1">
      <c r="A191" s="9"/>
      <c r="B191" s="155"/>
      <c r="C191" s="918"/>
      <c r="D191" s="919"/>
      <c r="E191" s="919"/>
      <c r="F191" s="919"/>
      <c r="G191" s="919"/>
      <c r="H191" s="919"/>
      <c r="I191" s="919"/>
      <c r="J191" s="919"/>
      <c r="K191" s="919"/>
      <c r="L191" s="919"/>
      <c r="M191" s="919"/>
      <c r="N191" s="919"/>
      <c r="O191" s="919"/>
      <c r="P191" s="919"/>
      <c r="Q191" s="919"/>
      <c r="R191" s="919"/>
      <c r="S191" s="919"/>
      <c r="T191" s="919"/>
      <c r="U191" s="919"/>
      <c r="V191" s="919"/>
      <c r="W191" s="919"/>
      <c r="X191" s="919"/>
      <c r="Y191" s="919"/>
      <c r="Z191" s="919"/>
      <c r="AA191" s="919"/>
      <c r="AB191" s="919"/>
      <c r="AC191" s="919"/>
      <c r="AD191" s="919"/>
      <c r="AE191" s="919"/>
      <c r="AF191" s="919"/>
      <c r="AG191" s="919"/>
      <c r="AH191" s="919"/>
      <c r="AI191" s="919"/>
      <c r="AJ191" s="920"/>
      <c r="AK191" s="34"/>
      <c r="AM191" s="136"/>
    </row>
    <row r="192" spans="1:76" s="46" customFormat="1" ht="13.5" customHeight="1">
      <c r="A192" s="9"/>
      <c r="B192" s="155"/>
      <c r="C192" s="918"/>
      <c r="D192" s="919"/>
      <c r="E192" s="919"/>
      <c r="F192" s="919"/>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920"/>
      <c r="AK192" s="34"/>
      <c r="AM192" s="136"/>
    </row>
    <row r="193" spans="1:39" s="46" customFormat="1" ht="13.5" customHeight="1">
      <c r="A193" s="9"/>
      <c r="B193" s="155"/>
      <c r="C193" s="918"/>
      <c r="D193" s="919"/>
      <c r="E193" s="919"/>
      <c r="F193" s="919"/>
      <c r="G193" s="919"/>
      <c r="H193" s="919"/>
      <c r="I193" s="919"/>
      <c r="J193" s="919"/>
      <c r="K193" s="919"/>
      <c r="L193" s="919"/>
      <c r="M193" s="919"/>
      <c r="N193" s="919"/>
      <c r="O193" s="919"/>
      <c r="P193" s="919"/>
      <c r="Q193" s="919"/>
      <c r="R193" s="919"/>
      <c r="S193" s="919"/>
      <c r="T193" s="919"/>
      <c r="U193" s="919"/>
      <c r="V193" s="919"/>
      <c r="W193" s="919"/>
      <c r="X193" s="919"/>
      <c r="Y193" s="919"/>
      <c r="Z193" s="919"/>
      <c r="AA193" s="919"/>
      <c r="AB193" s="919"/>
      <c r="AC193" s="919"/>
      <c r="AD193" s="919"/>
      <c r="AE193" s="919"/>
      <c r="AF193" s="919"/>
      <c r="AG193" s="919"/>
      <c r="AH193" s="919"/>
      <c r="AI193" s="919"/>
      <c r="AJ193" s="920"/>
      <c r="AK193" s="34"/>
      <c r="AM193" s="136"/>
    </row>
    <row r="194" spans="1:39" s="46" customFormat="1" ht="13.5" customHeight="1">
      <c r="A194" s="9"/>
      <c r="B194" s="155"/>
      <c r="C194" s="918"/>
      <c r="D194" s="919"/>
      <c r="E194" s="919"/>
      <c r="F194" s="919"/>
      <c r="G194" s="919"/>
      <c r="H194" s="919"/>
      <c r="I194" s="919"/>
      <c r="J194" s="919"/>
      <c r="K194" s="919"/>
      <c r="L194" s="919"/>
      <c r="M194" s="919"/>
      <c r="N194" s="919"/>
      <c r="O194" s="919"/>
      <c r="P194" s="919"/>
      <c r="Q194" s="919"/>
      <c r="R194" s="919"/>
      <c r="S194" s="919"/>
      <c r="T194" s="919"/>
      <c r="U194" s="919"/>
      <c r="V194" s="919"/>
      <c r="W194" s="919"/>
      <c r="X194" s="919"/>
      <c r="Y194" s="919"/>
      <c r="Z194" s="919"/>
      <c r="AA194" s="919"/>
      <c r="AB194" s="919"/>
      <c r="AC194" s="919"/>
      <c r="AD194" s="919"/>
      <c r="AE194" s="919"/>
      <c r="AF194" s="919"/>
      <c r="AG194" s="919"/>
      <c r="AH194" s="919"/>
      <c r="AI194" s="919"/>
      <c r="AJ194" s="920"/>
      <c r="AK194" s="34"/>
      <c r="AM194" s="136"/>
    </row>
    <row r="195" spans="1:39" s="46" customFormat="1" ht="13.5" customHeight="1">
      <c r="A195" s="9"/>
      <c r="B195" s="155"/>
      <c r="C195" s="918"/>
      <c r="D195" s="919"/>
      <c r="E195" s="919"/>
      <c r="F195" s="919"/>
      <c r="G195" s="919"/>
      <c r="H195" s="919"/>
      <c r="I195" s="919"/>
      <c r="J195" s="919"/>
      <c r="K195" s="919"/>
      <c r="L195" s="919"/>
      <c r="M195" s="919"/>
      <c r="N195" s="919"/>
      <c r="O195" s="919"/>
      <c r="P195" s="919"/>
      <c r="Q195" s="919"/>
      <c r="R195" s="919"/>
      <c r="S195" s="919"/>
      <c r="T195" s="919"/>
      <c r="U195" s="919"/>
      <c r="V195" s="919"/>
      <c r="W195" s="919"/>
      <c r="X195" s="919"/>
      <c r="Y195" s="919"/>
      <c r="Z195" s="919"/>
      <c r="AA195" s="919"/>
      <c r="AB195" s="919"/>
      <c r="AC195" s="919"/>
      <c r="AD195" s="919"/>
      <c r="AE195" s="919"/>
      <c r="AF195" s="919"/>
      <c r="AG195" s="919"/>
      <c r="AH195" s="919"/>
      <c r="AI195" s="919"/>
      <c r="AJ195" s="920"/>
      <c r="AK195" s="34"/>
      <c r="AM195" s="136"/>
    </row>
    <row r="196" spans="1:39" s="46" customFormat="1" ht="13.5" customHeight="1">
      <c r="A196" s="9"/>
      <c r="B196" s="155"/>
      <c r="C196" s="918"/>
      <c r="D196" s="919"/>
      <c r="E196" s="919"/>
      <c r="F196" s="919"/>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920"/>
      <c r="AK196" s="34"/>
      <c r="AM196" s="136"/>
    </row>
    <row r="197" spans="1:39" s="46" customFormat="1" ht="13.5" customHeight="1">
      <c r="A197" s="9"/>
      <c r="B197" s="155"/>
      <c r="C197" s="918"/>
      <c r="D197" s="919"/>
      <c r="E197" s="919"/>
      <c r="F197" s="919"/>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920"/>
      <c r="AK197" s="34"/>
      <c r="AM197" s="136"/>
    </row>
    <row r="198" spans="1:39" s="46" customFormat="1" ht="13.5" customHeight="1">
      <c r="A198" s="9"/>
      <c r="B198" s="155"/>
      <c r="C198" s="918"/>
      <c r="D198" s="919"/>
      <c r="E198" s="919"/>
      <c r="F198" s="919"/>
      <c r="G198" s="919"/>
      <c r="H198" s="919"/>
      <c r="I198" s="919"/>
      <c r="J198" s="919"/>
      <c r="K198" s="919"/>
      <c r="L198" s="919"/>
      <c r="M198" s="919"/>
      <c r="N198" s="919"/>
      <c r="O198" s="919"/>
      <c r="P198" s="919"/>
      <c r="Q198" s="919"/>
      <c r="R198" s="919"/>
      <c r="S198" s="919"/>
      <c r="T198" s="919"/>
      <c r="U198" s="919"/>
      <c r="V198" s="919"/>
      <c r="W198" s="919"/>
      <c r="X198" s="919"/>
      <c r="Y198" s="919"/>
      <c r="Z198" s="919"/>
      <c r="AA198" s="919"/>
      <c r="AB198" s="919"/>
      <c r="AC198" s="919"/>
      <c r="AD198" s="919"/>
      <c r="AE198" s="919"/>
      <c r="AF198" s="919"/>
      <c r="AG198" s="919"/>
      <c r="AH198" s="919"/>
      <c r="AI198" s="919"/>
      <c r="AJ198" s="920"/>
      <c r="AK198" s="34"/>
      <c r="AM198" s="136"/>
    </row>
    <row r="199" spans="1:39" s="46" customFormat="1" ht="13.5" customHeight="1">
      <c r="A199" s="9"/>
      <c r="B199" s="155"/>
      <c r="C199" s="918"/>
      <c r="D199" s="919"/>
      <c r="E199" s="919"/>
      <c r="F199" s="919"/>
      <c r="G199" s="919"/>
      <c r="H199" s="919"/>
      <c r="I199" s="919"/>
      <c r="J199" s="919"/>
      <c r="K199" s="919"/>
      <c r="L199" s="919"/>
      <c r="M199" s="919"/>
      <c r="N199" s="919"/>
      <c r="O199" s="919"/>
      <c r="P199" s="919"/>
      <c r="Q199" s="919"/>
      <c r="R199" s="919"/>
      <c r="S199" s="919"/>
      <c r="T199" s="919"/>
      <c r="U199" s="919"/>
      <c r="V199" s="919"/>
      <c r="W199" s="919"/>
      <c r="X199" s="919"/>
      <c r="Y199" s="919"/>
      <c r="Z199" s="919"/>
      <c r="AA199" s="919"/>
      <c r="AB199" s="919"/>
      <c r="AC199" s="919"/>
      <c r="AD199" s="919"/>
      <c r="AE199" s="919"/>
      <c r="AF199" s="919"/>
      <c r="AG199" s="919"/>
      <c r="AH199" s="919"/>
      <c r="AI199" s="919"/>
      <c r="AJ199" s="920"/>
      <c r="AK199" s="34"/>
      <c r="AM199" s="136"/>
    </row>
    <row r="200" spans="1:39" s="46" customFormat="1" ht="13.5" customHeight="1">
      <c r="A200" s="9"/>
      <c r="B200" s="155"/>
      <c r="C200" s="918"/>
      <c r="D200" s="919"/>
      <c r="E200" s="919"/>
      <c r="F200" s="919"/>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920"/>
      <c r="AK200" s="34"/>
      <c r="AM200" s="136"/>
    </row>
    <row r="201" spans="1:39" s="46" customFormat="1" ht="13.5" customHeight="1">
      <c r="A201" s="9"/>
      <c r="B201" s="155"/>
      <c r="C201" s="918"/>
      <c r="D201" s="919"/>
      <c r="E201" s="919"/>
      <c r="F201" s="919"/>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920"/>
      <c r="AK201" s="34"/>
      <c r="AM201" s="136"/>
    </row>
    <row r="202" spans="1:39" s="46" customFormat="1" ht="13.5" customHeight="1">
      <c r="A202" s="9"/>
      <c r="B202" s="155"/>
      <c r="C202" s="918"/>
      <c r="D202" s="919"/>
      <c r="E202" s="919"/>
      <c r="F202" s="919"/>
      <c r="G202" s="919"/>
      <c r="H202" s="919"/>
      <c r="I202" s="919"/>
      <c r="J202" s="919"/>
      <c r="K202" s="919"/>
      <c r="L202" s="919"/>
      <c r="M202" s="919"/>
      <c r="N202" s="919"/>
      <c r="O202" s="919"/>
      <c r="P202" s="919"/>
      <c r="Q202" s="919"/>
      <c r="R202" s="919"/>
      <c r="S202" s="919"/>
      <c r="T202" s="919"/>
      <c r="U202" s="919"/>
      <c r="V202" s="919"/>
      <c r="W202" s="919"/>
      <c r="X202" s="919"/>
      <c r="Y202" s="919"/>
      <c r="Z202" s="919"/>
      <c r="AA202" s="919"/>
      <c r="AB202" s="919"/>
      <c r="AC202" s="919"/>
      <c r="AD202" s="919"/>
      <c r="AE202" s="919"/>
      <c r="AF202" s="919"/>
      <c r="AG202" s="919"/>
      <c r="AH202" s="919"/>
      <c r="AI202" s="919"/>
      <c r="AJ202" s="920"/>
      <c r="AK202" s="34"/>
      <c r="AM202" s="136"/>
    </row>
    <row r="203" spans="1:39" s="46" customFormat="1" ht="13.5" customHeight="1">
      <c r="A203" s="9"/>
      <c r="B203" s="155"/>
      <c r="C203" s="918"/>
      <c r="D203" s="919"/>
      <c r="E203" s="919"/>
      <c r="F203" s="919"/>
      <c r="G203" s="919"/>
      <c r="H203" s="919"/>
      <c r="I203" s="919"/>
      <c r="J203" s="919"/>
      <c r="K203" s="919"/>
      <c r="L203" s="919"/>
      <c r="M203" s="919"/>
      <c r="N203" s="919"/>
      <c r="O203" s="919"/>
      <c r="P203" s="919"/>
      <c r="Q203" s="919"/>
      <c r="R203" s="919"/>
      <c r="S203" s="919"/>
      <c r="T203" s="919"/>
      <c r="U203" s="919"/>
      <c r="V203" s="919"/>
      <c r="W203" s="919"/>
      <c r="X203" s="919"/>
      <c r="Y203" s="919"/>
      <c r="Z203" s="919"/>
      <c r="AA203" s="919"/>
      <c r="AB203" s="919"/>
      <c r="AC203" s="919"/>
      <c r="AD203" s="919"/>
      <c r="AE203" s="919"/>
      <c r="AF203" s="919"/>
      <c r="AG203" s="919"/>
      <c r="AH203" s="919"/>
      <c r="AI203" s="919"/>
      <c r="AJ203" s="920"/>
      <c r="AK203" s="34"/>
      <c r="AM203" s="136"/>
    </row>
    <row r="204" spans="1:39" s="46" customFormat="1" ht="13.5" customHeight="1">
      <c r="A204" s="9"/>
      <c r="B204" s="155"/>
      <c r="C204" s="918"/>
      <c r="D204" s="919"/>
      <c r="E204" s="919"/>
      <c r="F204" s="919"/>
      <c r="G204" s="919"/>
      <c r="H204" s="919"/>
      <c r="I204" s="919"/>
      <c r="J204" s="919"/>
      <c r="K204" s="919"/>
      <c r="L204" s="919"/>
      <c r="M204" s="919"/>
      <c r="N204" s="919"/>
      <c r="O204" s="919"/>
      <c r="P204" s="919"/>
      <c r="Q204" s="919"/>
      <c r="R204" s="919"/>
      <c r="S204" s="919"/>
      <c r="T204" s="919"/>
      <c r="U204" s="919"/>
      <c r="V204" s="919"/>
      <c r="W204" s="919"/>
      <c r="X204" s="919"/>
      <c r="Y204" s="919"/>
      <c r="Z204" s="919"/>
      <c r="AA204" s="919"/>
      <c r="AB204" s="919"/>
      <c r="AC204" s="919"/>
      <c r="AD204" s="919"/>
      <c r="AE204" s="919"/>
      <c r="AF204" s="919"/>
      <c r="AG204" s="919"/>
      <c r="AH204" s="919"/>
      <c r="AI204" s="919"/>
      <c r="AJ204" s="920"/>
      <c r="AK204" s="34"/>
      <c r="AM204" s="136"/>
    </row>
    <row r="205" spans="1:39" s="46" customFormat="1" ht="13.5" customHeight="1">
      <c r="A205" s="9"/>
      <c r="B205" s="155"/>
      <c r="C205" s="918"/>
      <c r="D205" s="919"/>
      <c r="E205" s="919"/>
      <c r="F205" s="919"/>
      <c r="G205" s="919"/>
      <c r="H205" s="919"/>
      <c r="I205" s="919"/>
      <c r="J205" s="919"/>
      <c r="K205" s="919"/>
      <c r="L205" s="919"/>
      <c r="M205" s="919"/>
      <c r="N205" s="919"/>
      <c r="O205" s="919"/>
      <c r="P205" s="919"/>
      <c r="Q205" s="919"/>
      <c r="R205" s="919"/>
      <c r="S205" s="919"/>
      <c r="T205" s="919"/>
      <c r="U205" s="919"/>
      <c r="V205" s="919"/>
      <c r="W205" s="919"/>
      <c r="X205" s="919"/>
      <c r="Y205" s="919"/>
      <c r="Z205" s="919"/>
      <c r="AA205" s="919"/>
      <c r="AB205" s="919"/>
      <c r="AC205" s="919"/>
      <c r="AD205" s="919"/>
      <c r="AE205" s="919"/>
      <c r="AF205" s="919"/>
      <c r="AG205" s="919"/>
      <c r="AH205" s="919"/>
      <c r="AI205" s="919"/>
      <c r="AJ205" s="920"/>
      <c r="AK205" s="34"/>
      <c r="AM205" s="136"/>
    </row>
    <row r="206" spans="1:39" s="46" customFormat="1" ht="13.5" customHeight="1">
      <c r="A206" s="9"/>
      <c r="B206" s="155"/>
      <c r="C206" s="918"/>
      <c r="D206" s="919"/>
      <c r="E206" s="919"/>
      <c r="F206" s="919"/>
      <c r="G206" s="919"/>
      <c r="H206" s="919"/>
      <c r="I206" s="919"/>
      <c r="J206" s="919"/>
      <c r="K206" s="919"/>
      <c r="L206" s="919"/>
      <c r="M206" s="919"/>
      <c r="N206" s="919"/>
      <c r="O206" s="919"/>
      <c r="P206" s="919"/>
      <c r="Q206" s="919"/>
      <c r="R206" s="919"/>
      <c r="S206" s="919"/>
      <c r="T206" s="919"/>
      <c r="U206" s="919"/>
      <c r="V206" s="919"/>
      <c r="W206" s="919"/>
      <c r="X206" s="919"/>
      <c r="Y206" s="919"/>
      <c r="Z206" s="919"/>
      <c r="AA206" s="919"/>
      <c r="AB206" s="919"/>
      <c r="AC206" s="919"/>
      <c r="AD206" s="919"/>
      <c r="AE206" s="919"/>
      <c r="AF206" s="919"/>
      <c r="AG206" s="919"/>
      <c r="AH206" s="919"/>
      <c r="AI206" s="919"/>
      <c r="AJ206" s="920"/>
      <c r="AK206" s="34"/>
      <c r="AM206" s="136"/>
    </row>
    <row r="207" spans="1:39" s="46" customFormat="1" ht="13.5" customHeight="1">
      <c r="A207" s="9"/>
      <c r="B207" s="155"/>
      <c r="C207" s="918"/>
      <c r="D207" s="919"/>
      <c r="E207" s="919"/>
      <c r="F207" s="919"/>
      <c r="G207" s="919"/>
      <c r="H207" s="919"/>
      <c r="I207" s="919"/>
      <c r="J207" s="919"/>
      <c r="K207" s="919"/>
      <c r="L207" s="919"/>
      <c r="M207" s="919"/>
      <c r="N207" s="919"/>
      <c r="O207" s="919"/>
      <c r="P207" s="919"/>
      <c r="Q207" s="919"/>
      <c r="R207" s="919"/>
      <c r="S207" s="919"/>
      <c r="T207" s="919"/>
      <c r="U207" s="919"/>
      <c r="V207" s="919"/>
      <c r="W207" s="919"/>
      <c r="X207" s="919"/>
      <c r="Y207" s="919"/>
      <c r="Z207" s="919"/>
      <c r="AA207" s="919"/>
      <c r="AB207" s="919"/>
      <c r="AC207" s="919"/>
      <c r="AD207" s="919"/>
      <c r="AE207" s="919"/>
      <c r="AF207" s="919"/>
      <c r="AG207" s="919"/>
      <c r="AH207" s="919"/>
      <c r="AI207" s="919"/>
      <c r="AJ207" s="920"/>
      <c r="AK207" s="34"/>
      <c r="AM207" s="136"/>
    </row>
    <row r="208" spans="1:39" s="46" customFormat="1" ht="13.5" customHeight="1">
      <c r="A208" s="9"/>
      <c r="B208" s="155"/>
      <c r="C208" s="918"/>
      <c r="D208" s="919"/>
      <c r="E208" s="919"/>
      <c r="F208" s="919"/>
      <c r="G208" s="919"/>
      <c r="H208" s="919"/>
      <c r="I208" s="919"/>
      <c r="J208" s="919"/>
      <c r="K208" s="919"/>
      <c r="L208" s="919"/>
      <c r="M208" s="919"/>
      <c r="N208" s="919"/>
      <c r="O208" s="919"/>
      <c r="P208" s="919"/>
      <c r="Q208" s="919"/>
      <c r="R208" s="919"/>
      <c r="S208" s="919"/>
      <c r="T208" s="919"/>
      <c r="U208" s="919"/>
      <c r="V208" s="919"/>
      <c r="W208" s="919"/>
      <c r="X208" s="919"/>
      <c r="Y208" s="919"/>
      <c r="Z208" s="919"/>
      <c r="AA208" s="919"/>
      <c r="AB208" s="919"/>
      <c r="AC208" s="919"/>
      <c r="AD208" s="919"/>
      <c r="AE208" s="919"/>
      <c r="AF208" s="919"/>
      <c r="AG208" s="919"/>
      <c r="AH208" s="919"/>
      <c r="AI208" s="919"/>
      <c r="AJ208" s="920"/>
      <c r="AK208" s="34"/>
      <c r="AM208" s="136"/>
    </row>
    <row r="209" spans="1:39" s="46" customFormat="1" ht="13.5" customHeight="1">
      <c r="A209" s="9"/>
      <c r="B209" s="155"/>
      <c r="C209" s="918"/>
      <c r="D209" s="919"/>
      <c r="E209" s="919"/>
      <c r="F209" s="919"/>
      <c r="G209" s="919"/>
      <c r="H209" s="919"/>
      <c r="I209" s="919"/>
      <c r="J209" s="919"/>
      <c r="K209" s="919"/>
      <c r="L209" s="919"/>
      <c r="M209" s="919"/>
      <c r="N209" s="919"/>
      <c r="O209" s="919"/>
      <c r="P209" s="919"/>
      <c r="Q209" s="919"/>
      <c r="R209" s="919"/>
      <c r="S209" s="919"/>
      <c r="T209" s="919"/>
      <c r="U209" s="919"/>
      <c r="V209" s="919"/>
      <c r="W209" s="919"/>
      <c r="X209" s="919"/>
      <c r="Y209" s="919"/>
      <c r="Z209" s="919"/>
      <c r="AA209" s="919"/>
      <c r="AB209" s="919"/>
      <c r="AC209" s="919"/>
      <c r="AD209" s="919"/>
      <c r="AE209" s="919"/>
      <c r="AF209" s="919"/>
      <c r="AG209" s="919"/>
      <c r="AH209" s="919"/>
      <c r="AI209" s="919"/>
      <c r="AJ209" s="920"/>
      <c r="AK209" s="34"/>
      <c r="AM209" s="136"/>
    </row>
    <row r="210" spans="1:39" s="46" customFormat="1" ht="13.5" customHeight="1">
      <c r="A210" s="9"/>
      <c r="B210" s="155"/>
      <c r="C210" s="918"/>
      <c r="D210" s="919"/>
      <c r="E210" s="919"/>
      <c r="F210" s="919"/>
      <c r="G210" s="919"/>
      <c r="H210" s="919"/>
      <c r="I210" s="919"/>
      <c r="J210" s="919"/>
      <c r="K210" s="919"/>
      <c r="L210" s="919"/>
      <c r="M210" s="919"/>
      <c r="N210" s="919"/>
      <c r="O210" s="919"/>
      <c r="P210" s="919"/>
      <c r="Q210" s="919"/>
      <c r="R210" s="919"/>
      <c r="S210" s="919"/>
      <c r="T210" s="919"/>
      <c r="U210" s="919"/>
      <c r="V210" s="919"/>
      <c r="W210" s="919"/>
      <c r="X210" s="919"/>
      <c r="Y210" s="919"/>
      <c r="Z210" s="919"/>
      <c r="AA210" s="919"/>
      <c r="AB210" s="919"/>
      <c r="AC210" s="919"/>
      <c r="AD210" s="919"/>
      <c r="AE210" s="919"/>
      <c r="AF210" s="919"/>
      <c r="AG210" s="919"/>
      <c r="AH210" s="919"/>
      <c r="AI210" s="919"/>
      <c r="AJ210" s="920"/>
      <c r="AK210" s="34"/>
      <c r="AM210" s="136"/>
    </row>
    <row r="211" spans="1:39" s="46" customFormat="1" ht="13.5" customHeight="1">
      <c r="A211" s="9"/>
      <c r="B211" s="155"/>
      <c r="C211" s="918"/>
      <c r="D211" s="919"/>
      <c r="E211" s="919"/>
      <c r="F211" s="919"/>
      <c r="G211" s="919"/>
      <c r="H211" s="919"/>
      <c r="I211" s="919"/>
      <c r="J211" s="919"/>
      <c r="K211" s="919"/>
      <c r="L211" s="919"/>
      <c r="M211" s="919"/>
      <c r="N211" s="919"/>
      <c r="O211" s="919"/>
      <c r="P211" s="919"/>
      <c r="Q211" s="919"/>
      <c r="R211" s="919"/>
      <c r="S211" s="919"/>
      <c r="T211" s="919"/>
      <c r="U211" s="919"/>
      <c r="V211" s="919"/>
      <c r="W211" s="919"/>
      <c r="X211" s="919"/>
      <c r="Y211" s="919"/>
      <c r="Z211" s="919"/>
      <c r="AA211" s="919"/>
      <c r="AB211" s="919"/>
      <c r="AC211" s="919"/>
      <c r="AD211" s="919"/>
      <c r="AE211" s="919"/>
      <c r="AF211" s="919"/>
      <c r="AG211" s="919"/>
      <c r="AH211" s="919"/>
      <c r="AI211" s="919"/>
      <c r="AJ211" s="920"/>
      <c r="AK211" s="34"/>
      <c r="AM211" s="136"/>
    </row>
    <row r="212" spans="1:39" s="46" customFormat="1" ht="13.5" customHeight="1">
      <c r="A212" s="9"/>
      <c r="B212" s="155"/>
      <c r="C212" s="918"/>
      <c r="D212" s="919"/>
      <c r="E212" s="919"/>
      <c r="F212" s="919"/>
      <c r="G212" s="919"/>
      <c r="H212" s="919"/>
      <c r="I212" s="919"/>
      <c r="J212" s="919"/>
      <c r="K212" s="919"/>
      <c r="L212" s="919"/>
      <c r="M212" s="919"/>
      <c r="N212" s="919"/>
      <c r="O212" s="919"/>
      <c r="P212" s="919"/>
      <c r="Q212" s="919"/>
      <c r="R212" s="919"/>
      <c r="S212" s="919"/>
      <c r="T212" s="919"/>
      <c r="U212" s="919"/>
      <c r="V212" s="919"/>
      <c r="W212" s="919"/>
      <c r="X212" s="919"/>
      <c r="Y212" s="919"/>
      <c r="Z212" s="919"/>
      <c r="AA212" s="919"/>
      <c r="AB212" s="919"/>
      <c r="AC212" s="919"/>
      <c r="AD212" s="919"/>
      <c r="AE212" s="919"/>
      <c r="AF212" s="919"/>
      <c r="AG212" s="919"/>
      <c r="AH212" s="919"/>
      <c r="AI212" s="919"/>
      <c r="AJ212" s="920"/>
      <c r="AK212" s="34"/>
      <c r="AM212" s="136"/>
    </row>
    <row r="213" spans="1:39" s="46" customFormat="1" ht="13.5" customHeight="1">
      <c r="A213" s="9"/>
      <c r="B213" s="155"/>
      <c r="C213" s="918"/>
      <c r="D213" s="919"/>
      <c r="E213" s="919"/>
      <c r="F213" s="919"/>
      <c r="G213" s="919"/>
      <c r="H213" s="919"/>
      <c r="I213" s="919"/>
      <c r="J213" s="919"/>
      <c r="K213" s="919"/>
      <c r="L213" s="919"/>
      <c r="M213" s="919"/>
      <c r="N213" s="919"/>
      <c r="O213" s="919"/>
      <c r="P213" s="919"/>
      <c r="Q213" s="919"/>
      <c r="R213" s="919"/>
      <c r="S213" s="919"/>
      <c r="T213" s="919"/>
      <c r="U213" s="919"/>
      <c r="V213" s="919"/>
      <c r="W213" s="919"/>
      <c r="X213" s="919"/>
      <c r="Y213" s="919"/>
      <c r="Z213" s="919"/>
      <c r="AA213" s="919"/>
      <c r="AB213" s="919"/>
      <c r="AC213" s="919"/>
      <c r="AD213" s="919"/>
      <c r="AE213" s="919"/>
      <c r="AF213" s="919"/>
      <c r="AG213" s="919"/>
      <c r="AH213" s="919"/>
      <c r="AI213" s="919"/>
      <c r="AJ213" s="920"/>
      <c r="AK213" s="34"/>
      <c r="AM213" s="136"/>
    </row>
    <row r="214" spans="1:39" s="46" customFormat="1" ht="13.5" customHeight="1">
      <c r="A214" s="9"/>
      <c r="B214" s="155"/>
      <c r="C214" s="918"/>
      <c r="D214" s="919"/>
      <c r="E214" s="919"/>
      <c r="F214" s="919"/>
      <c r="G214" s="919"/>
      <c r="H214" s="919"/>
      <c r="I214" s="919"/>
      <c r="J214" s="919"/>
      <c r="K214" s="919"/>
      <c r="L214" s="919"/>
      <c r="M214" s="919"/>
      <c r="N214" s="919"/>
      <c r="O214" s="919"/>
      <c r="P214" s="919"/>
      <c r="Q214" s="919"/>
      <c r="R214" s="919"/>
      <c r="S214" s="919"/>
      <c r="T214" s="919"/>
      <c r="U214" s="919"/>
      <c r="V214" s="919"/>
      <c r="W214" s="919"/>
      <c r="X214" s="919"/>
      <c r="Y214" s="919"/>
      <c r="Z214" s="919"/>
      <c r="AA214" s="919"/>
      <c r="AB214" s="919"/>
      <c r="AC214" s="919"/>
      <c r="AD214" s="919"/>
      <c r="AE214" s="919"/>
      <c r="AF214" s="919"/>
      <c r="AG214" s="919"/>
      <c r="AH214" s="919"/>
      <c r="AI214" s="919"/>
      <c r="AJ214" s="920"/>
      <c r="AK214" s="34"/>
      <c r="AM214" s="136"/>
    </row>
    <row r="215" spans="1:39" s="46" customFormat="1" ht="13.5" customHeight="1">
      <c r="A215" s="9"/>
      <c r="B215" s="155"/>
      <c r="C215" s="918"/>
      <c r="D215" s="919"/>
      <c r="E215" s="919"/>
      <c r="F215" s="919"/>
      <c r="G215" s="919"/>
      <c r="H215" s="919"/>
      <c r="I215" s="919"/>
      <c r="J215" s="919"/>
      <c r="K215" s="919"/>
      <c r="L215" s="919"/>
      <c r="M215" s="919"/>
      <c r="N215" s="919"/>
      <c r="O215" s="919"/>
      <c r="P215" s="919"/>
      <c r="Q215" s="919"/>
      <c r="R215" s="919"/>
      <c r="S215" s="919"/>
      <c r="T215" s="919"/>
      <c r="U215" s="919"/>
      <c r="V215" s="919"/>
      <c r="W215" s="919"/>
      <c r="X215" s="919"/>
      <c r="Y215" s="919"/>
      <c r="Z215" s="919"/>
      <c r="AA215" s="919"/>
      <c r="AB215" s="919"/>
      <c r="AC215" s="919"/>
      <c r="AD215" s="919"/>
      <c r="AE215" s="919"/>
      <c r="AF215" s="919"/>
      <c r="AG215" s="919"/>
      <c r="AH215" s="919"/>
      <c r="AI215" s="919"/>
      <c r="AJ215" s="920"/>
      <c r="AK215" s="34"/>
      <c r="AM215" s="136"/>
    </row>
    <row r="216" spans="1:39" s="46" customFormat="1" ht="13.5" customHeight="1">
      <c r="A216" s="9"/>
      <c r="B216" s="155"/>
      <c r="C216" s="918"/>
      <c r="D216" s="919"/>
      <c r="E216" s="919"/>
      <c r="F216" s="919"/>
      <c r="G216" s="919"/>
      <c r="H216" s="919"/>
      <c r="I216" s="919"/>
      <c r="J216" s="919"/>
      <c r="K216" s="919"/>
      <c r="L216" s="919"/>
      <c r="M216" s="919"/>
      <c r="N216" s="919"/>
      <c r="O216" s="919"/>
      <c r="P216" s="919"/>
      <c r="Q216" s="919"/>
      <c r="R216" s="919"/>
      <c r="S216" s="919"/>
      <c r="T216" s="919"/>
      <c r="U216" s="919"/>
      <c r="V216" s="919"/>
      <c r="W216" s="919"/>
      <c r="X216" s="919"/>
      <c r="Y216" s="919"/>
      <c r="Z216" s="919"/>
      <c r="AA216" s="919"/>
      <c r="AB216" s="919"/>
      <c r="AC216" s="919"/>
      <c r="AD216" s="919"/>
      <c r="AE216" s="919"/>
      <c r="AF216" s="919"/>
      <c r="AG216" s="919"/>
      <c r="AH216" s="919"/>
      <c r="AI216" s="919"/>
      <c r="AJ216" s="920"/>
      <c r="AK216" s="34"/>
      <c r="AM216" s="136"/>
    </row>
    <row r="217" spans="1:39" s="46" customFormat="1" ht="13.5" customHeight="1">
      <c r="A217" s="9"/>
      <c r="B217" s="155"/>
      <c r="C217" s="918"/>
      <c r="D217" s="919"/>
      <c r="E217" s="919"/>
      <c r="F217" s="919"/>
      <c r="G217" s="919"/>
      <c r="H217" s="919"/>
      <c r="I217" s="919"/>
      <c r="J217" s="919"/>
      <c r="K217" s="919"/>
      <c r="L217" s="919"/>
      <c r="M217" s="919"/>
      <c r="N217" s="919"/>
      <c r="O217" s="919"/>
      <c r="P217" s="919"/>
      <c r="Q217" s="919"/>
      <c r="R217" s="919"/>
      <c r="S217" s="919"/>
      <c r="T217" s="919"/>
      <c r="U217" s="919"/>
      <c r="V217" s="919"/>
      <c r="W217" s="919"/>
      <c r="X217" s="919"/>
      <c r="Y217" s="919"/>
      <c r="Z217" s="919"/>
      <c r="AA217" s="919"/>
      <c r="AB217" s="919"/>
      <c r="AC217" s="919"/>
      <c r="AD217" s="919"/>
      <c r="AE217" s="919"/>
      <c r="AF217" s="919"/>
      <c r="AG217" s="919"/>
      <c r="AH217" s="919"/>
      <c r="AI217" s="919"/>
      <c r="AJ217" s="920"/>
      <c r="AK217" s="34"/>
      <c r="AM217" s="136"/>
    </row>
    <row r="218" spans="1:39" s="46" customFormat="1" ht="13.5" customHeight="1">
      <c r="A218" s="9"/>
      <c r="B218" s="155"/>
      <c r="C218" s="918"/>
      <c r="D218" s="919"/>
      <c r="E218" s="919"/>
      <c r="F218" s="919"/>
      <c r="G218" s="919"/>
      <c r="H218" s="919"/>
      <c r="I218" s="919"/>
      <c r="J218" s="919"/>
      <c r="K218" s="919"/>
      <c r="L218" s="919"/>
      <c r="M218" s="919"/>
      <c r="N218" s="919"/>
      <c r="O218" s="919"/>
      <c r="P218" s="919"/>
      <c r="Q218" s="919"/>
      <c r="R218" s="919"/>
      <c r="S218" s="919"/>
      <c r="T218" s="919"/>
      <c r="U218" s="919"/>
      <c r="V218" s="919"/>
      <c r="W218" s="919"/>
      <c r="X218" s="919"/>
      <c r="Y218" s="919"/>
      <c r="Z218" s="919"/>
      <c r="AA218" s="919"/>
      <c r="AB218" s="919"/>
      <c r="AC218" s="919"/>
      <c r="AD218" s="919"/>
      <c r="AE218" s="919"/>
      <c r="AF218" s="919"/>
      <c r="AG218" s="919"/>
      <c r="AH218" s="919"/>
      <c r="AI218" s="919"/>
      <c r="AJ218" s="920"/>
      <c r="AK218" s="34"/>
      <c r="AM218" s="136"/>
    </row>
    <row r="219" spans="1:39" s="46" customFormat="1" ht="13.5" customHeight="1">
      <c r="A219" s="9"/>
      <c r="B219" s="155"/>
      <c r="C219" s="918"/>
      <c r="D219" s="919"/>
      <c r="E219" s="919"/>
      <c r="F219" s="919"/>
      <c r="G219" s="919"/>
      <c r="H219" s="919"/>
      <c r="I219" s="919"/>
      <c r="J219" s="919"/>
      <c r="K219" s="919"/>
      <c r="L219" s="919"/>
      <c r="M219" s="919"/>
      <c r="N219" s="919"/>
      <c r="O219" s="919"/>
      <c r="P219" s="919"/>
      <c r="Q219" s="919"/>
      <c r="R219" s="919"/>
      <c r="S219" s="919"/>
      <c r="T219" s="919"/>
      <c r="U219" s="919"/>
      <c r="V219" s="919"/>
      <c r="W219" s="919"/>
      <c r="X219" s="919"/>
      <c r="Y219" s="919"/>
      <c r="Z219" s="919"/>
      <c r="AA219" s="919"/>
      <c r="AB219" s="919"/>
      <c r="AC219" s="919"/>
      <c r="AD219" s="919"/>
      <c r="AE219" s="919"/>
      <c r="AF219" s="919"/>
      <c r="AG219" s="919"/>
      <c r="AH219" s="919"/>
      <c r="AI219" s="919"/>
      <c r="AJ219" s="920"/>
      <c r="AK219" s="34"/>
      <c r="AM219" s="136"/>
    </row>
    <row r="220" spans="1:39" s="46" customFormat="1" ht="13.5" customHeight="1">
      <c r="A220" s="9"/>
      <c r="B220" s="155"/>
      <c r="C220" s="918"/>
      <c r="D220" s="919"/>
      <c r="E220" s="919"/>
      <c r="F220" s="919"/>
      <c r="G220" s="919"/>
      <c r="H220" s="919"/>
      <c r="I220" s="919"/>
      <c r="J220" s="919"/>
      <c r="K220" s="919"/>
      <c r="L220" s="919"/>
      <c r="M220" s="919"/>
      <c r="N220" s="919"/>
      <c r="O220" s="919"/>
      <c r="P220" s="919"/>
      <c r="Q220" s="919"/>
      <c r="R220" s="919"/>
      <c r="S220" s="919"/>
      <c r="T220" s="919"/>
      <c r="U220" s="919"/>
      <c r="V220" s="919"/>
      <c r="W220" s="919"/>
      <c r="X220" s="919"/>
      <c r="Y220" s="919"/>
      <c r="Z220" s="919"/>
      <c r="AA220" s="919"/>
      <c r="AB220" s="919"/>
      <c r="AC220" s="919"/>
      <c r="AD220" s="919"/>
      <c r="AE220" s="919"/>
      <c r="AF220" s="919"/>
      <c r="AG220" s="919"/>
      <c r="AH220" s="919"/>
      <c r="AI220" s="919"/>
      <c r="AJ220" s="920"/>
      <c r="AK220" s="34"/>
      <c r="AM220" s="136"/>
    </row>
    <row r="221" spans="1:39" s="46" customFormat="1" ht="13.5" customHeight="1">
      <c r="A221" s="9"/>
      <c r="B221" s="155"/>
      <c r="C221" s="918"/>
      <c r="D221" s="919"/>
      <c r="E221" s="919"/>
      <c r="F221" s="919"/>
      <c r="G221" s="919"/>
      <c r="H221" s="919"/>
      <c r="I221" s="919"/>
      <c r="J221" s="919"/>
      <c r="K221" s="919"/>
      <c r="L221" s="919"/>
      <c r="M221" s="919"/>
      <c r="N221" s="919"/>
      <c r="O221" s="919"/>
      <c r="P221" s="919"/>
      <c r="Q221" s="919"/>
      <c r="R221" s="919"/>
      <c r="S221" s="919"/>
      <c r="T221" s="919"/>
      <c r="U221" s="919"/>
      <c r="V221" s="919"/>
      <c r="W221" s="919"/>
      <c r="X221" s="919"/>
      <c r="Y221" s="919"/>
      <c r="Z221" s="919"/>
      <c r="AA221" s="919"/>
      <c r="AB221" s="919"/>
      <c r="AC221" s="919"/>
      <c r="AD221" s="919"/>
      <c r="AE221" s="919"/>
      <c r="AF221" s="919"/>
      <c r="AG221" s="919"/>
      <c r="AH221" s="919"/>
      <c r="AI221" s="919"/>
      <c r="AJ221" s="920"/>
      <c r="AK221" s="34"/>
      <c r="AM221" s="136"/>
    </row>
    <row r="222" spans="1:39" s="46" customFormat="1" ht="13.5" customHeight="1">
      <c r="A222" s="9"/>
      <c r="B222" s="155"/>
      <c r="C222" s="918"/>
      <c r="D222" s="919"/>
      <c r="E222" s="919"/>
      <c r="F222" s="919"/>
      <c r="G222" s="919"/>
      <c r="H222" s="919"/>
      <c r="I222" s="919"/>
      <c r="J222" s="919"/>
      <c r="K222" s="919"/>
      <c r="L222" s="919"/>
      <c r="M222" s="919"/>
      <c r="N222" s="919"/>
      <c r="O222" s="919"/>
      <c r="P222" s="919"/>
      <c r="Q222" s="919"/>
      <c r="R222" s="919"/>
      <c r="S222" s="919"/>
      <c r="T222" s="919"/>
      <c r="U222" s="919"/>
      <c r="V222" s="919"/>
      <c r="W222" s="919"/>
      <c r="X222" s="919"/>
      <c r="Y222" s="919"/>
      <c r="Z222" s="919"/>
      <c r="AA222" s="919"/>
      <c r="AB222" s="919"/>
      <c r="AC222" s="919"/>
      <c r="AD222" s="919"/>
      <c r="AE222" s="919"/>
      <c r="AF222" s="919"/>
      <c r="AG222" s="919"/>
      <c r="AH222" s="919"/>
      <c r="AI222" s="919"/>
      <c r="AJ222" s="920"/>
      <c r="AK222" s="34"/>
      <c r="AM222" s="136"/>
    </row>
    <row r="223" spans="1:39" s="46" customFormat="1" ht="13.5" customHeight="1">
      <c r="A223" s="9"/>
      <c r="B223" s="155"/>
      <c r="C223" s="918"/>
      <c r="D223" s="919"/>
      <c r="E223" s="919"/>
      <c r="F223" s="919"/>
      <c r="G223" s="919"/>
      <c r="H223" s="919"/>
      <c r="I223" s="919"/>
      <c r="J223" s="919"/>
      <c r="K223" s="919"/>
      <c r="L223" s="919"/>
      <c r="M223" s="919"/>
      <c r="N223" s="919"/>
      <c r="O223" s="919"/>
      <c r="P223" s="919"/>
      <c r="Q223" s="919"/>
      <c r="R223" s="919"/>
      <c r="S223" s="919"/>
      <c r="T223" s="919"/>
      <c r="U223" s="919"/>
      <c r="V223" s="919"/>
      <c r="W223" s="919"/>
      <c r="X223" s="919"/>
      <c r="Y223" s="919"/>
      <c r="Z223" s="919"/>
      <c r="AA223" s="919"/>
      <c r="AB223" s="919"/>
      <c r="AC223" s="919"/>
      <c r="AD223" s="919"/>
      <c r="AE223" s="919"/>
      <c r="AF223" s="919"/>
      <c r="AG223" s="919"/>
      <c r="AH223" s="919"/>
      <c r="AI223" s="919"/>
      <c r="AJ223" s="920"/>
      <c r="AK223" s="34"/>
      <c r="AM223" s="136"/>
    </row>
    <row r="224" spans="1:39" s="46" customFormat="1" ht="13.5" customHeight="1">
      <c r="A224" s="9"/>
      <c r="B224" s="155"/>
      <c r="C224" s="918"/>
      <c r="D224" s="919"/>
      <c r="E224" s="919"/>
      <c r="F224" s="919"/>
      <c r="G224" s="919"/>
      <c r="H224" s="919"/>
      <c r="I224" s="919"/>
      <c r="J224" s="919"/>
      <c r="K224" s="919"/>
      <c r="L224" s="919"/>
      <c r="M224" s="919"/>
      <c r="N224" s="919"/>
      <c r="O224" s="919"/>
      <c r="P224" s="919"/>
      <c r="Q224" s="919"/>
      <c r="R224" s="919"/>
      <c r="S224" s="919"/>
      <c r="T224" s="919"/>
      <c r="U224" s="919"/>
      <c r="V224" s="919"/>
      <c r="W224" s="919"/>
      <c r="X224" s="919"/>
      <c r="Y224" s="919"/>
      <c r="Z224" s="919"/>
      <c r="AA224" s="919"/>
      <c r="AB224" s="919"/>
      <c r="AC224" s="919"/>
      <c r="AD224" s="919"/>
      <c r="AE224" s="919"/>
      <c r="AF224" s="919"/>
      <c r="AG224" s="919"/>
      <c r="AH224" s="919"/>
      <c r="AI224" s="919"/>
      <c r="AJ224" s="920"/>
      <c r="AK224" s="34"/>
      <c r="AM224" s="136"/>
    </row>
    <row r="225" spans="1:76" s="46" customFormat="1" ht="13.5" customHeight="1">
      <c r="A225" s="9"/>
      <c r="B225" s="155"/>
      <c r="C225" s="918"/>
      <c r="D225" s="919"/>
      <c r="E225" s="919"/>
      <c r="F225" s="919"/>
      <c r="G225" s="919"/>
      <c r="H225" s="919"/>
      <c r="I225" s="919"/>
      <c r="J225" s="919"/>
      <c r="K225" s="919"/>
      <c r="L225" s="919"/>
      <c r="M225" s="919"/>
      <c r="N225" s="919"/>
      <c r="O225" s="919"/>
      <c r="P225" s="919"/>
      <c r="Q225" s="919"/>
      <c r="R225" s="919"/>
      <c r="S225" s="919"/>
      <c r="T225" s="919"/>
      <c r="U225" s="919"/>
      <c r="V225" s="919"/>
      <c r="W225" s="919"/>
      <c r="X225" s="919"/>
      <c r="Y225" s="919"/>
      <c r="Z225" s="919"/>
      <c r="AA225" s="919"/>
      <c r="AB225" s="919"/>
      <c r="AC225" s="919"/>
      <c r="AD225" s="919"/>
      <c r="AE225" s="919"/>
      <c r="AF225" s="919"/>
      <c r="AG225" s="919"/>
      <c r="AH225" s="919"/>
      <c r="AI225" s="919"/>
      <c r="AJ225" s="920"/>
      <c r="AK225" s="34"/>
      <c r="AM225" s="136"/>
    </row>
    <row r="226" spans="1:76" s="46" customFormat="1" ht="13.5" customHeight="1">
      <c r="A226" s="9"/>
      <c r="B226" s="155"/>
      <c r="C226" s="918"/>
      <c r="D226" s="919"/>
      <c r="E226" s="919"/>
      <c r="F226" s="919"/>
      <c r="G226" s="919"/>
      <c r="H226" s="919"/>
      <c r="I226" s="919"/>
      <c r="J226" s="919"/>
      <c r="K226" s="919"/>
      <c r="L226" s="919"/>
      <c r="M226" s="919"/>
      <c r="N226" s="919"/>
      <c r="O226" s="919"/>
      <c r="P226" s="919"/>
      <c r="Q226" s="919"/>
      <c r="R226" s="919"/>
      <c r="S226" s="919"/>
      <c r="T226" s="919"/>
      <c r="U226" s="919"/>
      <c r="V226" s="919"/>
      <c r="W226" s="919"/>
      <c r="X226" s="919"/>
      <c r="Y226" s="919"/>
      <c r="Z226" s="919"/>
      <c r="AA226" s="919"/>
      <c r="AB226" s="919"/>
      <c r="AC226" s="919"/>
      <c r="AD226" s="919"/>
      <c r="AE226" s="919"/>
      <c r="AF226" s="919"/>
      <c r="AG226" s="919"/>
      <c r="AH226" s="919"/>
      <c r="AI226" s="919"/>
      <c r="AJ226" s="920"/>
      <c r="AK226" s="34"/>
      <c r="AM226" s="136"/>
    </row>
    <row r="227" spans="1:76" s="46" customFormat="1" ht="13.5" customHeight="1">
      <c r="A227" s="9"/>
      <c r="B227" s="155"/>
      <c r="C227" s="918"/>
      <c r="D227" s="919"/>
      <c r="E227" s="919"/>
      <c r="F227" s="919"/>
      <c r="G227" s="919"/>
      <c r="H227" s="919"/>
      <c r="I227" s="919"/>
      <c r="J227" s="919"/>
      <c r="K227" s="919"/>
      <c r="L227" s="919"/>
      <c r="M227" s="919"/>
      <c r="N227" s="919"/>
      <c r="O227" s="919"/>
      <c r="P227" s="919"/>
      <c r="Q227" s="919"/>
      <c r="R227" s="919"/>
      <c r="S227" s="919"/>
      <c r="T227" s="919"/>
      <c r="U227" s="919"/>
      <c r="V227" s="919"/>
      <c r="W227" s="919"/>
      <c r="X227" s="919"/>
      <c r="Y227" s="919"/>
      <c r="Z227" s="919"/>
      <c r="AA227" s="919"/>
      <c r="AB227" s="919"/>
      <c r="AC227" s="919"/>
      <c r="AD227" s="919"/>
      <c r="AE227" s="919"/>
      <c r="AF227" s="919"/>
      <c r="AG227" s="919"/>
      <c r="AH227" s="919"/>
      <c r="AI227" s="919"/>
      <c r="AJ227" s="920"/>
      <c r="AK227" s="34"/>
      <c r="AM227" s="136"/>
    </row>
    <row r="228" spans="1:76" s="46" customFormat="1" ht="13.5" customHeight="1">
      <c r="A228" s="9"/>
      <c r="B228" s="155"/>
      <c r="C228" s="918"/>
      <c r="D228" s="919"/>
      <c r="E228" s="919"/>
      <c r="F228" s="919"/>
      <c r="G228" s="919"/>
      <c r="H228" s="919"/>
      <c r="I228" s="919"/>
      <c r="J228" s="919"/>
      <c r="K228" s="919"/>
      <c r="L228" s="919"/>
      <c r="M228" s="919"/>
      <c r="N228" s="919"/>
      <c r="O228" s="919"/>
      <c r="P228" s="919"/>
      <c r="Q228" s="919"/>
      <c r="R228" s="919"/>
      <c r="S228" s="919"/>
      <c r="T228" s="919"/>
      <c r="U228" s="919"/>
      <c r="V228" s="919"/>
      <c r="W228" s="919"/>
      <c r="X228" s="919"/>
      <c r="Y228" s="919"/>
      <c r="Z228" s="919"/>
      <c r="AA228" s="919"/>
      <c r="AB228" s="919"/>
      <c r="AC228" s="919"/>
      <c r="AD228" s="919"/>
      <c r="AE228" s="919"/>
      <c r="AF228" s="919"/>
      <c r="AG228" s="919"/>
      <c r="AH228" s="919"/>
      <c r="AI228" s="919"/>
      <c r="AJ228" s="920"/>
      <c r="AK228" s="34"/>
      <c r="AM228" s="136"/>
    </row>
    <row r="229" spans="1:76" s="46" customFormat="1" ht="13.5" customHeight="1">
      <c r="A229" s="9"/>
      <c r="B229" s="155"/>
      <c r="C229" s="918"/>
      <c r="D229" s="919"/>
      <c r="E229" s="919"/>
      <c r="F229" s="919"/>
      <c r="G229" s="919"/>
      <c r="H229" s="919"/>
      <c r="I229" s="919"/>
      <c r="J229" s="919"/>
      <c r="K229" s="919"/>
      <c r="L229" s="919"/>
      <c r="M229" s="919"/>
      <c r="N229" s="919"/>
      <c r="O229" s="919"/>
      <c r="P229" s="919"/>
      <c r="Q229" s="919"/>
      <c r="R229" s="919"/>
      <c r="S229" s="919"/>
      <c r="T229" s="919"/>
      <c r="U229" s="919"/>
      <c r="V229" s="919"/>
      <c r="W229" s="919"/>
      <c r="X229" s="919"/>
      <c r="Y229" s="919"/>
      <c r="Z229" s="919"/>
      <c r="AA229" s="919"/>
      <c r="AB229" s="919"/>
      <c r="AC229" s="919"/>
      <c r="AD229" s="919"/>
      <c r="AE229" s="919"/>
      <c r="AF229" s="919"/>
      <c r="AG229" s="919"/>
      <c r="AH229" s="919"/>
      <c r="AI229" s="919"/>
      <c r="AJ229" s="920"/>
      <c r="AK229" s="34"/>
      <c r="AM229" s="136"/>
    </row>
    <row r="230" spans="1:76" s="46" customFormat="1" ht="13.5" customHeight="1">
      <c r="A230" s="9"/>
      <c r="B230" s="155"/>
      <c r="C230" s="918"/>
      <c r="D230" s="919"/>
      <c r="E230" s="919"/>
      <c r="F230" s="919"/>
      <c r="G230" s="919"/>
      <c r="H230" s="919"/>
      <c r="I230" s="919"/>
      <c r="J230" s="919"/>
      <c r="K230" s="919"/>
      <c r="L230" s="919"/>
      <c r="M230" s="919"/>
      <c r="N230" s="919"/>
      <c r="O230" s="919"/>
      <c r="P230" s="919"/>
      <c r="Q230" s="919"/>
      <c r="R230" s="919"/>
      <c r="S230" s="919"/>
      <c r="T230" s="919"/>
      <c r="U230" s="919"/>
      <c r="V230" s="919"/>
      <c r="W230" s="919"/>
      <c r="X230" s="919"/>
      <c r="Y230" s="919"/>
      <c r="Z230" s="919"/>
      <c r="AA230" s="919"/>
      <c r="AB230" s="919"/>
      <c r="AC230" s="919"/>
      <c r="AD230" s="919"/>
      <c r="AE230" s="919"/>
      <c r="AF230" s="919"/>
      <c r="AG230" s="919"/>
      <c r="AH230" s="919"/>
      <c r="AI230" s="919"/>
      <c r="AJ230" s="920"/>
      <c r="AK230" s="34"/>
      <c r="AM230" s="136"/>
    </row>
    <row r="231" spans="1:76" s="46" customFormat="1" ht="13.5" customHeight="1">
      <c r="A231" s="9"/>
      <c r="B231" s="155"/>
      <c r="C231" s="918"/>
      <c r="D231" s="919"/>
      <c r="E231" s="919"/>
      <c r="F231" s="919"/>
      <c r="G231" s="919"/>
      <c r="H231" s="919"/>
      <c r="I231" s="919"/>
      <c r="J231" s="919"/>
      <c r="K231" s="919"/>
      <c r="L231" s="919"/>
      <c r="M231" s="919"/>
      <c r="N231" s="919"/>
      <c r="O231" s="919"/>
      <c r="P231" s="919"/>
      <c r="Q231" s="919"/>
      <c r="R231" s="919"/>
      <c r="S231" s="919"/>
      <c r="T231" s="919"/>
      <c r="U231" s="919"/>
      <c r="V231" s="919"/>
      <c r="W231" s="919"/>
      <c r="X231" s="919"/>
      <c r="Y231" s="919"/>
      <c r="Z231" s="919"/>
      <c r="AA231" s="919"/>
      <c r="AB231" s="919"/>
      <c r="AC231" s="919"/>
      <c r="AD231" s="919"/>
      <c r="AE231" s="919"/>
      <c r="AF231" s="919"/>
      <c r="AG231" s="919"/>
      <c r="AH231" s="919"/>
      <c r="AI231" s="919"/>
      <c r="AJ231" s="920"/>
      <c r="AK231" s="34"/>
      <c r="AM231" s="136"/>
    </row>
    <row r="232" spans="1:76" s="46" customFormat="1" ht="13.5" customHeight="1">
      <c r="A232" s="9"/>
      <c r="B232" s="155"/>
      <c r="C232" s="921"/>
      <c r="D232" s="922"/>
      <c r="E232" s="922"/>
      <c r="F232" s="922"/>
      <c r="G232" s="922"/>
      <c r="H232" s="922"/>
      <c r="I232" s="922"/>
      <c r="J232" s="922"/>
      <c r="K232" s="922"/>
      <c r="L232" s="922"/>
      <c r="M232" s="922"/>
      <c r="N232" s="922"/>
      <c r="O232" s="922"/>
      <c r="P232" s="922"/>
      <c r="Q232" s="922"/>
      <c r="R232" s="922"/>
      <c r="S232" s="922"/>
      <c r="T232" s="922"/>
      <c r="U232" s="922"/>
      <c r="V232" s="922"/>
      <c r="W232" s="922"/>
      <c r="X232" s="922"/>
      <c r="Y232" s="922"/>
      <c r="Z232" s="922"/>
      <c r="AA232" s="922"/>
      <c r="AB232" s="922"/>
      <c r="AC232" s="922"/>
      <c r="AD232" s="922"/>
      <c r="AE232" s="922"/>
      <c r="AF232" s="922"/>
      <c r="AG232" s="922"/>
      <c r="AH232" s="922"/>
      <c r="AI232" s="922"/>
      <c r="AJ232" s="923"/>
      <c r="AK232" s="34"/>
      <c r="AM232" s="136"/>
    </row>
    <row r="233" spans="1:76" s="156" customFormat="1" ht="6" customHeight="1">
      <c r="A233" s="67"/>
      <c r="B233" s="87"/>
      <c r="C233" s="158"/>
      <c r="D233" s="158"/>
      <c r="E233" s="158"/>
      <c r="F233" s="158"/>
      <c r="G233" s="158"/>
      <c r="H233" s="158"/>
      <c r="I233" s="158"/>
      <c r="J233" s="158"/>
      <c r="K233" s="159"/>
      <c r="L233" s="160"/>
      <c r="M233" s="160"/>
      <c r="N233" s="160"/>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35"/>
      <c r="AM233" s="157"/>
    </row>
    <row r="234" spans="1:76" s="46" customFormat="1">
      <c r="A234" s="9"/>
      <c r="B234" s="67"/>
      <c r="C234" s="67"/>
      <c r="D234" s="67"/>
      <c r="E234" s="67"/>
      <c r="F234" s="67"/>
      <c r="G234" s="67"/>
      <c r="H234" s="67"/>
      <c r="I234" s="104"/>
      <c r="J234" s="67"/>
      <c r="K234" s="67"/>
      <c r="L234" s="67"/>
      <c r="M234" s="67"/>
      <c r="N234" s="67"/>
      <c r="O234" s="67"/>
      <c r="P234" s="67"/>
      <c r="Q234" s="67"/>
      <c r="R234" s="67"/>
      <c r="S234" s="67"/>
      <c r="T234" s="67"/>
      <c r="U234" s="67"/>
      <c r="V234" s="67"/>
      <c r="W234" s="67"/>
      <c r="X234" s="67"/>
      <c r="Y234" s="67"/>
      <c r="Z234" s="67"/>
      <c r="AA234" s="67"/>
      <c r="AB234" s="67"/>
      <c r="AC234" s="67"/>
      <c r="AD234" s="121"/>
      <c r="AE234" s="121"/>
      <c r="AF234" s="121"/>
      <c r="AG234" s="121"/>
      <c r="AH234" s="122"/>
      <c r="AI234" s="121"/>
      <c r="AJ234" s="106"/>
      <c r="AK234" s="251" t="s">
        <v>38</v>
      </c>
      <c r="AL234" s="45"/>
      <c r="AM234" s="136"/>
      <c r="AN234" s="45"/>
      <c r="AO234" s="45"/>
      <c r="AP234" s="45"/>
      <c r="AQ234" s="45"/>
      <c r="AR234" s="45"/>
      <c r="AS234" s="45"/>
      <c r="AT234" s="45"/>
      <c r="AU234" s="45"/>
      <c r="AV234" s="45"/>
      <c r="AW234" s="45"/>
      <c r="AX234" s="45"/>
      <c r="AY234" s="45"/>
      <c r="AZ234" s="45"/>
      <c r="BA234" s="45"/>
      <c r="BB234" s="45"/>
      <c r="BC234" s="45"/>
      <c r="BD234" s="45"/>
      <c r="BE234" s="45"/>
      <c r="BF234" s="45"/>
      <c r="BG234" s="45"/>
      <c r="BH234" s="45"/>
      <c r="BI234" s="45"/>
      <c r="BJ234" s="45"/>
      <c r="BK234" s="45"/>
      <c r="BL234" s="45"/>
      <c r="BM234" s="45"/>
      <c r="BN234" s="45"/>
      <c r="BO234" s="45"/>
      <c r="BP234" s="45"/>
      <c r="BQ234" s="45"/>
      <c r="BR234" s="45"/>
      <c r="BS234" s="45"/>
      <c r="BT234" s="45"/>
      <c r="BU234" s="45"/>
      <c r="BV234" s="45"/>
      <c r="BW234" s="45"/>
      <c r="BX234" s="45"/>
    </row>
    <row r="236" spans="1:76" ht="17.25" customHeight="1"/>
  </sheetData>
  <sheetProtection password="EC9D" sheet="1" objects="1" scenarios="1"/>
  <mergeCells count="430">
    <mergeCell ref="AM159:AS159"/>
    <mergeCell ref="AM173:AT173"/>
    <mergeCell ref="C174:AA174"/>
    <mergeCell ref="Y175:AB175"/>
    <mergeCell ref="AC175:AJ175"/>
    <mergeCell ref="C180:M180"/>
    <mergeCell ref="C183:AJ232"/>
    <mergeCell ref="AF172:AG172"/>
    <mergeCell ref="AH172:AJ172"/>
    <mergeCell ref="C173:D173"/>
    <mergeCell ref="E173:G173"/>
    <mergeCell ref="H173:K173"/>
    <mergeCell ref="L173:Q173"/>
    <mergeCell ref="R173:AC173"/>
    <mergeCell ref="AD173:AE173"/>
    <mergeCell ref="AF173:AG173"/>
    <mergeCell ref="AH173:AJ173"/>
    <mergeCell ref="C172:D172"/>
    <mergeCell ref="E172:G172"/>
    <mergeCell ref="H172:K172"/>
    <mergeCell ref="L172:Q172"/>
    <mergeCell ref="R172:AC172"/>
    <mergeCell ref="AD172:AE172"/>
    <mergeCell ref="AF170:AG170"/>
    <mergeCell ref="AH170:AJ170"/>
    <mergeCell ref="C171:D171"/>
    <mergeCell ref="E171:G171"/>
    <mergeCell ref="H171:K171"/>
    <mergeCell ref="L171:Q171"/>
    <mergeCell ref="R171:AC171"/>
    <mergeCell ref="AD171:AE171"/>
    <mergeCell ref="AF171:AG171"/>
    <mergeCell ref="AH171:AJ171"/>
    <mergeCell ref="C170:D170"/>
    <mergeCell ref="E170:G170"/>
    <mergeCell ref="H170:K170"/>
    <mergeCell ref="L170:Q170"/>
    <mergeCell ref="R170:AC170"/>
    <mergeCell ref="AD170:AE170"/>
    <mergeCell ref="AF168:AG168"/>
    <mergeCell ref="AH168:AJ168"/>
    <mergeCell ref="C169:D169"/>
    <mergeCell ref="E169:G169"/>
    <mergeCell ref="H169:K169"/>
    <mergeCell ref="L169:Q169"/>
    <mergeCell ref="R169:AC169"/>
    <mergeCell ref="AD169:AE169"/>
    <mergeCell ref="AF169:AG169"/>
    <mergeCell ref="AH169:AJ169"/>
    <mergeCell ref="C168:D168"/>
    <mergeCell ref="E168:G168"/>
    <mergeCell ref="H168:K168"/>
    <mergeCell ref="L168:Q168"/>
    <mergeCell ref="R168:AC168"/>
    <mergeCell ref="AD168:AE168"/>
    <mergeCell ref="AF166:AG166"/>
    <mergeCell ref="AH166:AJ166"/>
    <mergeCell ref="C167:D167"/>
    <mergeCell ref="E167:G167"/>
    <mergeCell ref="H167:K167"/>
    <mergeCell ref="L167:Q167"/>
    <mergeCell ref="R167:AC167"/>
    <mergeCell ref="AD167:AE167"/>
    <mergeCell ref="AF167:AG167"/>
    <mergeCell ref="AH167:AJ167"/>
    <mergeCell ref="C166:D166"/>
    <mergeCell ref="E166:G166"/>
    <mergeCell ref="H166:K166"/>
    <mergeCell ref="L166:Q166"/>
    <mergeCell ref="R166:AC166"/>
    <mergeCell ref="AD166:AE166"/>
    <mergeCell ref="AF164:AG164"/>
    <mergeCell ref="AH164:AJ164"/>
    <mergeCell ref="C165:D165"/>
    <mergeCell ref="E165:G165"/>
    <mergeCell ref="H165:K165"/>
    <mergeCell ref="L165:Q165"/>
    <mergeCell ref="R165:AC165"/>
    <mergeCell ref="AD165:AE165"/>
    <mergeCell ref="AF165:AG165"/>
    <mergeCell ref="AH165:AJ165"/>
    <mergeCell ref="C164:D164"/>
    <mergeCell ref="E164:G164"/>
    <mergeCell ref="H164:K164"/>
    <mergeCell ref="L164:Q164"/>
    <mergeCell ref="R164:AC164"/>
    <mergeCell ref="AD164:AE164"/>
    <mergeCell ref="AF162:AG162"/>
    <mergeCell ref="AH162:AJ162"/>
    <mergeCell ref="C163:D163"/>
    <mergeCell ref="E163:G163"/>
    <mergeCell ref="H163:K163"/>
    <mergeCell ref="L163:Q163"/>
    <mergeCell ref="R163:AC163"/>
    <mergeCell ref="AD163:AE163"/>
    <mergeCell ref="AF163:AG163"/>
    <mergeCell ref="AH163:AJ163"/>
    <mergeCell ref="C162:D162"/>
    <mergeCell ref="E162:G162"/>
    <mergeCell ref="H162:K162"/>
    <mergeCell ref="L162:Q162"/>
    <mergeCell ref="R162:AC162"/>
    <mergeCell ref="AD162:AE162"/>
    <mergeCell ref="C160:D160"/>
    <mergeCell ref="E160:G160"/>
    <mergeCell ref="H160:K160"/>
    <mergeCell ref="L160:Q160"/>
    <mergeCell ref="R160:AC160"/>
    <mergeCell ref="AD160:AE160"/>
    <mergeCell ref="AF160:AG160"/>
    <mergeCell ref="AH160:AJ160"/>
    <mergeCell ref="C161:D161"/>
    <mergeCell ref="E161:G161"/>
    <mergeCell ref="H161:K161"/>
    <mergeCell ref="L161:Q161"/>
    <mergeCell ref="R161:AC161"/>
    <mergeCell ref="AD161:AE161"/>
    <mergeCell ref="AF161:AG161"/>
    <mergeCell ref="AH161:AJ161"/>
    <mergeCell ref="H157:Q157"/>
    <mergeCell ref="H158:K158"/>
    <mergeCell ref="L158:Q158"/>
    <mergeCell ref="C159:D159"/>
    <mergeCell ref="E159:G159"/>
    <mergeCell ref="H159:K159"/>
    <mergeCell ref="L159:Q159"/>
    <mergeCell ref="Y149:AB149"/>
    <mergeCell ref="AC149:AJ149"/>
    <mergeCell ref="H153:J153"/>
    <mergeCell ref="C154:D158"/>
    <mergeCell ref="E154:Q156"/>
    <mergeCell ref="R154:AC158"/>
    <mergeCell ref="AD154:AE158"/>
    <mergeCell ref="AF154:AG158"/>
    <mergeCell ref="AH154:AJ158"/>
    <mergeCell ref="E157:G158"/>
    <mergeCell ref="R159:AC159"/>
    <mergeCell ref="AD159:AE159"/>
    <mergeCell ref="AF159:AG159"/>
    <mergeCell ref="AH159:AJ159"/>
    <mergeCell ref="D132:G139"/>
    <mergeCell ref="H132:AJ139"/>
    <mergeCell ref="AM132:AQ139"/>
    <mergeCell ref="D140:G147"/>
    <mergeCell ref="H140:AJ147"/>
    <mergeCell ref="AM140:AQ147"/>
    <mergeCell ref="AM108:AQ115"/>
    <mergeCell ref="D116:G123"/>
    <mergeCell ref="H116:AJ123"/>
    <mergeCell ref="AM116:AQ123"/>
    <mergeCell ref="D124:G131"/>
    <mergeCell ref="H124:AJ131"/>
    <mergeCell ref="AM124:AQ131"/>
    <mergeCell ref="AG101:AJ102"/>
    <mergeCell ref="D102:L102"/>
    <mergeCell ref="M102:P102"/>
    <mergeCell ref="Y104:AB104"/>
    <mergeCell ref="AC104:AJ104"/>
    <mergeCell ref="D108:G115"/>
    <mergeCell ref="H108:AJ115"/>
    <mergeCell ref="D101:L101"/>
    <mergeCell ref="M101:P101"/>
    <mergeCell ref="Q101:T102"/>
    <mergeCell ref="U101:X102"/>
    <mergeCell ref="Y101:AB102"/>
    <mergeCell ref="AC101:AF102"/>
    <mergeCell ref="E100:P100"/>
    <mergeCell ref="Q100:T100"/>
    <mergeCell ref="U100:X100"/>
    <mergeCell ref="Y100:AB100"/>
    <mergeCell ref="AC100:AF100"/>
    <mergeCell ref="AG100:AJ100"/>
    <mergeCell ref="E99:P99"/>
    <mergeCell ref="Q99:T99"/>
    <mergeCell ref="U99:X99"/>
    <mergeCell ref="Y99:AB99"/>
    <mergeCell ref="AC99:AF99"/>
    <mergeCell ref="AG99:AJ99"/>
    <mergeCell ref="AR96:AT96"/>
    <mergeCell ref="AR97:AT97"/>
    <mergeCell ref="D98:L98"/>
    <mergeCell ref="M98:P98"/>
    <mergeCell ref="Q98:T98"/>
    <mergeCell ref="U98:X98"/>
    <mergeCell ref="Y98:AB98"/>
    <mergeCell ref="AC98:AF98"/>
    <mergeCell ref="AG98:AJ98"/>
    <mergeCell ref="AR98:AT98"/>
    <mergeCell ref="AC94:AJ94"/>
    <mergeCell ref="D95:L97"/>
    <mergeCell ref="Q95:AJ95"/>
    <mergeCell ref="M96:P97"/>
    <mergeCell ref="Q96:T97"/>
    <mergeCell ref="U96:X97"/>
    <mergeCell ref="Y96:AB97"/>
    <mergeCell ref="AC96:AF97"/>
    <mergeCell ref="AG96:AJ97"/>
    <mergeCell ref="D91:P91"/>
    <mergeCell ref="Q91:T91"/>
    <mergeCell ref="U91:X91"/>
    <mergeCell ref="Y91:AB91"/>
    <mergeCell ref="AC91:AF91"/>
    <mergeCell ref="AG91:AJ91"/>
    <mergeCell ref="E90:P90"/>
    <mergeCell ref="Q90:T90"/>
    <mergeCell ref="U90:X90"/>
    <mergeCell ref="Y90:AB90"/>
    <mergeCell ref="AC90:AF90"/>
    <mergeCell ref="AG90:AJ90"/>
    <mergeCell ref="AC85:AF85"/>
    <mergeCell ref="AG85:AJ85"/>
    <mergeCell ref="E86:P86"/>
    <mergeCell ref="Q86:T86"/>
    <mergeCell ref="U86:X86"/>
    <mergeCell ref="Y86:AB86"/>
    <mergeCell ref="AC86:AF86"/>
    <mergeCell ref="AG86:AJ86"/>
    <mergeCell ref="E89:P89"/>
    <mergeCell ref="Q89:T89"/>
    <mergeCell ref="U89:X89"/>
    <mergeCell ref="Y89:AB89"/>
    <mergeCell ref="AC89:AF89"/>
    <mergeCell ref="AG89:AJ89"/>
    <mergeCell ref="E88:P88"/>
    <mergeCell ref="Q88:T88"/>
    <mergeCell ref="U88:X88"/>
    <mergeCell ref="Y88:AB88"/>
    <mergeCell ref="AC88:AF88"/>
    <mergeCell ref="AG88:AJ88"/>
    <mergeCell ref="AG82:AJ83"/>
    <mergeCell ref="D84:D90"/>
    <mergeCell ref="E84:P84"/>
    <mergeCell ref="Q84:T84"/>
    <mergeCell ref="U84:X84"/>
    <mergeCell ref="Y84:AB84"/>
    <mergeCell ref="AC84:AF84"/>
    <mergeCell ref="AG84:AJ84"/>
    <mergeCell ref="E85:P85"/>
    <mergeCell ref="Q85:T85"/>
    <mergeCell ref="D82:D83"/>
    <mergeCell ref="E82:P83"/>
    <mergeCell ref="Q82:T83"/>
    <mergeCell ref="U82:X83"/>
    <mergeCell ref="Y82:AB83"/>
    <mergeCell ref="AC82:AF83"/>
    <mergeCell ref="E87:P87"/>
    <mergeCell ref="Q87:T87"/>
    <mergeCell ref="U87:X87"/>
    <mergeCell ref="Y87:AB87"/>
    <mergeCell ref="AC87:AF87"/>
    <mergeCell ref="AG87:AJ87"/>
    <mergeCell ref="U85:X85"/>
    <mergeCell ref="Y85:AB85"/>
    <mergeCell ref="AG80:AJ80"/>
    <mergeCell ref="E81:P81"/>
    <mergeCell ref="Q81:T81"/>
    <mergeCell ref="U81:X81"/>
    <mergeCell ref="Y81:AB81"/>
    <mergeCell ref="AC81:AF81"/>
    <mergeCell ref="AG81:AJ81"/>
    <mergeCell ref="D80:L80"/>
    <mergeCell ref="M80:P80"/>
    <mergeCell ref="Q80:T80"/>
    <mergeCell ref="U80:X80"/>
    <mergeCell ref="Y80:AB80"/>
    <mergeCell ref="AC80:AF80"/>
    <mergeCell ref="D77:L79"/>
    <mergeCell ref="Q77:AJ77"/>
    <mergeCell ref="M78:P79"/>
    <mergeCell ref="Q78:T79"/>
    <mergeCell ref="U78:X79"/>
    <mergeCell ref="Y78:AB79"/>
    <mergeCell ref="AC78:AF79"/>
    <mergeCell ref="AG78:AJ79"/>
    <mergeCell ref="AC72:AF72"/>
    <mergeCell ref="AG72:AJ72"/>
    <mergeCell ref="Q73:T73"/>
    <mergeCell ref="U73:X73"/>
    <mergeCell ref="Y73:AB73"/>
    <mergeCell ref="AC73:AF73"/>
    <mergeCell ref="AG73:AJ73"/>
    <mergeCell ref="C63:E63"/>
    <mergeCell ref="F63:R63"/>
    <mergeCell ref="S63:AJ63"/>
    <mergeCell ref="Y65:AB65"/>
    <mergeCell ref="AC65:AJ65"/>
    <mergeCell ref="D71:P73"/>
    <mergeCell ref="Q71:AJ71"/>
    <mergeCell ref="Q72:T72"/>
    <mergeCell ref="U72:X72"/>
    <mergeCell ref="Y72:AB72"/>
    <mergeCell ref="C61:E61"/>
    <mergeCell ref="F61:R61"/>
    <mergeCell ref="S61:AJ61"/>
    <mergeCell ref="C62:E62"/>
    <mergeCell ref="F62:R62"/>
    <mergeCell ref="S62:AJ62"/>
    <mergeCell ref="C59:E59"/>
    <mergeCell ref="F59:R59"/>
    <mergeCell ref="S59:AJ59"/>
    <mergeCell ref="C60:E60"/>
    <mergeCell ref="F60:R60"/>
    <mergeCell ref="S60:AJ60"/>
    <mergeCell ref="C57:E57"/>
    <mergeCell ref="F57:R57"/>
    <mergeCell ref="S57:AJ57"/>
    <mergeCell ref="C58:E58"/>
    <mergeCell ref="F58:R58"/>
    <mergeCell ref="S58:AJ58"/>
    <mergeCell ref="C55:E55"/>
    <mergeCell ref="F55:R55"/>
    <mergeCell ref="S55:AJ55"/>
    <mergeCell ref="C56:E56"/>
    <mergeCell ref="F56:R56"/>
    <mergeCell ref="S56:AJ56"/>
    <mergeCell ref="C53:E53"/>
    <mergeCell ref="F53:R53"/>
    <mergeCell ref="S53:AJ53"/>
    <mergeCell ref="C54:E54"/>
    <mergeCell ref="F54:R54"/>
    <mergeCell ref="S54:AJ54"/>
    <mergeCell ref="C51:E51"/>
    <mergeCell ref="F51:R51"/>
    <mergeCell ref="S51:AJ51"/>
    <mergeCell ref="C52:E52"/>
    <mergeCell ref="F52:R52"/>
    <mergeCell ref="S52:AJ52"/>
    <mergeCell ref="C49:E49"/>
    <mergeCell ref="F49:R49"/>
    <mergeCell ref="S49:AJ49"/>
    <mergeCell ref="C50:E50"/>
    <mergeCell ref="F50:R50"/>
    <mergeCell ref="S50:AJ50"/>
    <mergeCell ref="C47:E47"/>
    <mergeCell ref="F47:R47"/>
    <mergeCell ref="S47:AJ47"/>
    <mergeCell ref="C48:E48"/>
    <mergeCell ref="F48:R48"/>
    <mergeCell ref="S48:AJ48"/>
    <mergeCell ref="C45:E45"/>
    <mergeCell ref="F45:R45"/>
    <mergeCell ref="S45:AJ45"/>
    <mergeCell ref="C46:E46"/>
    <mergeCell ref="F46:R46"/>
    <mergeCell ref="S46:AJ46"/>
    <mergeCell ref="C43:E43"/>
    <mergeCell ref="F43:R43"/>
    <mergeCell ref="S43:AJ43"/>
    <mergeCell ref="C44:E44"/>
    <mergeCell ref="F44:R44"/>
    <mergeCell ref="S44:AJ44"/>
    <mergeCell ref="AM40:BA41"/>
    <mergeCell ref="C41:E41"/>
    <mergeCell ref="F41:R41"/>
    <mergeCell ref="S41:AJ41"/>
    <mergeCell ref="C42:E42"/>
    <mergeCell ref="F42:R42"/>
    <mergeCell ref="S42:AJ42"/>
    <mergeCell ref="C39:E39"/>
    <mergeCell ref="F39:R39"/>
    <mergeCell ref="S39:AJ39"/>
    <mergeCell ref="C40:E40"/>
    <mergeCell ref="F40:R40"/>
    <mergeCell ref="S40:AJ40"/>
    <mergeCell ref="E32:N32"/>
    <mergeCell ref="O32:AJ32"/>
    <mergeCell ref="C36:AJ36"/>
    <mergeCell ref="C38:E38"/>
    <mergeCell ref="F38:R38"/>
    <mergeCell ref="S38:AJ38"/>
    <mergeCell ref="AE29:AH29"/>
    <mergeCell ref="D30:D32"/>
    <mergeCell ref="E30:N31"/>
    <mergeCell ref="O30:R30"/>
    <mergeCell ref="S30:V30"/>
    <mergeCell ref="W30:Y30"/>
    <mergeCell ref="Z30:AC30"/>
    <mergeCell ref="AD30:AG30"/>
    <mergeCell ref="AH30:AJ30"/>
    <mergeCell ref="O31:AJ31"/>
    <mergeCell ref="D28:S28"/>
    <mergeCell ref="D29:N29"/>
    <mergeCell ref="O29:R29"/>
    <mergeCell ref="S29:V29"/>
    <mergeCell ref="W29:Z29"/>
    <mergeCell ref="AA29:AD29"/>
    <mergeCell ref="AD24:AG24"/>
    <mergeCell ref="AH24:AJ24"/>
    <mergeCell ref="AM24:AT25"/>
    <mergeCell ref="O25:AJ25"/>
    <mergeCell ref="E26:N26"/>
    <mergeCell ref="O26:AJ26"/>
    <mergeCell ref="D24:D26"/>
    <mergeCell ref="E24:N25"/>
    <mergeCell ref="O24:R24"/>
    <mergeCell ref="S24:V24"/>
    <mergeCell ref="W24:Y24"/>
    <mergeCell ref="Z24:AC24"/>
    <mergeCell ref="D23:N23"/>
    <mergeCell ref="O23:R23"/>
    <mergeCell ref="S23:V23"/>
    <mergeCell ref="W23:Z23"/>
    <mergeCell ref="AA23:AD23"/>
    <mergeCell ref="AE23:AH23"/>
    <mergeCell ref="E17:N17"/>
    <mergeCell ref="O17:AJ17"/>
    <mergeCell ref="E18:N18"/>
    <mergeCell ref="O18:AJ18"/>
    <mergeCell ref="E19:N19"/>
    <mergeCell ref="O19:AJ19"/>
    <mergeCell ref="E16:N16"/>
    <mergeCell ref="O16:AJ16"/>
    <mergeCell ref="E9:I9"/>
    <mergeCell ref="J9:AJ10"/>
    <mergeCell ref="E10:I10"/>
    <mergeCell ref="E13:N13"/>
    <mergeCell ref="O13:AB13"/>
    <mergeCell ref="AC13:AF13"/>
    <mergeCell ref="AG13:AJ13"/>
    <mergeCell ref="E4:G4"/>
    <mergeCell ref="S4:U4"/>
    <mergeCell ref="V4:Y4"/>
    <mergeCell ref="Z4:AB4"/>
    <mergeCell ref="AC4:AJ4"/>
    <mergeCell ref="C6:AH6"/>
    <mergeCell ref="E14:N15"/>
    <mergeCell ref="O14:R14"/>
    <mergeCell ref="S14:AJ14"/>
    <mergeCell ref="O15:R15"/>
    <mergeCell ref="S15:AJ15"/>
  </mergeCells>
  <phoneticPr fontId="2"/>
  <conditionalFormatting sqref="AG13:AJ13">
    <cfRule type="expression" dxfId="55" priority="7" stopIfTrue="1">
      <formula>$E$10="Bテナント等"</formula>
    </cfRule>
    <cfRule type="expression" dxfId="54" priority="8" stopIfTrue="1">
      <formula>"$E$10=""Bテナント等"""</formula>
    </cfRule>
  </conditionalFormatting>
  <conditionalFormatting sqref="O16:AJ16">
    <cfRule type="expression" dxfId="53" priority="6" stopIfTrue="1">
      <formula>$E$10="A"</formula>
    </cfRule>
  </conditionalFormatting>
  <conditionalFormatting sqref="B35:AK64">
    <cfRule type="expression" dxfId="52" priority="5">
      <formula>$E$10="Bテナント等"</formula>
    </cfRule>
  </conditionalFormatting>
  <conditionalFormatting sqref="C107">
    <cfRule type="expression" dxfId="51" priority="4">
      <formula>$E$10="B"</formula>
    </cfRule>
  </conditionalFormatting>
  <conditionalFormatting sqref="AK148">
    <cfRule type="expression" dxfId="50" priority="3">
      <formula>$E$10="Bテナント等"</formula>
    </cfRule>
  </conditionalFormatting>
  <conditionalFormatting sqref="AK174">
    <cfRule type="expression" dxfId="49" priority="2">
      <formula>$E$10="Bテナント等"</formula>
    </cfRule>
  </conditionalFormatting>
  <conditionalFormatting sqref="AK234">
    <cfRule type="expression" dxfId="48" priority="1">
      <formula>$E$10="Bテナント等"</formula>
    </cfRule>
  </conditionalFormatting>
  <dataValidations count="15">
    <dataValidation imeMode="disabled" operator="greaterThanOrEqual" allowBlank="1" showInputMessage="1" showErrorMessage="1" sqref="Q101:AJ102" xr:uid="{00000000-0002-0000-0400-000000000000}"/>
    <dataValidation type="list" imeMode="disabled" allowBlank="1" showInputMessage="1" showErrorMessage="1" sqref="E10:I10" xr:uid="{00000000-0002-0000-0400-000001000000}">
      <formula1>pldn9</formula1>
    </dataValidation>
    <dataValidation imeMode="disabled" allowBlank="1" showInputMessage="1" showErrorMessage="1" sqref="AC99:AC100 U99:U100 Y99:Y100 Q81:Q82 AG81:AG82 U81:U82 Y81:Y82 AE103:AI103 Q103:AC103 AH159:AJ173 AC81:AC82 Q99:Q100 AG99:AG100" xr:uid="{00000000-0002-0000-0400-000002000000}"/>
    <dataValidation type="list" imeMode="disabled" allowBlank="1" showInputMessage="1" showErrorMessage="1" sqref="O17:AJ17" xr:uid="{00000000-0002-0000-0400-000003000000}">
      <formula1>pldn4</formula1>
    </dataValidation>
    <dataValidation type="list" allowBlank="1" showInputMessage="1" showErrorMessage="1" sqref="G103:H103" xr:uid="{00000000-0002-0000-0400-000004000000}">
      <formula1>$AN$64:$AN$65</formula1>
    </dataValidation>
    <dataValidation type="list" imeMode="disabled" allowBlank="1" showInputMessage="1" showErrorMessage="1" sqref="AA29:AD29 O29:R29" xr:uid="{00000000-0002-0000-0400-000005000000}">
      <formula1>pldn12</formula1>
    </dataValidation>
    <dataValidation type="list" imeMode="disabled" allowBlank="1" showInputMessage="1" showErrorMessage="1" sqref="AA23:AD23 O23:R23" xr:uid="{00000000-0002-0000-0400-000006000000}">
      <formula1>pldn11</formula1>
    </dataValidation>
    <dataValidation type="whole" imeMode="disabled" allowBlank="1" showInputMessage="1" showErrorMessage="1" sqref="AC4:AJ4" xr:uid="{00000000-0002-0000-0400-000007000000}">
      <formula1>1</formula1>
      <formula2>999999</formula2>
    </dataValidation>
    <dataValidation type="whole" imeMode="disabled" operator="greaterThanOrEqual" allowBlank="1" showInputMessage="1" showErrorMessage="1" sqref="AG13:AJ13 S30:V30" xr:uid="{00000000-0002-0000-0400-000008000000}">
      <formula1>1</formula1>
    </dataValidation>
    <dataValidation imeMode="on" allowBlank="1" showInputMessage="1" showErrorMessage="1" sqref="O16:AJ16 O19:AJ19 O25:AJ26 O31:AJ32 F40:AJ63 D102:L102 C183:AJ232 R159:AC159 H108:AI148 AJ108:AJ147" xr:uid="{00000000-0002-0000-0400-000009000000}"/>
    <dataValidation type="whole" imeMode="disabled" operator="greaterThanOrEqual" allowBlank="1" showInputMessage="1" showErrorMessage="1" error="半角数字で入力してください。" sqref="S24:V24" xr:uid="{00000000-0002-0000-0400-00000A000000}">
      <formula1>1</formula1>
    </dataValidation>
    <dataValidation type="decimal" imeMode="disabled" operator="greaterThanOrEqual" allowBlank="1" showInputMessage="1" showErrorMessage="1" error="半角数字で少数点以下第4位まで有効です。" sqref="AD24:AG24 AD30:AG30" xr:uid="{00000000-0002-0000-0400-00000B000000}">
      <formula1>0.0001</formula1>
    </dataValidation>
    <dataValidation type="whole" imeMode="disabled" operator="greaterThanOrEqual" allowBlank="1" showInputMessage="1" showErrorMessage="1" sqref="Q73:AJ73 Q80:AJ80 Q84:AJ90" xr:uid="{00000000-0002-0000-0400-00000C000000}">
      <formula1>0</formula1>
    </dataValidation>
    <dataValidation type="list" imeMode="disabled" allowBlank="1" showInputMessage="1" showErrorMessage="1" sqref="L159:Q173" xr:uid="{00000000-0002-0000-0400-00000D000000}">
      <formula1>pldn13</formula1>
    </dataValidation>
    <dataValidation type="list" imeMode="disabled" allowBlank="1" showInputMessage="1" showErrorMessage="1" sqref="AD159:AG173" xr:uid="{00000000-0002-0000-0400-00000E000000}">
      <formula1>pldn14</formula1>
    </dataValidation>
  </dataValidations>
  <pageMargins left="0.78740157480314965" right="0.59055118110236227" top="0.78740157480314965" bottom="0.59055118110236227" header="0.31496062992125984" footer="0.31496062992125984"/>
  <pageSetup paperSize="9" scale="90" fitToHeight="0" orientation="portrait" horizontalDpi="4294967292" r:id="rId1"/>
  <rowBreaks count="5" manualBreakCount="5">
    <brk id="34" max="16383" man="1"/>
    <brk id="64" max="16383" man="1"/>
    <brk id="103" min="1" max="36" man="1"/>
    <brk id="148" min="1" max="36" man="1"/>
    <brk id="174"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D966"/>
    <pageSetUpPr fitToPage="1"/>
  </sheetPr>
  <dimension ref="A2:BX236"/>
  <sheetViews>
    <sheetView showGridLines="0" zoomScaleNormal="100" zoomScaleSheetLayoutView="100" workbookViewId="0"/>
  </sheetViews>
  <sheetFormatPr defaultColWidth="2.5" defaultRowHeight="18.75"/>
  <cols>
    <col min="1" max="36" width="2.5" style="45" customWidth="1"/>
    <col min="37" max="37" width="1.5" style="45" customWidth="1"/>
    <col min="38" max="38" width="2.5" style="45"/>
    <col min="39" max="39" width="8.625" style="136" customWidth="1"/>
    <col min="40" max="43" width="8.625" style="45" customWidth="1"/>
    <col min="44" max="44" width="4" style="45" customWidth="1"/>
    <col min="45" max="45" width="13.625" style="45" customWidth="1"/>
    <col min="46" max="46" width="10.5" style="45" customWidth="1"/>
    <col min="47" max="54" width="2.5" style="45" customWidth="1"/>
    <col min="55" max="16384" width="2.5" style="45"/>
  </cols>
  <sheetData>
    <row r="2" spans="1:39" ht="17.25" customHeight="1">
      <c r="A2" s="1"/>
      <c r="B2" s="90"/>
      <c r="C2" s="123" t="s">
        <v>132</v>
      </c>
      <c r="D2" s="90"/>
      <c r="E2" s="90"/>
      <c r="F2" s="90"/>
      <c r="G2" s="90"/>
      <c r="H2" s="90"/>
      <c r="I2" s="90"/>
      <c r="J2" s="90"/>
      <c r="K2" s="90"/>
      <c r="L2" s="54"/>
      <c r="M2" s="92"/>
      <c r="N2" s="90"/>
      <c r="O2" s="54"/>
      <c r="P2" s="54"/>
      <c r="Q2" s="54"/>
      <c r="R2" s="54"/>
      <c r="S2" s="54"/>
      <c r="T2" s="54"/>
      <c r="U2" s="54"/>
      <c r="V2" s="54"/>
      <c r="W2" s="54"/>
      <c r="X2" s="54"/>
      <c r="Y2" s="54"/>
      <c r="Z2" s="54"/>
      <c r="AA2" s="54"/>
      <c r="AB2" s="54"/>
      <c r="AC2" s="54"/>
      <c r="AD2" s="54"/>
      <c r="AE2" s="141" t="str">
        <f>IF($E$10="Bテナント等","Bテナント等事業所 （１）",IF($E$10="A","A事業所（１）",""))</f>
        <v/>
      </c>
      <c r="AF2" s="54"/>
      <c r="AG2" s="54"/>
      <c r="AH2" s="54"/>
      <c r="AI2" s="54"/>
      <c r="AJ2" s="54"/>
      <c r="AK2" s="54"/>
    </row>
    <row r="3" spans="1:39" ht="8.4499999999999993" customHeight="1">
      <c r="A3" s="1"/>
      <c r="B3" s="52"/>
      <c r="C3" s="52"/>
      <c r="D3" s="52"/>
      <c r="E3" s="52"/>
      <c r="F3" s="52"/>
      <c r="G3" s="52"/>
      <c r="H3" s="52"/>
      <c r="I3" s="52"/>
      <c r="J3" s="52"/>
      <c r="K3" s="52"/>
      <c r="L3" s="52"/>
      <c r="M3" s="52"/>
      <c r="N3" s="53"/>
      <c r="O3" s="54"/>
      <c r="P3" s="54"/>
      <c r="Q3" s="54"/>
      <c r="R3" s="54"/>
      <c r="S3" s="54"/>
      <c r="T3" s="54"/>
      <c r="U3" s="54"/>
      <c r="V3" s="54"/>
      <c r="W3" s="54"/>
      <c r="X3" s="54"/>
      <c r="Y3" s="54"/>
      <c r="Z3" s="54"/>
      <c r="AA3" s="54"/>
      <c r="AB3" s="54"/>
      <c r="AC3" s="54"/>
      <c r="AD3" s="54"/>
      <c r="AE3" s="54"/>
      <c r="AF3" s="54"/>
      <c r="AG3" s="54"/>
      <c r="AH3" s="54"/>
      <c r="AI3" s="54"/>
      <c r="AJ3" s="54"/>
      <c r="AK3" s="54"/>
    </row>
    <row r="4" spans="1:39" ht="23.25" customHeight="1">
      <c r="A4" s="1"/>
      <c r="B4" s="52"/>
      <c r="C4" s="123" t="s">
        <v>11</v>
      </c>
      <c r="D4" s="52"/>
      <c r="E4" s="655">
        <f>IF(様式１号!$D$16="","",様式１号!$D$16)</f>
        <v>3</v>
      </c>
      <c r="F4" s="656"/>
      <c r="G4" s="657"/>
      <c r="H4" s="123" t="s">
        <v>133</v>
      </c>
      <c r="I4" s="54"/>
      <c r="J4" s="54"/>
      <c r="K4" s="54"/>
      <c r="L4" s="54"/>
      <c r="M4" s="54"/>
      <c r="N4" s="53"/>
      <c r="O4" s="54"/>
      <c r="P4" s="54"/>
      <c r="Q4" s="54"/>
      <c r="R4" s="54"/>
      <c r="S4" s="658" t="s">
        <v>68</v>
      </c>
      <c r="T4" s="659"/>
      <c r="U4" s="660"/>
      <c r="V4" s="661" t="str">
        <f>IF(事業者!$O$14="","",事業者!$O$14)</f>
        <v/>
      </c>
      <c r="W4" s="662"/>
      <c r="X4" s="662"/>
      <c r="Y4" s="663"/>
      <c r="Z4" s="658" t="s">
        <v>84</v>
      </c>
      <c r="AA4" s="659"/>
      <c r="AB4" s="660"/>
      <c r="AC4" s="664"/>
      <c r="AD4" s="665"/>
      <c r="AE4" s="665"/>
      <c r="AF4" s="665"/>
      <c r="AG4" s="665"/>
      <c r="AH4" s="665"/>
      <c r="AI4" s="665"/>
      <c r="AJ4" s="666"/>
      <c r="AK4" s="54"/>
    </row>
    <row r="5" spans="1:39" ht="9" customHeight="1">
      <c r="A5" s="1"/>
      <c r="B5" s="52"/>
      <c r="C5" s="52"/>
      <c r="D5" s="52"/>
      <c r="E5" s="55"/>
      <c r="F5" s="52"/>
      <c r="G5" s="52"/>
      <c r="H5" s="56"/>
      <c r="I5" s="56"/>
      <c r="J5" s="56"/>
      <c r="K5" s="56"/>
      <c r="L5" s="56"/>
      <c r="M5" s="56"/>
      <c r="N5" s="53"/>
      <c r="O5" s="54"/>
      <c r="P5" s="54"/>
      <c r="Q5" s="54"/>
      <c r="R5" s="54"/>
      <c r="S5" s="54"/>
      <c r="T5" s="54"/>
      <c r="U5" s="54"/>
      <c r="V5" s="54"/>
      <c r="W5" s="54"/>
      <c r="X5" s="54"/>
      <c r="Y5" s="54"/>
      <c r="Z5" s="54"/>
      <c r="AA5" s="54"/>
      <c r="AB5" s="54"/>
      <c r="AC5" s="54"/>
      <c r="AD5" s="54"/>
      <c r="AE5" s="54"/>
      <c r="AF5" s="54"/>
      <c r="AG5" s="54"/>
      <c r="AH5" s="54"/>
      <c r="AI5" s="54"/>
      <c r="AJ5" s="54"/>
      <c r="AK5" s="54"/>
    </row>
    <row r="6" spans="1:39" s="97" customFormat="1" ht="26.25" customHeight="1">
      <c r="A6" s="93"/>
      <c r="B6" s="94"/>
      <c r="C6" s="667" t="s">
        <v>134</v>
      </c>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c r="AH6" s="667"/>
      <c r="AI6" s="95"/>
      <c r="AJ6" s="95"/>
      <c r="AK6" s="96"/>
      <c r="AM6" s="137"/>
    </row>
    <row r="7" spans="1:39">
      <c r="A7" s="1"/>
      <c r="B7" s="144"/>
      <c r="C7" s="123" t="s">
        <v>135</v>
      </c>
      <c r="D7" s="52"/>
      <c r="E7" s="52"/>
      <c r="F7" s="52"/>
      <c r="G7" s="52"/>
      <c r="H7" s="52"/>
      <c r="I7" s="52"/>
      <c r="J7" s="52"/>
      <c r="K7" s="52"/>
      <c r="L7" s="52"/>
      <c r="M7" s="52"/>
      <c r="N7" s="53"/>
      <c r="O7" s="54"/>
      <c r="P7" s="54"/>
      <c r="Q7" s="54"/>
      <c r="R7" s="54"/>
      <c r="S7" s="54"/>
      <c r="T7" s="54"/>
      <c r="U7" s="54"/>
      <c r="V7" s="54"/>
      <c r="W7" s="54"/>
      <c r="X7" s="54"/>
      <c r="Y7" s="54"/>
      <c r="Z7" s="54"/>
      <c r="AA7" s="54"/>
      <c r="AB7" s="54"/>
      <c r="AC7" s="54"/>
      <c r="AD7" s="54"/>
      <c r="AE7" s="54"/>
      <c r="AF7" s="54"/>
      <c r="AG7" s="54"/>
      <c r="AH7" s="54"/>
      <c r="AI7" s="54"/>
      <c r="AJ7" s="54"/>
      <c r="AK7" s="3"/>
    </row>
    <row r="8" spans="1:39">
      <c r="A8" s="1"/>
      <c r="B8" s="144"/>
      <c r="C8" s="52"/>
      <c r="D8" s="124" t="s">
        <v>136</v>
      </c>
      <c r="E8" s="52"/>
      <c r="F8" s="52"/>
      <c r="G8" s="52"/>
      <c r="H8" s="52"/>
      <c r="I8" s="52"/>
      <c r="J8" s="52"/>
      <c r="K8" s="52"/>
      <c r="L8" s="52"/>
      <c r="M8" s="52"/>
      <c r="N8" s="4"/>
      <c r="O8" s="54"/>
      <c r="P8" s="54"/>
      <c r="Q8" s="54"/>
      <c r="R8" s="54"/>
      <c r="S8" s="54"/>
      <c r="T8" s="54"/>
      <c r="U8" s="54"/>
      <c r="V8" s="54"/>
      <c r="W8" s="54"/>
      <c r="X8" s="54"/>
      <c r="Y8" s="54"/>
      <c r="Z8" s="54"/>
      <c r="AA8" s="54"/>
      <c r="AB8" s="54"/>
      <c r="AC8" s="54"/>
      <c r="AD8" s="54"/>
      <c r="AE8" s="54"/>
      <c r="AF8" s="54"/>
      <c r="AG8" s="54"/>
      <c r="AH8" s="54"/>
      <c r="AI8" s="54"/>
      <c r="AJ8" s="54"/>
      <c r="AK8" s="3"/>
    </row>
    <row r="9" spans="1:39" ht="16.5" customHeight="1">
      <c r="A9" s="1"/>
      <c r="B9" s="144"/>
      <c r="C9" s="52"/>
      <c r="D9" s="57"/>
      <c r="E9" s="680" t="s">
        <v>137</v>
      </c>
      <c r="F9" s="680"/>
      <c r="G9" s="680"/>
      <c r="H9" s="680"/>
      <c r="I9" s="680"/>
      <c r="J9" s="681" t="str">
        <f>IF($E$10="A","A … 原油換算エネルギー使用量が年間1,500kL未満の事業所（合算）",IF($E$10="Bテナント等","Bテナント等  … 原油換算エネルギー使用量が年間1,500kL以上であり、他の事業所の一部である事業所",""))</f>
        <v/>
      </c>
      <c r="K9" s="682"/>
      <c r="L9" s="682"/>
      <c r="M9" s="682"/>
      <c r="N9" s="682"/>
      <c r="O9" s="682"/>
      <c r="P9" s="682"/>
      <c r="Q9" s="682"/>
      <c r="R9" s="682"/>
      <c r="S9" s="682"/>
      <c r="T9" s="682"/>
      <c r="U9" s="682"/>
      <c r="V9" s="682"/>
      <c r="W9" s="682"/>
      <c r="X9" s="682"/>
      <c r="Y9" s="682"/>
      <c r="Z9" s="682"/>
      <c r="AA9" s="682"/>
      <c r="AB9" s="682"/>
      <c r="AC9" s="682"/>
      <c r="AD9" s="682"/>
      <c r="AE9" s="682"/>
      <c r="AF9" s="682"/>
      <c r="AG9" s="682"/>
      <c r="AH9" s="682"/>
      <c r="AI9" s="682"/>
      <c r="AJ9" s="683"/>
      <c r="AK9" s="3"/>
    </row>
    <row r="10" spans="1:39" ht="28.5" customHeight="1">
      <c r="A10" s="1"/>
      <c r="B10" s="144"/>
      <c r="C10" s="52"/>
      <c r="D10" s="57"/>
      <c r="E10" s="687"/>
      <c r="F10" s="687"/>
      <c r="G10" s="687"/>
      <c r="H10" s="687"/>
      <c r="I10" s="687"/>
      <c r="J10" s="684"/>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6"/>
      <c r="AK10" s="3"/>
    </row>
    <row r="11" spans="1:39" ht="4.5" customHeight="1">
      <c r="A11" s="1"/>
      <c r="B11" s="144"/>
      <c r="C11" s="52"/>
      <c r="D11" s="57"/>
      <c r="E11" s="58"/>
      <c r="F11" s="58"/>
      <c r="G11" s="59"/>
      <c r="H11" s="59"/>
      <c r="I11" s="59"/>
      <c r="J11" s="59"/>
      <c r="K11" s="59"/>
      <c r="L11" s="59"/>
      <c r="M11" s="59"/>
      <c r="N11" s="53"/>
      <c r="O11" s="5"/>
      <c r="P11" s="54"/>
      <c r="Q11" s="54"/>
      <c r="R11" s="54"/>
      <c r="S11" s="54"/>
      <c r="T11" s="54"/>
      <c r="U11" s="54"/>
      <c r="V11" s="54"/>
      <c r="W11" s="54"/>
      <c r="X11" s="54"/>
      <c r="Y11" s="54"/>
      <c r="Z11" s="54"/>
      <c r="AA11" s="54"/>
      <c r="AB11" s="54"/>
      <c r="AC11" s="54"/>
      <c r="AD11" s="54"/>
      <c r="AE11" s="54"/>
      <c r="AF11" s="54"/>
      <c r="AG11" s="54"/>
      <c r="AH11" s="54"/>
      <c r="AI11" s="54"/>
      <c r="AJ11" s="54"/>
      <c r="AK11" s="3"/>
    </row>
    <row r="12" spans="1:39">
      <c r="A12" s="1"/>
      <c r="B12" s="145"/>
      <c r="C12" s="52"/>
      <c r="D12" s="52" t="s">
        <v>138</v>
      </c>
      <c r="E12" s="52"/>
      <c r="F12" s="52"/>
      <c r="G12" s="52"/>
      <c r="H12" s="52"/>
      <c r="I12" s="52"/>
      <c r="J12" s="52"/>
      <c r="K12" s="52"/>
      <c r="L12" s="52"/>
      <c r="M12" s="52"/>
      <c r="N12" s="4"/>
      <c r="O12" s="2"/>
      <c r="P12" s="54"/>
      <c r="Q12" s="54"/>
      <c r="R12" s="54"/>
      <c r="S12" s="54"/>
      <c r="T12" s="54"/>
      <c r="U12" s="54"/>
      <c r="V12" s="54"/>
      <c r="W12" s="54"/>
      <c r="X12" s="54"/>
      <c r="Y12" s="54"/>
      <c r="Z12" s="54"/>
      <c r="AA12" s="54"/>
      <c r="AB12" s="54"/>
      <c r="AC12" s="54"/>
      <c r="AD12" s="54"/>
      <c r="AE12" s="54"/>
      <c r="AF12" s="54"/>
      <c r="AG12" s="54"/>
      <c r="AH12" s="54"/>
      <c r="AI12" s="54"/>
      <c r="AJ12" s="54"/>
      <c r="AK12" s="3"/>
    </row>
    <row r="13" spans="1:39" ht="24.6" customHeight="1">
      <c r="A13" s="1"/>
      <c r="B13" s="145"/>
      <c r="C13" s="52"/>
      <c r="D13" s="52"/>
      <c r="E13" s="688" t="str">
        <f>IF(E10="A","代表事業所名",IF(E10="Bテナント等","事業所名",""))</f>
        <v/>
      </c>
      <c r="F13" s="689"/>
      <c r="G13" s="689"/>
      <c r="H13" s="689"/>
      <c r="I13" s="689"/>
      <c r="J13" s="689"/>
      <c r="K13" s="689"/>
      <c r="L13" s="689"/>
      <c r="M13" s="689"/>
      <c r="N13" s="690"/>
      <c r="O13" s="670"/>
      <c r="P13" s="671"/>
      <c r="Q13" s="671"/>
      <c r="R13" s="671"/>
      <c r="S13" s="671"/>
      <c r="T13" s="671"/>
      <c r="U13" s="671"/>
      <c r="V13" s="671"/>
      <c r="W13" s="671"/>
      <c r="X13" s="671"/>
      <c r="Y13" s="671"/>
      <c r="Z13" s="671"/>
      <c r="AA13" s="671"/>
      <c r="AB13" s="672"/>
      <c r="AC13" s="691" t="str">
        <f>IFERROR(IF($E$10="A","前年度における事業所数",""),"")</f>
        <v/>
      </c>
      <c r="AD13" s="692"/>
      <c r="AE13" s="692"/>
      <c r="AF13" s="693"/>
      <c r="AG13" s="694"/>
      <c r="AH13" s="695"/>
      <c r="AI13" s="695"/>
      <c r="AJ13" s="696"/>
      <c r="AK13" s="3"/>
      <c r="AM13" s="133" t="str">
        <f>IF(AND($E$10="A",$AG$13=""),"← Ａ事業所の場合事業所リストを更新し事業所数を入力ください。","")</f>
        <v/>
      </c>
    </row>
    <row r="14" spans="1:39" ht="18.95" customHeight="1">
      <c r="A14" s="1"/>
      <c r="B14" s="144"/>
      <c r="C14" s="52"/>
      <c r="D14" s="52"/>
      <c r="E14" s="668" t="str">
        <f>IF(E10="A","代表事業所所在地",IF(E10="Bテナント等","事業所所在地",""))</f>
        <v/>
      </c>
      <c r="F14" s="668"/>
      <c r="G14" s="668"/>
      <c r="H14" s="668"/>
      <c r="I14" s="668"/>
      <c r="J14" s="668"/>
      <c r="K14" s="668"/>
      <c r="L14" s="668"/>
      <c r="M14" s="668"/>
      <c r="N14" s="668"/>
      <c r="O14" s="669" t="s">
        <v>139</v>
      </c>
      <c r="P14" s="669"/>
      <c r="Q14" s="669"/>
      <c r="R14" s="669"/>
      <c r="S14" s="670"/>
      <c r="T14" s="671"/>
      <c r="U14" s="671"/>
      <c r="V14" s="671"/>
      <c r="W14" s="671"/>
      <c r="X14" s="671"/>
      <c r="Y14" s="671"/>
      <c r="Z14" s="671"/>
      <c r="AA14" s="671"/>
      <c r="AB14" s="671"/>
      <c r="AC14" s="671"/>
      <c r="AD14" s="671"/>
      <c r="AE14" s="671"/>
      <c r="AF14" s="671"/>
      <c r="AG14" s="671"/>
      <c r="AH14" s="671"/>
      <c r="AI14" s="671"/>
      <c r="AJ14" s="672"/>
      <c r="AK14" s="3"/>
      <c r="AM14" s="133" t="str">
        <f>IFERROR(IF(FIND("埼玉県",$S$14,1)&gt;0,"← 「埼玉県」は入力しないでください。",""),"")</f>
        <v/>
      </c>
    </row>
    <row r="15" spans="1:39" ht="18.95" customHeight="1">
      <c r="A15" s="1"/>
      <c r="B15" s="144"/>
      <c r="C15" s="52"/>
      <c r="D15" s="52"/>
      <c r="E15" s="668"/>
      <c r="F15" s="668"/>
      <c r="G15" s="668"/>
      <c r="H15" s="668"/>
      <c r="I15" s="668"/>
      <c r="J15" s="668"/>
      <c r="K15" s="668"/>
      <c r="L15" s="668"/>
      <c r="M15" s="668"/>
      <c r="N15" s="668"/>
      <c r="O15" s="673" t="s">
        <v>140</v>
      </c>
      <c r="P15" s="673"/>
      <c r="Q15" s="673"/>
      <c r="R15" s="673"/>
      <c r="S15" s="674"/>
      <c r="T15" s="675"/>
      <c r="U15" s="675"/>
      <c r="V15" s="675"/>
      <c r="W15" s="675"/>
      <c r="X15" s="675"/>
      <c r="Y15" s="675"/>
      <c r="Z15" s="675"/>
      <c r="AA15" s="675"/>
      <c r="AB15" s="675"/>
      <c r="AC15" s="675"/>
      <c r="AD15" s="675"/>
      <c r="AE15" s="675"/>
      <c r="AF15" s="675"/>
      <c r="AG15" s="675"/>
      <c r="AH15" s="675"/>
      <c r="AI15" s="675"/>
      <c r="AJ15" s="676"/>
      <c r="AK15" s="3"/>
    </row>
    <row r="16" spans="1:39" ht="24" customHeight="1">
      <c r="A16" s="1"/>
      <c r="B16" s="144"/>
      <c r="C16" s="52"/>
      <c r="D16" s="52"/>
      <c r="E16" s="677" t="s">
        <v>471</v>
      </c>
      <c r="F16" s="678"/>
      <c r="G16" s="678"/>
      <c r="H16" s="678"/>
      <c r="I16" s="678"/>
      <c r="J16" s="678"/>
      <c r="K16" s="678"/>
      <c r="L16" s="678"/>
      <c r="M16" s="678"/>
      <c r="N16" s="679"/>
      <c r="O16" s="670"/>
      <c r="P16" s="671"/>
      <c r="Q16" s="671"/>
      <c r="R16" s="671"/>
      <c r="S16" s="671"/>
      <c r="T16" s="671"/>
      <c r="U16" s="671"/>
      <c r="V16" s="671"/>
      <c r="W16" s="671"/>
      <c r="X16" s="671"/>
      <c r="Y16" s="671"/>
      <c r="Z16" s="671"/>
      <c r="AA16" s="671"/>
      <c r="AB16" s="671"/>
      <c r="AC16" s="671"/>
      <c r="AD16" s="671"/>
      <c r="AE16" s="671"/>
      <c r="AF16" s="671"/>
      <c r="AG16" s="671"/>
      <c r="AH16" s="671"/>
      <c r="AI16" s="671"/>
      <c r="AJ16" s="672"/>
      <c r="AK16" s="3"/>
      <c r="AM16" s="133" t="str">
        <f>IF(E10="Bテナント等","← Bテナントの場合、事業所が含まれる大規模事業所名を入力してください。","")</f>
        <v/>
      </c>
    </row>
    <row r="17" spans="1:46" ht="18.95" customHeight="1">
      <c r="A17" s="1"/>
      <c r="B17" s="145"/>
      <c r="C17" s="52"/>
      <c r="D17" s="52"/>
      <c r="E17" s="668" t="s">
        <v>141</v>
      </c>
      <c r="F17" s="668"/>
      <c r="G17" s="668"/>
      <c r="H17" s="668"/>
      <c r="I17" s="668"/>
      <c r="J17" s="668"/>
      <c r="K17" s="668"/>
      <c r="L17" s="668"/>
      <c r="M17" s="668"/>
      <c r="N17" s="668"/>
      <c r="O17" s="709"/>
      <c r="P17" s="710"/>
      <c r="Q17" s="710"/>
      <c r="R17" s="710"/>
      <c r="S17" s="710"/>
      <c r="T17" s="710"/>
      <c r="U17" s="710"/>
      <c r="V17" s="710"/>
      <c r="W17" s="710"/>
      <c r="X17" s="710"/>
      <c r="Y17" s="710"/>
      <c r="Z17" s="710"/>
      <c r="AA17" s="710"/>
      <c r="AB17" s="710"/>
      <c r="AC17" s="710"/>
      <c r="AD17" s="710"/>
      <c r="AE17" s="710"/>
      <c r="AF17" s="710"/>
      <c r="AG17" s="710"/>
      <c r="AH17" s="710"/>
      <c r="AI17" s="710"/>
      <c r="AJ17" s="711"/>
      <c r="AK17" s="3"/>
    </row>
    <row r="18" spans="1:46" ht="18.95" customHeight="1">
      <c r="A18" s="1"/>
      <c r="B18" s="145"/>
      <c r="C18" s="52"/>
      <c r="D18" s="52"/>
      <c r="E18" s="668" t="s">
        <v>142</v>
      </c>
      <c r="F18" s="668"/>
      <c r="G18" s="668"/>
      <c r="H18" s="668"/>
      <c r="I18" s="668"/>
      <c r="J18" s="668"/>
      <c r="K18" s="668"/>
      <c r="L18" s="668"/>
      <c r="M18" s="668"/>
      <c r="N18" s="668"/>
      <c r="O18" s="712" t="str">
        <f>LEFT($O$17,2)</f>
        <v/>
      </c>
      <c r="P18" s="713"/>
      <c r="Q18" s="713"/>
      <c r="R18" s="713"/>
      <c r="S18" s="713"/>
      <c r="T18" s="713"/>
      <c r="U18" s="713"/>
      <c r="V18" s="713"/>
      <c r="W18" s="713"/>
      <c r="X18" s="713"/>
      <c r="Y18" s="713"/>
      <c r="Z18" s="713"/>
      <c r="AA18" s="713"/>
      <c r="AB18" s="713"/>
      <c r="AC18" s="713"/>
      <c r="AD18" s="713"/>
      <c r="AE18" s="713"/>
      <c r="AF18" s="713"/>
      <c r="AG18" s="713"/>
      <c r="AH18" s="713"/>
      <c r="AI18" s="713"/>
      <c r="AJ18" s="714"/>
      <c r="AK18" s="3"/>
    </row>
    <row r="19" spans="1:46" ht="53.1" customHeight="1">
      <c r="A19" s="1"/>
      <c r="B19" s="145"/>
      <c r="C19" s="52"/>
      <c r="D19" s="52"/>
      <c r="E19" s="715" t="s">
        <v>143</v>
      </c>
      <c r="F19" s="715"/>
      <c r="G19" s="715"/>
      <c r="H19" s="715"/>
      <c r="I19" s="715"/>
      <c r="J19" s="715"/>
      <c r="K19" s="715"/>
      <c r="L19" s="715"/>
      <c r="M19" s="715"/>
      <c r="N19" s="715"/>
      <c r="O19" s="716"/>
      <c r="P19" s="717"/>
      <c r="Q19" s="717"/>
      <c r="R19" s="717"/>
      <c r="S19" s="717"/>
      <c r="T19" s="717"/>
      <c r="U19" s="717"/>
      <c r="V19" s="717"/>
      <c r="W19" s="717"/>
      <c r="X19" s="717"/>
      <c r="Y19" s="717"/>
      <c r="Z19" s="717"/>
      <c r="AA19" s="717"/>
      <c r="AB19" s="717"/>
      <c r="AC19" s="717"/>
      <c r="AD19" s="717"/>
      <c r="AE19" s="717"/>
      <c r="AF19" s="717"/>
      <c r="AG19" s="717"/>
      <c r="AH19" s="717"/>
      <c r="AI19" s="717"/>
      <c r="AJ19" s="718"/>
      <c r="AK19" s="3"/>
      <c r="AM19" s="133" t="s">
        <v>451</v>
      </c>
    </row>
    <row r="20" spans="1:46" ht="12" customHeight="1">
      <c r="A20" s="1"/>
      <c r="B20" s="145"/>
      <c r="C20" s="52"/>
      <c r="D20" s="52"/>
      <c r="E20" s="60"/>
      <c r="F20" s="52"/>
      <c r="G20" s="52"/>
      <c r="H20" s="52"/>
      <c r="I20" s="52"/>
      <c r="J20" s="52"/>
      <c r="K20" s="52"/>
      <c r="L20" s="52"/>
      <c r="M20" s="52"/>
      <c r="N20" s="53"/>
      <c r="O20" s="5"/>
      <c r="P20" s="54"/>
      <c r="Q20" s="54"/>
      <c r="R20" s="54"/>
      <c r="S20" s="54"/>
      <c r="T20" s="54"/>
      <c r="U20" s="54"/>
      <c r="V20" s="54"/>
      <c r="W20" s="54"/>
      <c r="X20" s="54"/>
      <c r="Y20" s="54"/>
      <c r="Z20" s="54"/>
      <c r="AA20" s="54"/>
      <c r="AB20" s="54"/>
      <c r="AC20" s="54"/>
      <c r="AD20" s="54"/>
      <c r="AE20" s="54"/>
      <c r="AF20" s="54"/>
      <c r="AG20" s="54"/>
      <c r="AH20" s="54"/>
      <c r="AI20" s="54"/>
      <c r="AJ20" s="54"/>
      <c r="AK20" s="3"/>
    </row>
    <row r="21" spans="1:46">
      <c r="A21" s="1"/>
      <c r="B21" s="144"/>
      <c r="C21" s="123" t="s">
        <v>144</v>
      </c>
      <c r="D21" s="52"/>
      <c r="E21" s="52"/>
      <c r="F21" s="52"/>
      <c r="G21" s="52"/>
      <c r="H21" s="52"/>
      <c r="I21" s="52"/>
      <c r="J21" s="52"/>
      <c r="K21" s="52"/>
      <c r="L21" s="52"/>
      <c r="M21" s="52"/>
      <c r="N21" s="53"/>
      <c r="O21" s="54"/>
      <c r="P21" s="54"/>
      <c r="Q21" s="54"/>
      <c r="R21" s="54"/>
      <c r="S21" s="54"/>
      <c r="T21" s="54"/>
      <c r="U21" s="54"/>
      <c r="V21" s="54"/>
      <c r="W21" s="54"/>
      <c r="X21" s="54"/>
      <c r="Y21" s="54"/>
      <c r="Z21" s="54"/>
      <c r="AA21" s="54"/>
      <c r="AB21" s="54"/>
      <c r="AC21" s="54"/>
      <c r="AD21" s="54"/>
      <c r="AE21" s="54"/>
      <c r="AF21" s="54"/>
      <c r="AG21" s="54"/>
      <c r="AH21" s="54"/>
      <c r="AI21" s="54"/>
      <c r="AJ21" s="54"/>
      <c r="AK21" s="3"/>
    </row>
    <row r="22" spans="1:46">
      <c r="A22" s="1"/>
      <c r="B22" s="144"/>
      <c r="C22" s="52"/>
      <c r="D22" s="123" t="s">
        <v>145</v>
      </c>
      <c r="E22" s="52"/>
      <c r="F22" s="52"/>
      <c r="G22" s="52"/>
      <c r="H22" s="52"/>
      <c r="I22" s="52"/>
      <c r="J22" s="52"/>
      <c r="K22" s="52"/>
      <c r="L22" s="52"/>
      <c r="M22" s="52"/>
      <c r="N22" s="53"/>
      <c r="O22" s="54"/>
      <c r="P22" s="54"/>
      <c r="Q22" s="54"/>
      <c r="R22" s="54"/>
      <c r="S22" s="54"/>
      <c r="T22" s="54"/>
      <c r="U22" s="54"/>
      <c r="V22" s="54"/>
      <c r="W22" s="54"/>
      <c r="X22" s="54"/>
      <c r="Y22" s="54"/>
      <c r="Z22" s="54"/>
      <c r="AA22" s="54"/>
      <c r="AB22" s="54"/>
      <c r="AC22" s="54"/>
      <c r="AD22" s="54"/>
      <c r="AE22" s="54"/>
      <c r="AF22" s="54"/>
      <c r="AG22" s="54"/>
      <c r="AH22" s="54"/>
      <c r="AI22" s="54"/>
      <c r="AJ22" s="54"/>
      <c r="AK22" s="3"/>
    </row>
    <row r="23" spans="1:46" ht="24.75" customHeight="1">
      <c r="A23" s="1"/>
      <c r="B23" s="144"/>
      <c r="C23" s="52"/>
      <c r="D23" s="697" t="s">
        <v>146</v>
      </c>
      <c r="E23" s="698"/>
      <c r="F23" s="698"/>
      <c r="G23" s="698"/>
      <c r="H23" s="698"/>
      <c r="I23" s="698"/>
      <c r="J23" s="698"/>
      <c r="K23" s="698"/>
      <c r="L23" s="698"/>
      <c r="M23" s="698"/>
      <c r="N23" s="699"/>
      <c r="O23" s="700">
        <v>2</v>
      </c>
      <c r="P23" s="701"/>
      <c r="Q23" s="701"/>
      <c r="R23" s="702"/>
      <c r="S23" s="703" t="s">
        <v>475</v>
      </c>
      <c r="T23" s="704"/>
      <c r="U23" s="704"/>
      <c r="V23" s="705"/>
      <c r="W23" s="706" t="s">
        <v>147</v>
      </c>
      <c r="X23" s="707"/>
      <c r="Y23" s="707"/>
      <c r="Z23" s="708"/>
      <c r="AA23" s="700">
        <v>6</v>
      </c>
      <c r="AB23" s="701"/>
      <c r="AC23" s="701"/>
      <c r="AD23" s="702"/>
      <c r="AE23" s="703" t="s">
        <v>476</v>
      </c>
      <c r="AF23" s="704"/>
      <c r="AG23" s="704"/>
      <c r="AH23" s="704"/>
      <c r="AI23" s="6"/>
      <c r="AJ23" s="7"/>
      <c r="AK23" s="3"/>
    </row>
    <row r="24" spans="1:46" ht="24.75" customHeight="1">
      <c r="A24" s="1"/>
      <c r="B24" s="144"/>
      <c r="C24" s="52"/>
      <c r="D24" s="725" t="s">
        <v>474</v>
      </c>
      <c r="E24" s="726" t="s">
        <v>473</v>
      </c>
      <c r="F24" s="726"/>
      <c r="G24" s="726"/>
      <c r="H24" s="726"/>
      <c r="I24" s="726"/>
      <c r="J24" s="726"/>
      <c r="K24" s="726"/>
      <c r="L24" s="726"/>
      <c r="M24" s="726"/>
      <c r="N24" s="727"/>
      <c r="O24" s="730" t="s">
        <v>477</v>
      </c>
      <c r="P24" s="731"/>
      <c r="Q24" s="731"/>
      <c r="R24" s="731"/>
      <c r="S24" s="732"/>
      <c r="T24" s="732"/>
      <c r="U24" s="732"/>
      <c r="V24" s="732"/>
      <c r="W24" s="733" t="s">
        <v>149</v>
      </c>
      <c r="X24" s="733"/>
      <c r="Y24" s="733"/>
      <c r="Z24" s="730" t="s">
        <v>478</v>
      </c>
      <c r="AA24" s="731"/>
      <c r="AB24" s="731"/>
      <c r="AC24" s="731"/>
      <c r="AD24" s="720"/>
      <c r="AE24" s="720"/>
      <c r="AF24" s="720"/>
      <c r="AG24" s="720"/>
      <c r="AH24" s="721" t="str">
        <f>"t-CO2/"&amp;$M$102</f>
        <v>t-CO2/</v>
      </c>
      <c r="AI24" s="721"/>
      <c r="AJ24" s="721"/>
      <c r="AK24" s="3"/>
      <c r="AM24" s="654" t="str">
        <f>IF(AND($S$24="",$AD$24=""),"← 削減状況の評価時に基準となる排出量又は原単位について、過去の実績を参考に
　 設定し、入力してください(目標欄に記載する評価方法(排出量または原単位)に
　 応じて、いずれかを記入)。","")</f>
        <v>← 削減状況の評価時に基準となる排出量又は原単位について、過去の実績を参考に
　 設定し、入力してください(目標欄に記載する評価方法(排出量または原単位)に
　 応じて、いずれかを記入)。</v>
      </c>
      <c r="AN24" s="654"/>
      <c r="AO24" s="654"/>
      <c r="AP24" s="654"/>
      <c r="AQ24" s="654"/>
      <c r="AR24" s="654"/>
      <c r="AS24" s="654"/>
      <c r="AT24" s="654"/>
    </row>
    <row r="25" spans="1:46" ht="68.099999999999994" customHeight="1">
      <c r="A25" s="1"/>
      <c r="B25" s="144"/>
      <c r="C25" s="52"/>
      <c r="D25" s="725"/>
      <c r="E25" s="728"/>
      <c r="F25" s="728"/>
      <c r="G25" s="728"/>
      <c r="H25" s="728"/>
      <c r="I25" s="728"/>
      <c r="J25" s="728"/>
      <c r="K25" s="728"/>
      <c r="L25" s="728"/>
      <c r="M25" s="728"/>
      <c r="N25" s="729"/>
      <c r="O25" s="716"/>
      <c r="P25" s="717"/>
      <c r="Q25" s="717"/>
      <c r="R25" s="717"/>
      <c r="S25" s="717"/>
      <c r="T25" s="717"/>
      <c r="U25" s="717"/>
      <c r="V25" s="717"/>
      <c r="W25" s="717"/>
      <c r="X25" s="717"/>
      <c r="Y25" s="717"/>
      <c r="Z25" s="717"/>
      <c r="AA25" s="717"/>
      <c r="AB25" s="717"/>
      <c r="AC25" s="717"/>
      <c r="AD25" s="717"/>
      <c r="AE25" s="717"/>
      <c r="AF25" s="717"/>
      <c r="AG25" s="717"/>
      <c r="AH25" s="717"/>
      <c r="AI25" s="717"/>
      <c r="AJ25" s="718"/>
      <c r="AK25" s="3"/>
      <c r="AM25" s="654"/>
      <c r="AN25" s="654"/>
      <c r="AO25" s="654"/>
      <c r="AP25" s="654"/>
      <c r="AQ25" s="654"/>
      <c r="AR25" s="654"/>
      <c r="AS25" s="654"/>
      <c r="AT25" s="654"/>
    </row>
    <row r="26" spans="1:46" ht="68.099999999999994" customHeight="1">
      <c r="A26" s="1"/>
      <c r="B26" s="144"/>
      <c r="C26" s="52"/>
      <c r="D26" s="725"/>
      <c r="E26" s="722" t="s">
        <v>150</v>
      </c>
      <c r="F26" s="722"/>
      <c r="G26" s="722"/>
      <c r="H26" s="722"/>
      <c r="I26" s="722"/>
      <c r="J26" s="722"/>
      <c r="K26" s="722"/>
      <c r="L26" s="722"/>
      <c r="M26" s="722"/>
      <c r="N26" s="723"/>
      <c r="O26" s="716"/>
      <c r="P26" s="717"/>
      <c r="Q26" s="717"/>
      <c r="R26" s="717"/>
      <c r="S26" s="717"/>
      <c r="T26" s="717"/>
      <c r="U26" s="717"/>
      <c r="V26" s="717"/>
      <c r="W26" s="717"/>
      <c r="X26" s="717"/>
      <c r="Y26" s="717"/>
      <c r="Z26" s="717"/>
      <c r="AA26" s="717"/>
      <c r="AB26" s="717"/>
      <c r="AC26" s="717"/>
      <c r="AD26" s="717"/>
      <c r="AE26" s="717"/>
      <c r="AF26" s="717"/>
      <c r="AG26" s="717"/>
      <c r="AH26" s="717"/>
      <c r="AI26" s="717"/>
      <c r="AJ26" s="718"/>
      <c r="AK26" s="3"/>
    </row>
    <row r="27" spans="1:46" ht="4.5" customHeight="1">
      <c r="A27" s="1"/>
      <c r="B27" s="144"/>
      <c r="C27" s="52"/>
      <c r="D27" s="61"/>
      <c r="E27" s="61"/>
      <c r="F27" s="62"/>
      <c r="G27" s="62"/>
      <c r="H27" s="63"/>
      <c r="I27" s="64"/>
      <c r="J27" s="65"/>
      <c r="K27" s="66"/>
      <c r="L27" s="64"/>
      <c r="M27" s="64"/>
      <c r="N27" s="53"/>
      <c r="O27" s="8"/>
      <c r="P27" s="67"/>
      <c r="Q27" s="67"/>
      <c r="R27" s="67"/>
      <c r="S27" s="67"/>
      <c r="T27" s="67"/>
      <c r="U27" s="67"/>
      <c r="V27" s="67"/>
      <c r="W27" s="67"/>
      <c r="X27" s="67"/>
      <c r="Y27" s="67"/>
      <c r="Z27" s="67"/>
      <c r="AA27" s="67"/>
      <c r="AB27" s="67"/>
      <c r="AC27" s="67"/>
      <c r="AD27" s="67"/>
      <c r="AE27" s="67"/>
      <c r="AF27" s="67"/>
      <c r="AG27" s="67"/>
      <c r="AH27" s="67"/>
      <c r="AI27" s="67"/>
      <c r="AJ27" s="67"/>
      <c r="AK27" s="3"/>
    </row>
    <row r="28" spans="1:46" ht="13.5" customHeight="1">
      <c r="A28" s="1"/>
      <c r="B28" s="144"/>
      <c r="C28" s="52"/>
      <c r="D28" s="724" t="s">
        <v>151</v>
      </c>
      <c r="E28" s="724"/>
      <c r="F28" s="724"/>
      <c r="G28" s="724"/>
      <c r="H28" s="724"/>
      <c r="I28" s="724"/>
      <c r="J28" s="724"/>
      <c r="K28" s="724"/>
      <c r="L28" s="724"/>
      <c r="M28" s="724"/>
      <c r="N28" s="724"/>
      <c r="O28" s="724"/>
      <c r="P28" s="724"/>
      <c r="Q28" s="724"/>
      <c r="R28" s="724"/>
      <c r="S28" s="724"/>
      <c r="T28" s="67"/>
      <c r="U28" s="67"/>
      <c r="V28" s="67"/>
      <c r="W28" s="67"/>
      <c r="X28" s="67"/>
      <c r="Y28" s="67"/>
      <c r="Z28" s="67"/>
      <c r="AA28" s="67"/>
      <c r="AB28" s="67"/>
      <c r="AC28" s="67"/>
      <c r="AD28" s="67"/>
      <c r="AE28" s="67"/>
      <c r="AF28" s="67"/>
      <c r="AG28" s="67"/>
      <c r="AH28" s="67"/>
      <c r="AI28" s="67"/>
      <c r="AJ28" s="67"/>
      <c r="AK28" s="3"/>
    </row>
    <row r="29" spans="1:46" ht="24.75" customHeight="1">
      <c r="A29" s="1"/>
      <c r="B29" s="144"/>
      <c r="C29" s="52"/>
      <c r="D29" s="697" t="s">
        <v>146</v>
      </c>
      <c r="E29" s="698"/>
      <c r="F29" s="698"/>
      <c r="G29" s="698"/>
      <c r="H29" s="698"/>
      <c r="I29" s="698"/>
      <c r="J29" s="698"/>
      <c r="K29" s="698"/>
      <c r="L29" s="698"/>
      <c r="M29" s="698"/>
      <c r="N29" s="699"/>
      <c r="O29" s="719">
        <v>7</v>
      </c>
      <c r="P29" s="719"/>
      <c r="Q29" s="719"/>
      <c r="R29" s="719"/>
      <c r="S29" s="703" t="s">
        <v>475</v>
      </c>
      <c r="T29" s="704"/>
      <c r="U29" s="704"/>
      <c r="V29" s="705"/>
      <c r="W29" s="680" t="s">
        <v>152</v>
      </c>
      <c r="X29" s="680"/>
      <c r="Y29" s="680"/>
      <c r="Z29" s="680"/>
      <c r="AA29" s="719">
        <v>11</v>
      </c>
      <c r="AB29" s="719"/>
      <c r="AC29" s="719"/>
      <c r="AD29" s="719"/>
      <c r="AE29" s="703" t="s">
        <v>475</v>
      </c>
      <c r="AF29" s="704"/>
      <c r="AG29" s="704"/>
      <c r="AH29" s="704"/>
      <c r="AI29" s="10"/>
      <c r="AJ29" s="11"/>
      <c r="AK29" s="3"/>
      <c r="AM29" s="133"/>
    </row>
    <row r="30" spans="1:46" ht="24.75" customHeight="1">
      <c r="A30" s="1"/>
      <c r="B30" s="144"/>
      <c r="C30" s="52"/>
      <c r="D30" s="725" t="s">
        <v>148</v>
      </c>
      <c r="E30" s="726" t="s">
        <v>473</v>
      </c>
      <c r="F30" s="726"/>
      <c r="G30" s="726"/>
      <c r="H30" s="726"/>
      <c r="I30" s="726"/>
      <c r="J30" s="726"/>
      <c r="K30" s="726"/>
      <c r="L30" s="726"/>
      <c r="M30" s="726"/>
      <c r="N30" s="727"/>
      <c r="O30" s="730" t="s">
        <v>477</v>
      </c>
      <c r="P30" s="731"/>
      <c r="Q30" s="731"/>
      <c r="R30" s="731"/>
      <c r="S30" s="732"/>
      <c r="T30" s="732"/>
      <c r="U30" s="732"/>
      <c r="V30" s="732"/>
      <c r="W30" s="733" t="s">
        <v>149</v>
      </c>
      <c r="X30" s="733"/>
      <c r="Y30" s="733"/>
      <c r="Z30" s="730" t="s">
        <v>478</v>
      </c>
      <c r="AA30" s="731"/>
      <c r="AB30" s="731"/>
      <c r="AC30" s="731"/>
      <c r="AD30" s="720"/>
      <c r="AE30" s="720"/>
      <c r="AF30" s="720"/>
      <c r="AG30" s="720"/>
      <c r="AH30" s="721" t="str">
        <f>IF(AD30="","",AH24)</f>
        <v/>
      </c>
      <c r="AI30" s="721"/>
      <c r="AJ30" s="721"/>
      <c r="AK30" s="3"/>
    </row>
    <row r="31" spans="1:46" ht="68.099999999999994" customHeight="1">
      <c r="A31" s="1"/>
      <c r="B31" s="144"/>
      <c r="C31" s="52"/>
      <c r="D31" s="725"/>
      <c r="E31" s="728"/>
      <c r="F31" s="728"/>
      <c r="G31" s="728"/>
      <c r="H31" s="728"/>
      <c r="I31" s="728"/>
      <c r="J31" s="728"/>
      <c r="K31" s="728"/>
      <c r="L31" s="728"/>
      <c r="M31" s="728"/>
      <c r="N31" s="729"/>
      <c r="O31" s="716"/>
      <c r="P31" s="717"/>
      <c r="Q31" s="717"/>
      <c r="R31" s="717"/>
      <c r="S31" s="717"/>
      <c r="T31" s="717"/>
      <c r="U31" s="717"/>
      <c r="V31" s="717"/>
      <c r="W31" s="717"/>
      <c r="X31" s="717"/>
      <c r="Y31" s="717"/>
      <c r="Z31" s="717"/>
      <c r="AA31" s="717"/>
      <c r="AB31" s="717"/>
      <c r="AC31" s="717"/>
      <c r="AD31" s="717"/>
      <c r="AE31" s="717"/>
      <c r="AF31" s="717"/>
      <c r="AG31" s="717"/>
      <c r="AH31" s="717"/>
      <c r="AI31" s="717"/>
      <c r="AJ31" s="718"/>
      <c r="AK31" s="3"/>
      <c r="AM31" s="133" t="str">
        <f>IF(様式１号!D16=7,"← ７年度提出の計画書には第４計画期間の削減目標を必ず入力してください。","← 計画がある場合は入力してください。")</f>
        <v>← 計画がある場合は入力してください。</v>
      </c>
    </row>
    <row r="32" spans="1:46" ht="68.099999999999994" customHeight="1">
      <c r="A32" s="1"/>
      <c r="B32" s="144"/>
      <c r="C32" s="52"/>
      <c r="D32" s="725"/>
      <c r="E32" s="722" t="s">
        <v>150</v>
      </c>
      <c r="F32" s="722"/>
      <c r="G32" s="722"/>
      <c r="H32" s="722"/>
      <c r="I32" s="722"/>
      <c r="J32" s="722"/>
      <c r="K32" s="722"/>
      <c r="L32" s="722"/>
      <c r="M32" s="722"/>
      <c r="N32" s="723"/>
      <c r="O32" s="716"/>
      <c r="P32" s="717"/>
      <c r="Q32" s="717"/>
      <c r="R32" s="717"/>
      <c r="S32" s="717"/>
      <c r="T32" s="717"/>
      <c r="U32" s="717"/>
      <c r="V32" s="717"/>
      <c r="W32" s="717"/>
      <c r="X32" s="717"/>
      <c r="Y32" s="717"/>
      <c r="Z32" s="717"/>
      <c r="AA32" s="717"/>
      <c r="AB32" s="717"/>
      <c r="AC32" s="717"/>
      <c r="AD32" s="717"/>
      <c r="AE32" s="717"/>
      <c r="AF32" s="717"/>
      <c r="AG32" s="717"/>
      <c r="AH32" s="717"/>
      <c r="AI32" s="717"/>
      <c r="AJ32" s="718"/>
      <c r="AK32" s="3"/>
    </row>
    <row r="33" spans="1:53" ht="5.25" customHeight="1">
      <c r="A33" s="1"/>
      <c r="B33" s="146"/>
      <c r="C33" s="12"/>
      <c r="D33" s="12"/>
      <c r="E33" s="12"/>
      <c r="F33" s="12"/>
      <c r="G33" s="12"/>
      <c r="H33" s="12"/>
      <c r="I33" s="12"/>
      <c r="J33" s="12"/>
      <c r="K33" s="12"/>
      <c r="L33" s="12"/>
      <c r="M33" s="12"/>
      <c r="N33" s="4"/>
      <c r="O33" s="2"/>
      <c r="P33" s="2"/>
      <c r="Q33" s="2"/>
      <c r="R33" s="2"/>
      <c r="S33" s="2"/>
      <c r="T33" s="2"/>
      <c r="U33" s="2"/>
      <c r="V33" s="2"/>
      <c r="W33" s="2"/>
      <c r="X33" s="2"/>
      <c r="Y33" s="2"/>
      <c r="Z33" s="2"/>
      <c r="AA33" s="2"/>
      <c r="AB33" s="2"/>
      <c r="AC33" s="2"/>
      <c r="AD33" s="2"/>
      <c r="AE33" s="2"/>
      <c r="AF33" s="2"/>
      <c r="AG33" s="2"/>
      <c r="AH33" s="2"/>
      <c r="AI33" s="2"/>
      <c r="AJ33" s="2"/>
      <c r="AK33" s="13"/>
    </row>
    <row r="34" spans="1:53" ht="20.25" customHeight="1">
      <c r="A34" s="1"/>
      <c r="B34" s="53"/>
      <c r="C34" s="90"/>
      <c r="D34" s="90"/>
      <c r="E34" s="54"/>
      <c r="F34" s="91"/>
      <c r="G34" s="90"/>
      <c r="H34" s="90"/>
      <c r="I34" s="90"/>
      <c r="J34" s="90"/>
      <c r="K34" s="90"/>
      <c r="L34" s="54"/>
      <c r="M34" s="90"/>
      <c r="N34" s="90"/>
      <c r="O34" s="54"/>
      <c r="P34" s="54"/>
      <c r="Q34" s="54"/>
      <c r="R34" s="54"/>
      <c r="S34" s="54"/>
      <c r="T34" s="54"/>
      <c r="U34" s="54"/>
      <c r="V34" s="54"/>
      <c r="W34" s="54"/>
      <c r="X34" s="54"/>
      <c r="Y34" s="54"/>
      <c r="Z34" s="54"/>
      <c r="AA34" s="54"/>
      <c r="AB34" s="54"/>
      <c r="AC34" s="54"/>
      <c r="AD34" s="115"/>
      <c r="AE34" s="116"/>
      <c r="AF34" s="116"/>
      <c r="AG34" s="116"/>
      <c r="AH34" s="116"/>
      <c r="AI34" s="116"/>
      <c r="AJ34" s="107"/>
      <c r="AK34" s="250" t="s">
        <v>38</v>
      </c>
    </row>
    <row r="35" spans="1:53" s="46" customFormat="1" ht="12.95" customHeight="1">
      <c r="A35" s="9"/>
      <c r="B35" s="68"/>
      <c r="C35" s="69">
        <v>0</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70"/>
      <c r="AM35" s="136"/>
    </row>
    <row r="36" spans="1:53" s="46" customFormat="1" ht="12.95" customHeight="1">
      <c r="A36" s="9"/>
      <c r="B36" s="71"/>
      <c r="C36" s="734" t="str">
        <f>IF($E$10="A","事業所リスト",IF($E$10="Bテナント等","Bテナント等事業所の場合は本ページは入力不要です。",""))</f>
        <v/>
      </c>
      <c r="D36" s="734"/>
      <c r="E36" s="734"/>
      <c r="F36" s="734"/>
      <c r="G36" s="734"/>
      <c r="H36" s="734"/>
      <c r="I36" s="734"/>
      <c r="J36" s="734"/>
      <c r="K36" s="734"/>
      <c r="L36" s="734"/>
      <c r="M36" s="734"/>
      <c r="N36" s="734"/>
      <c r="O36" s="734"/>
      <c r="P36" s="734"/>
      <c r="Q36" s="734"/>
      <c r="R36" s="734"/>
      <c r="S36" s="734"/>
      <c r="T36" s="734"/>
      <c r="U36" s="734"/>
      <c r="V36" s="734"/>
      <c r="W36" s="734"/>
      <c r="X36" s="734"/>
      <c r="Y36" s="734"/>
      <c r="Z36" s="734"/>
      <c r="AA36" s="734"/>
      <c r="AB36" s="734"/>
      <c r="AC36" s="734"/>
      <c r="AD36" s="734"/>
      <c r="AE36" s="734"/>
      <c r="AF36" s="734"/>
      <c r="AG36" s="734"/>
      <c r="AH36" s="734"/>
      <c r="AI36" s="734"/>
      <c r="AJ36" s="734"/>
      <c r="AK36" s="34"/>
      <c r="AM36" s="136"/>
    </row>
    <row r="37" spans="1:53" s="46" customFormat="1" ht="12.95" customHeight="1">
      <c r="A37" s="9"/>
      <c r="B37" s="71"/>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34"/>
      <c r="AM37" s="136"/>
    </row>
    <row r="38" spans="1:53" s="46" customFormat="1" ht="29.25" customHeight="1">
      <c r="A38" s="9"/>
      <c r="B38" s="71"/>
      <c r="C38" s="738" t="s">
        <v>153</v>
      </c>
      <c r="D38" s="739"/>
      <c r="E38" s="740"/>
      <c r="F38" s="738" t="s">
        <v>154</v>
      </c>
      <c r="G38" s="739"/>
      <c r="H38" s="739"/>
      <c r="I38" s="739"/>
      <c r="J38" s="739"/>
      <c r="K38" s="739"/>
      <c r="L38" s="739"/>
      <c r="M38" s="739"/>
      <c r="N38" s="739"/>
      <c r="O38" s="739"/>
      <c r="P38" s="739"/>
      <c r="Q38" s="739"/>
      <c r="R38" s="740"/>
      <c r="S38" s="738" t="s">
        <v>479</v>
      </c>
      <c r="T38" s="739"/>
      <c r="U38" s="739"/>
      <c r="V38" s="739"/>
      <c r="W38" s="739"/>
      <c r="X38" s="739"/>
      <c r="Y38" s="739"/>
      <c r="Z38" s="739"/>
      <c r="AA38" s="739"/>
      <c r="AB38" s="739"/>
      <c r="AC38" s="739"/>
      <c r="AD38" s="739"/>
      <c r="AE38" s="739"/>
      <c r="AF38" s="739"/>
      <c r="AG38" s="739"/>
      <c r="AH38" s="739"/>
      <c r="AI38" s="739"/>
      <c r="AJ38" s="740"/>
      <c r="AK38" s="34"/>
      <c r="AM38" s="136"/>
    </row>
    <row r="39" spans="1:53" s="46" customFormat="1" ht="29.25" customHeight="1">
      <c r="A39" s="9"/>
      <c r="B39" s="71"/>
      <c r="C39" s="735">
        <v>1</v>
      </c>
      <c r="D39" s="736"/>
      <c r="E39" s="737"/>
      <c r="F39" s="741" t="str">
        <f>IF($O$13="","",$O$13)</f>
        <v/>
      </c>
      <c r="G39" s="742"/>
      <c r="H39" s="742"/>
      <c r="I39" s="742"/>
      <c r="J39" s="742"/>
      <c r="K39" s="742"/>
      <c r="L39" s="742"/>
      <c r="M39" s="742"/>
      <c r="N39" s="742"/>
      <c r="O39" s="742"/>
      <c r="P39" s="742"/>
      <c r="Q39" s="742"/>
      <c r="R39" s="743"/>
      <c r="S39" s="357" t="str">
        <f>$S$14&amp;$S$15</f>
        <v/>
      </c>
      <c r="T39" s="358"/>
      <c r="U39" s="358"/>
      <c r="V39" s="358"/>
      <c r="W39" s="358"/>
      <c r="X39" s="358"/>
      <c r="Y39" s="358"/>
      <c r="Z39" s="358"/>
      <c r="AA39" s="358"/>
      <c r="AB39" s="358"/>
      <c r="AC39" s="358"/>
      <c r="AD39" s="358"/>
      <c r="AE39" s="358"/>
      <c r="AF39" s="358"/>
      <c r="AG39" s="358"/>
      <c r="AH39" s="358"/>
      <c r="AI39" s="358"/>
      <c r="AJ39" s="744"/>
      <c r="AK39" s="34"/>
      <c r="AM39" s="133" t="str">
        <f>IF($E$10="A","← １行目はセルＯ１３等の代表事業所がコピーされています。２行目以降を前年度末の状況に更新してください。","")</f>
        <v/>
      </c>
    </row>
    <row r="40" spans="1:53" s="46" customFormat="1" ht="29.25" customHeight="1">
      <c r="A40" s="9"/>
      <c r="B40" s="71"/>
      <c r="C40" s="735">
        <v>2</v>
      </c>
      <c r="D40" s="736"/>
      <c r="E40" s="737"/>
      <c r="F40" s="670"/>
      <c r="G40" s="671"/>
      <c r="H40" s="671"/>
      <c r="I40" s="671"/>
      <c r="J40" s="671"/>
      <c r="K40" s="671"/>
      <c r="L40" s="671"/>
      <c r="M40" s="671"/>
      <c r="N40" s="671"/>
      <c r="O40" s="671"/>
      <c r="P40" s="671"/>
      <c r="Q40" s="671"/>
      <c r="R40" s="672"/>
      <c r="S40" s="623"/>
      <c r="T40" s="624"/>
      <c r="U40" s="624"/>
      <c r="V40" s="624"/>
      <c r="W40" s="624"/>
      <c r="X40" s="624"/>
      <c r="Y40" s="624"/>
      <c r="Z40" s="624"/>
      <c r="AA40" s="624"/>
      <c r="AB40" s="624"/>
      <c r="AC40" s="624"/>
      <c r="AD40" s="624"/>
      <c r="AE40" s="624"/>
      <c r="AF40" s="624"/>
      <c r="AG40" s="624"/>
      <c r="AH40" s="624"/>
      <c r="AI40" s="624"/>
      <c r="AJ40" s="625"/>
      <c r="AK40" s="34"/>
      <c r="AM40" s="308" t="str">
        <f>IF($E$10="A","← リスト記載の事業者数をＡＧ１３セルに入力してください。別紙とする場合は空白行に「別紙参照」
　  と入力し、電子ファイルを提出してください。","")</f>
        <v/>
      </c>
      <c r="AN40" s="308"/>
      <c r="AO40" s="308"/>
      <c r="AP40" s="308"/>
      <c r="AQ40" s="308"/>
      <c r="AR40" s="308"/>
      <c r="AS40" s="308"/>
      <c r="AT40" s="308"/>
      <c r="AU40" s="308"/>
      <c r="AV40" s="308"/>
      <c r="AW40" s="308"/>
      <c r="AX40" s="308"/>
      <c r="AY40" s="308"/>
      <c r="AZ40" s="308"/>
      <c r="BA40" s="308"/>
    </row>
    <row r="41" spans="1:53" s="46" customFormat="1" ht="29.25" customHeight="1">
      <c r="A41" s="9"/>
      <c r="B41" s="71"/>
      <c r="C41" s="735">
        <v>3</v>
      </c>
      <c r="D41" s="736"/>
      <c r="E41" s="737"/>
      <c r="F41" s="670"/>
      <c r="G41" s="671"/>
      <c r="H41" s="671"/>
      <c r="I41" s="671"/>
      <c r="J41" s="671"/>
      <c r="K41" s="671"/>
      <c r="L41" s="671"/>
      <c r="M41" s="671"/>
      <c r="N41" s="671"/>
      <c r="O41" s="671"/>
      <c r="P41" s="671"/>
      <c r="Q41" s="671"/>
      <c r="R41" s="672"/>
      <c r="S41" s="623"/>
      <c r="T41" s="624"/>
      <c r="U41" s="624"/>
      <c r="V41" s="624"/>
      <c r="W41" s="624"/>
      <c r="X41" s="624"/>
      <c r="Y41" s="624"/>
      <c r="Z41" s="624"/>
      <c r="AA41" s="624"/>
      <c r="AB41" s="624"/>
      <c r="AC41" s="624"/>
      <c r="AD41" s="624"/>
      <c r="AE41" s="624"/>
      <c r="AF41" s="624"/>
      <c r="AG41" s="624"/>
      <c r="AH41" s="624"/>
      <c r="AI41" s="624"/>
      <c r="AJ41" s="625"/>
      <c r="AK41" s="34"/>
      <c r="AM41" s="308"/>
      <c r="AN41" s="308"/>
      <c r="AO41" s="308"/>
      <c r="AP41" s="308"/>
      <c r="AQ41" s="308"/>
      <c r="AR41" s="308"/>
      <c r="AS41" s="308"/>
      <c r="AT41" s="308"/>
      <c r="AU41" s="308"/>
      <c r="AV41" s="308"/>
      <c r="AW41" s="308"/>
      <c r="AX41" s="308"/>
      <c r="AY41" s="308"/>
      <c r="AZ41" s="308"/>
      <c r="BA41" s="308"/>
    </row>
    <row r="42" spans="1:53" s="46" customFormat="1" ht="29.25" customHeight="1">
      <c r="A42" s="9"/>
      <c r="B42" s="71"/>
      <c r="C42" s="735">
        <v>4</v>
      </c>
      <c r="D42" s="736"/>
      <c r="E42" s="737"/>
      <c r="F42" s="670"/>
      <c r="G42" s="671"/>
      <c r="H42" s="671"/>
      <c r="I42" s="671"/>
      <c r="J42" s="671"/>
      <c r="K42" s="671"/>
      <c r="L42" s="671"/>
      <c r="M42" s="671"/>
      <c r="N42" s="671"/>
      <c r="O42" s="671"/>
      <c r="P42" s="671"/>
      <c r="Q42" s="671"/>
      <c r="R42" s="672"/>
      <c r="S42" s="623"/>
      <c r="T42" s="624"/>
      <c r="U42" s="624"/>
      <c r="V42" s="624"/>
      <c r="W42" s="624"/>
      <c r="X42" s="624"/>
      <c r="Y42" s="624"/>
      <c r="Z42" s="624"/>
      <c r="AA42" s="624"/>
      <c r="AB42" s="624"/>
      <c r="AC42" s="624"/>
      <c r="AD42" s="624"/>
      <c r="AE42" s="624"/>
      <c r="AF42" s="624"/>
      <c r="AG42" s="624"/>
      <c r="AH42" s="624"/>
      <c r="AI42" s="624"/>
      <c r="AJ42" s="625"/>
      <c r="AK42" s="34"/>
      <c r="AM42" s="136"/>
    </row>
    <row r="43" spans="1:53" s="46" customFormat="1" ht="29.25" customHeight="1">
      <c r="A43" s="9"/>
      <c r="B43" s="71"/>
      <c r="C43" s="735">
        <v>5</v>
      </c>
      <c r="D43" s="736"/>
      <c r="E43" s="737"/>
      <c r="F43" s="670"/>
      <c r="G43" s="671"/>
      <c r="H43" s="671"/>
      <c r="I43" s="671"/>
      <c r="J43" s="671"/>
      <c r="K43" s="671"/>
      <c r="L43" s="671"/>
      <c r="M43" s="671"/>
      <c r="N43" s="671"/>
      <c r="O43" s="671"/>
      <c r="P43" s="671"/>
      <c r="Q43" s="671"/>
      <c r="R43" s="672"/>
      <c r="S43" s="623"/>
      <c r="T43" s="624"/>
      <c r="U43" s="624"/>
      <c r="V43" s="624"/>
      <c r="W43" s="624"/>
      <c r="X43" s="624"/>
      <c r="Y43" s="624"/>
      <c r="Z43" s="624"/>
      <c r="AA43" s="624"/>
      <c r="AB43" s="624"/>
      <c r="AC43" s="624"/>
      <c r="AD43" s="624"/>
      <c r="AE43" s="624"/>
      <c r="AF43" s="624"/>
      <c r="AG43" s="624"/>
      <c r="AH43" s="624"/>
      <c r="AI43" s="624"/>
      <c r="AJ43" s="625"/>
      <c r="AK43" s="34"/>
      <c r="AM43" s="136"/>
    </row>
    <row r="44" spans="1:53" s="46" customFormat="1" ht="29.25" customHeight="1">
      <c r="A44" s="9"/>
      <c r="B44" s="71"/>
      <c r="C44" s="735">
        <v>6</v>
      </c>
      <c r="D44" s="736"/>
      <c r="E44" s="737"/>
      <c r="F44" s="670"/>
      <c r="G44" s="671"/>
      <c r="H44" s="671"/>
      <c r="I44" s="671"/>
      <c r="J44" s="671"/>
      <c r="K44" s="671"/>
      <c r="L44" s="671"/>
      <c r="M44" s="671"/>
      <c r="N44" s="671"/>
      <c r="O44" s="671"/>
      <c r="P44" s="671"/>
      <c r="Q44" s="671"/>
      <c r="R44" s="672"/>
      <c r="S44" s="623"/>
      <c r="T44" s="624"/>
      <c r="U44" s="624"/>
      <c r="V44" s="624"/>
      <c r="W44" s="624"/>
      <c r="X44" s="624"/>
      <c r="Y44" s="624"/>
      <c r="Z44" s="624"/>
      <c r="AA44" s="624"/>
      <c r="AB44" s="624"/>
      <c r="AC44" s="624"/>
      <c r="AD44" s="624"/>
      <c r="AE44" s="624"/>
      <c r="AF44" s="624"/>
      <c r="AG44" s="624"/>
      <c r="AH44" s="624"/>
      <c r="AI44" s="624"/>
      <c r="AJ44" s="625"/>
      <c r="AK44" s="34"/>
      <c r="AM44" s="136"/>
    </row>
    <row r="45" spans="1:53" s="46" customFormat="1" ht="29.25" customHeight="1">
      <c r="A45" s="9"/>
      <c r="B45" s="71"/>
      <c r="C45" s="735">
        <v>7</v>
      </c>
      <c r="D45" s="736"/>
      <c r="E45" s="737"/>
      <c r="F45" s="670"/>
      <c r="G45" s="671"/>
      <c r="H45" s="671"/>
      <c r="I45" s="671"/>
      <c r="J45" s="671"/>
      <c r="K45" s="671"/>
      <c r="L45" s="671"/>
      <c r="M45" s="671"/>
      <c r="N45" s="671"/>
      <c r="O45" s="671"/>
      <c r="P45" s="671"/>
      <c r="Q45" s="671"/>
      <c r="R45" s="672"/>
      <c r="S45" s="623"/>
      <c r="T45" s="624"/>
      <c r="U45" s="624"/>
      <c r="V45" s="624"/>
      <c r="W45" s="624"/>
      <c r="X45" s="624"/>
      <c r="Y45" s="624"/>
      <c r="Z45" s="624"/>
      <c r="AA45" s="624"/>
      <c r="AB45" s="624"/>
      <c r="AC45" s="624"/>
      <c r="AD45" s="624"/>
      <c r="AE45" s="624"/>
      <c r="AF45" s="624"/>
      <c r="AG45" s="624"/>
      <c r="AH45" s="624"/>
      <c r="AI45" s="624"/>
      <c r="AJ45" s="625"/>
      <c r="AK45" s="34"/>
      <c r="AM45" s="136"/>
    </row>
    <row r="46" spans="1:53" s="46" customFormat="1" ht="29.25" customHeight="1">
      <c r="A46" s="9"/>
      <c r="B46" s="71"/>
      <c r="C46" s="735">
        <v>8</v>
      </c>
      <c r="D46" s="736"/>
      <c r="E46" s="737"/>
      <c r="F46" s="670"/>
      <c r="G46" s="671"/>
      <c r="H46" s="671"/>
      <c r="I46" s="671"/>
      <c r="J46" s="671"/>
      <c r="K46" s="671"/>
      <c r="L46" s="671"/>
      <c r="M46" s="671"/>
      <c r="N46" s="671"/>
      <c r="O46" s="671"/>
      <c r="P46" s="671"/>
      <c r="Q46" s="671"/>
      <c r="R46" s="672"/>
      <c r="S46" s="623"/>
      <c r="T46" s="624"/>
      <c r="U46" s="624"/>
      <c r="V46" s="624"/>
      <c r="W46" s="624"/>
      <c r="X46" s="624"/>
      <c r="Y46" s="624"/>
      <c r="Z46" s="624"/>
      <c r="AA46" s="624"/>
      <c r="AB46" s="624"/>
      <c r="AC46" s="624"/>
      <c r="AD46" s="624"/>
      <c r="AE46" s="624"/>
      <c r="AF46" s="624"/>
      <c r="AG46" s="624"/>
      <c r="AH46" s="624"/>
      <c r="AI46" s="624"/>
      <c r="AJ46" s="625"/>
      <c r="AK46" s="34"/>
      <c r="AM46" s="136"/>
    </row>
    <row r="47" spans="1:53" s="46" customFormat="1" ht="29.25" customHeight="1">
      <c r="A47" s="9"/>
      <c r="B47" s="71"/>
      <c r="C47" s="735">
        <v>9</v>
      </c>
      <c r="D47" s="736"/>
      <c r="E47" s="737"/>
      <c r="F47" s="670"/>
      <c r="G47" s="671"/>
      <c r="H47" s="671"/>
      <c r="I47" s="671"/>
      <c r="J47" s="671"/>
      <c r="K47" s="671"/>
      <c r="L47" s="671"/>
      <c r="M47" s="671"/>
      <c r="N47" s="671"/>
      <c r="O47" s="671"/>
      <c r="P47" s="671"/>
      <c r="Q47" s="671"/>
      <c r="R47" s="672"/>
      <c r="S47" s="623"/>
      <c r="T47" s="624"/>
      <c r="U47" s="624"/>
      <c r="V47" s="624"/>
      <c r="W47" s="624"/>
      <c r="X47" s="624"/>
      <c r="Y47" s="624"/>
      <c r="Z47" s="624"/>
      <c r="AA47" s="624"/>
      <c r="AB47" s="624"/>
      <c r="AC47" s="624"/>
      <c r="AD47" s="624"/>
      <c r="AE47" s="624"/>
      <c r="AF47" s="624"/>
      <c r="AG47" s="624"/>
      <c r="AH47" s="624"/>
      <c r="AI47" s="624"/>
      <c r="AJ47" s="625"/>
      <c r="AK47" s="34"/>
      <c r="AM47" s="136"/>
    </row>
    <row r="48" spans="1:53" s="46" customFormat="1" ht="29.25" customHeight="1">
      <c r="A48" s="9"/>
      <c r="B48" s="71"/>
      <c r="C48" s="735">
        <v>10</v>
      </c>
      <c r="D48" s="736"/>
      <c r="E48" s="737"/>
      <c r="F48" s="670"/>
      <c r="G48" s="671"/>
      <c r="H48" s="671"/>
      <c r="I48" s="671"/>
      <c r="J48" s="671"/>
      <c r="K48" s="671"/>
      <c r="L48" s="671"/>
      <c r="M48" s="671"/>
      <c r="N48" s="671"/>
      <c r="O48" s="671"/>
      <c r="P48" s="671"/>
      <c r="Q48" s="671"/>
      <c r="R48" s="672"/>
      <c r="S48" s="623"/>
      <c r="T48" s="624"/>
      <c r="U48" s="624"/>
      <c r="V48" s="624"/>
      <c r="W48" s="624"/>
      <c r="X48" s="624"/>
      <c r="Y48" s="624"/>
      <c r="Z48" s="624"/>
      <c r="AA48" s="624"/>
      <c r="AB48" s="624"/>
      <c r="AC48" s="624"/>
      <c r="AD48" s="624"/>
      <c r="AE48" s="624"/>
      <c r="AF48" s="624"/>
      <c r="AG48" s="624"/>
      <c r="AH48" s="624"/>
      <c r="AI48" s="624"/>
      <c r="AJ48" s="625"/>
      <c r="AK48" s="34"/>
      <c r="AM48" s="136"/>
    </row>
    <row r="49" spans="1:39" s="46" customFormat="1" ht="29.25" customHeight="1">
      <c r="A49" s="9"/>
      <c r="B49" s="71"/>
      <c r="C49" s="735">
        <v>11</v>
      </c>
      <c r="D49" s="736"/>
      <c r="E49" s="737"/>
      <c r="F49" s="670"/>
      <c r="G49" s="671"/>
      <c r="H49" s="671"/>
      <c r="I49" s="671"/>
      <c r="J49" s="671"/>
      <c r="K49" s="671"/>
      <c r="L49" s="671"/>
      <c r="M49" s="671"/>
      <c r="N49" s="671"/>
      <c r="O49" s="671"/>
      <c r="P49" s="671"/>
      <c r="Q49" s="671"/>
      <c r="R49" s="672"/>
      <c r="S49" s="623"/>
      <c r="T49" s="624"/>
      <c r="U49" s="624"/>
      <c r="V49" s="624"/>
      <c r="W49" s="624"/>
      <c r="X49" s="624"/>
      <c r="Y49" s="624"/>
      <c r="Z49" s="624"/>
      <c r="AA49" s="624"/>
      <c r="AB49" s="624"/>
      <c r="AC49" s="624"/>
      <c r="AD49" s="624"/>
      <c r="AE49" s="624"/>
      <c r="AF49" s="624"/>
      <c r="AG49" s="624"/>
      <c r="AH49" s="624"/>
      <c r="AI49" s="624"/>
      <c r="AJ49" s="625"/>
      <c r="AK49" s="34"/>
      <c r="AM49" s="136"/>
    </row>
    <row r="50" spans="1:39" s="46" customFormat="1" ht="29.25" customHeight="1">
      <c r="A50" s="9"/>
      <c r="B50" s="71"/>
      <c r="C50" s="735">
        <v>12</v>
      </c>
      <c r="D50" s="736"/>
      <c r="E50" s="737"/>
      <c r="F50" s="670"/>
      <c r="G50" s="671"/>
      <c r="H50" s="671"/>
      <c r="I50" s="671"/>
      <c r="J50" s="671"/>
      <c r="K50" s="671"/>
      <c r="L50" s="671"/>
      <c r="M50" s="671"/>
      <c r="N50" s="671"/>
      <c r="O50" s="671"/>
      <c r="P50" s="671"/>
      <c r="Q50" s="671"/>
      <c r="R50" s="672"/>
      <c r="S50" s="623"/>
      <c r="T50" s="624"/>
      <c r="U50" s="624"/>
      <c r="V50" s="624"/>
      <c r="W50" s="624"/>
      <c r="X50" s="624"/>
      <c r="Y50" s="624"/>
      <c r="Z50" s="624"/>
      <c r="AA50" s="624"/>
      <c r="AB50" s="624"/>
      <c r="AC50" s="624"/>
      <c r="AD50" s="624"/>
      <c r="AE50" s="624"/>
      <c r="AF50" s="624"/>
      <c r="AG50" s="624"/>
      <c r="AH50" s="624"/>
      <c r="AI50" s="624"/>
      <c r="AJ50" s="625"/>
      <c r="AK50" s="34"/>
      <c r="AM50" s="136"/>
    </row>
    <row r="51" spans="1:39" s="46" customFormat="1" ht="29.25" customHeight="1">
      <c r="A51" s="9"/>
      <c r="B51" s="71"/>
      <c r="C51" s="735">
        <v>13</v>
      </c>
      <c r="D51" s="736"/>
      <c r="E51" s="737"/>
      <c r="F51" s="670"/>
      <c r="G51" s="671"/>
      <c r="H51" s="671"/>
      <c r="I51" s="671"/>
      <c r="J51" s="671"/>
      <c r="K51" s="671"/>
      <c r="L51" s="671"/>
      <c r="M51" s="671"/>
      <c r="N51" s="671"/>
      <c r="O51" s="671"/>
      <c r="P51" s="671"/>
      <c r="Q51" s="671"/>
      <c r="R51" s="672"/>
      <c r="S51" s="623"/>
      <c r="T51" s="624"/>
      <c r="U51" s="624"/>
      <c r="V51" s="624"/>
      <c r="W51" s="624"/>
      <c r="X51" s="624"/>
      <c r="Y51" s="624"/>
      <c r="Z51" s="624"/>
      <c r="AA51" s="624"/>
      <c r="AB51" s="624"/>
      <c r="AC51" s="624"/>
      <c r="AD51" s="624"/>
      <c r="AE51" s="624"/>
      <c r="AF51" s="624"/>
      <c r="AG51" s="624"/>
      <c r="AH51" s="624"/>
      <c r="AI51" s="624"/>
      <c r="AJ51" s="625"/>
      <c r="AK51" s="34"/>
      <c r="AM51" s="136"/>
    </row>
    <row r="52" spans="1:39" s="46" customFormat="1" ht="29.25" customHeight="1">
      <c r="A52" s="9"/>
      <c r="B52" s="71"/>
      <c r="C52" s="735">
        <v>14</v>
      </c>
      <c r="D52" s="736"/>
      <c r="E52" s="737"/>
      <c r="F52" s="670"/>
      <c r="G52" s="671"/>
      <c r="H52" s="671"/>
      <c r="I52" s="671"/>
      <c r="J52" s="671"/>
      <c r="K52" s="671"/>
      <c r="L52" s="671"/>
      <c r="M52" s="671"/>
      <c r="N52" s="671"/>
      <c r="O52" s="671"/>
      <c r="P52" s="671"/>
      <c r="Q52" s="671"/>
      <c r="R52" s="672"/>
      <c r="S52" s="623"/>
      <c r="T52" s="624"/>
      <c r="U52" s="624"/>
      <c r="V52" s="624"/>
      <c r="W52" s="624"/>
      <c r="X52" s="624"/>
      <c r="Y52" s="624"/>
      <c r="Z52" s="624"/>
      <c r="AA52" s="624"/>
      <c r="AB52" s="624"/>
      <c r="AC52" s="624"/>
      <c r="AD52" s="624"/>
      <c r="AE52" s="624"/>
      <c r="AF52" s="624"/>
      <c r="AG52" s="624"/>
      <c r="AH52" s="624"/>
      <c r="AI52" s="624"/>
      <c r="AJ52" s="625"/>
      <c r="AK52" s="34"/>
      <c r="AM52" s="136"/>
    </row>
    <row r="53" spans="1:39" s="46" customFormat="1" ht="29.25" customHeight="1">
      <c r="A53" s="9"/>
      <c r="B53" s="71"/>
      <c r="C53" s="735">
        <v>15</v>
      </c>
      <c r="D53" s="736"/>
      <c r="E53" s="737"/>
      <c r="F53" s="670"/>
      <c r="G53" s="671"/>
      <c r="H53" s="671"/>
      <c r="I53" s="671"/>
      <c r="J53" s="671"/>
      <c r="K53" s="671"/>
      <c r="L53" s="671"/>
      <c r="M53" s="671"/>
      <c r="N53" s="671"/>
      <c r="O53" s="671"/>
      <c r="P53" s="671"/>
      <c r="Q53" s="671"/>
      <c r="R53" s="672"/>
      <c r="S53" s="623"/>
      <c r="T53" s="624"/>
      <c r="U53" s="624"/>
      <c r="V53" s="624"/>
      <c r="W53" s="624"/>
      <c r="X53" s="624"/>
      <c r="Y53" s="624"/>
      <c r="Z53" s="624"/>
      <c r="AA53" s="624"/>
      <c r="AB53" s="624"/>
      <c r="AC53" s="624"/>
      <c r="AD53" s="624"/>
      <c r="AE53" s="624"/>
      <c r="AF53" s="624"/>
      <c r="AG53" s="624"/>
      <c r="AH53" s="624"/>
      <c r="AI53" s="624"/>
      <c r="AJ53" s="625"/>
      <c r="AK53" s="34"/>
      <c r="AM53" s="136"/>
    </row>
    <row r="54" spans="1:39" s="46" customFormat="1" ht="29.25" customHeight="1">
      <c r="A54" s="9"/>
      <c r="B54" s="71"/>
      <c r="C54" s="735">
        <v>16</v>
      </c>
      <c r="D54" s="736"/>
      <c r="E54" s="737"/>
      <c r="F54" s="670"/>
      <c r="G54" s="671"/>
      <c r="H54" s="671"/>
      <c r="I54" s="671"/>
      <c r="J54" s="671"/>
      <c r="K54" s="671"/>
      <c r="L54" s="671"/>
      <c r="M54" s="671"/>
      <c r="N54" s="671"/>
      <c r="O54" s="671"/>
      <c r="P54" s="671"/>
      <c r="Q54" s="671"/>
      <c r="R54" s="672"/>
      <c r="S54" s="623"/>
      <c r="T54" s="624"/>
      <c r="U54" s="624"/>
      <c r="V54" s="624"/>
      <c r="W54" s="624"/>
      <c r="X54" s="624"/>
      <c r="Y54" s="624"/>
      <c r="Z54" s="624"/>
      <c r="AA54" s="624"/>
      <c r="AB54" s="624"/>
      <c r="AC54" s="624"/>
      <c r="AD54" s="624"/>
      <c r="AE54" s="624"/>
      <c r="AF54" s="624"/>
      <c r="AG54" s="624"/>
      <c r="AH54" s="624"/>
      <c r="AI54" s="624"/>
      <c r="AJ54" s="625"/>
      <c r="AK54" s="34"/>
      <c r="AM54" s="136"/>
    </row>
    <row r="55" spans="1:39" s="46" customFormat="1" ht="29.25" customHeight="1">
      <c r="A55" s="9"/>
      <c r="B55" s="71"/>
      <c r="C55" s="735">
        <v>17</v>
      </c>
      <c r="D55" s="736"/>
      <c r="E55" s="737"/>
      <c r="F55" s="670"/>
      <c r="G55" s="671"/>
      <c r="H55" s="671"/>
      <c r="I55" s="671"/>
      <c r="J55" s="671"/>
      <c r="K55" s="671"/>
      <c r="L55" s="671"/>
      <c r="M55" s="671"/>
      <c r="N55" s="671"/>
      <c r="O55" s="671"/>
      <c r="P55" s="671"/>
      <c r="Q55" s="671"/>
      <c r="R55" s="672"/>
      <c r="S55" s="623"/>
      <c r="T55" s="624"/>
      <c r="U55" s="624"/>
      <c r="V55" s="624"/>
      <c r="W55" s="624"/>
      <c r="X55" s="624"/>
      <c r="Y55" s="624"/>
      <c r="Z55" s="624"/>
      <c r="AA55" s="624"/>
      <c r="AB55" s="624"/>
      <c r="AC55" s="624"/>
      <c r="AD55" s="624"/>
      <c r="AE55" s="624"/>
      <c r="AF55" s="624"/>
      <c r="AG55" s="624"/>
      <c r="AH55" s="624"/>
      <c r="AI55" s="624"/>
      <c r="AJ55" s="625"/>
      <c r="AK55" s="34"/>
      <c r="AM55" s="136"/>
    </row>
    <row r="56" spans="1:39" s="46" customFormat="1" ht="29.25" customHeight="1">
      <c r="A56" s="9"/>
      <c r="B56" s="71"/>
      <c r="C56" s="735">
        <v>18</v>
      </c>
      <c r="D56" s="736"/>
      <c r="E56" s="737"/>
      <c r="F56" s="670"/>
      <c r="G56" s="671"/>
      <c r="H56" s="671"/>
      <c r="I56" s="671"/>
      <c r="J56" s="671"/>
      <c r="K56" s="671"/>
      <c r="L56" s="671"/>
      <c r="M56" s="671"/>
      <c r="N56" s="671"/>
      <c r="O56" s="671"/>
      <c r="P56" s="671"/>
      <c r="Q56" s="671"/>
      <c r="R56" s="672"/>
      <c r="S56" s="623"/>
      <c r="T56" s="624"/>
      <c r="U56" s="624"/>
      <c r="V56" s="624"/>
      <c r="W56" s="624"/>
      <c r="X56" s="624"/>
      <c r="Y56" s="624"/>
      <c r="Z56" s="624"/>
      <c r="AA56" s="624"/>
      <c r="AB56" s="624"/>
      <c r="AC56" s="624"/>
      <c r="AD56" s="624"/>
      <c r="AE56" s="624"/>
      <c r="AF56" s="624"/>
      <c r="AG56" s="624"/>
      <c r="AH56" s="624"/>
      <c r="AI56" s="624"/>
      <c r="AJ56" s="625"/>
      <c r="AK56" s="34"/>
      <c r="AM56" s="136"/>
    </row>
    <row r="57" spans="1:39" s="46" customFormat="1" ht="29.25" customHeight="1">
      <c r="A57" s="9"/>
      <c r="B57" s="71"/>
      <c r="C57" s="735">
        <v>19</v>
      </c>
      <c r="D57" s="736"/>
      <c r="E57" s="737"/>
      <c r="F57" s="670"/>
      <c r="G57" s="671"/>
      <c r="H57" s="671"/>
      <c r="I57" s="671"/>
      <c r="J57" s="671"/>
      <c r="K57" s="671"/>
      <c r="L57" s="671"/>
      <c r="M57" s="671"/>
      <c r="N57" s="671"/>
      <c r="O57" s="671"/>
      <c r="P57" s="671"/>
      <c r="Q57" s="671"/>
      <c r="R57" s="672"/>
      <c r="S57" s="623"/>
      <c r="T57" s="624"/>
      <c r="U57" s="624"/>
      <c r="V57" s="624"/>
      <c r="W57" s="624"/>
      <c r="X57" s="624"/>
      <c r="Y57" s="624"/>
      <c r="Z57" s="624"/>
      <c r="AA57" s="624"/>
      <c r="AB57" s="624"/>
      <c r="AC57" s="624"/>
      <c r="AD57" s="624"/>
      <c r="AE57" s="624"/>
      <c r="AF57" s="624"/>
      <c r="AG57" s="624"/>
      <c r="AH57" s="624"/>
      <c r="AI57" s="624"/>
      <c r="AJ57" s="625"/>
      <c r="AK57" s="34"/>
      <c r="AM57" s="136"/>
    </row>
    <row r="58" spans="1:39" s="46" customFormat="1" ht="29.25" customHeight="1">
      <c r="A58" s="9"/>
      <c r="B58" s="71"/>
      <c r="C58" s="735">
        <v>20</v>
      </c>
      <c r="D58" s="736"/>
      <c r="E58" s="737"/>
      <c r="F58" s="670"/>
      <c r="G58" s="671"/>
      <c r="H58" s="671"/>
      <c r="I58" s="671"/>
      <c r="J58" s="671"/>
      <c r="K58" s="671"/>
      <c r="L58" s="671"/>
      <c r="M58" s="671"/>
      <c r="N58" s="671"/>
      <c r="O58" s="671"/>
      <c r="P58" s="671"/>
      <c r="Q58" s="671"/>
      <c r="R58" s="672"/>
      <c r="S58" s="623"/>
      <c r="T58" s="624"/>
      <c r="U58" s="624"/>
      <c r="V58" s="624"/>
      <c r="W58" s="624"/>
      <c r="X58" s="624"/>
      <c r="Y58" s="624"/>
      <c r="Z58" s="624"/>
      <c r="AA58" s="624"/>
      <c r="AB58" s="624"/>
      <c r="AC58" s="624"/>
      <c r="AD58" s="624"/>
      <c r="AE58" s="624"/>
      <c r="AF58" s="624"/>
      <c r="AG58" s="624"/>
      <c r="AH58" s="624"/>
      <c r="AI58" s="624"/>
      <c r="AJ58" s="625"/>
      <c r="AK58" s="34"/>
      <c r="AM58" s="136"/>
    </row>
    <row r="59" spans="1:39" s="46" customFormat="1" ht="29.25" customHeight="1">
      <c r="A59" s="9"/>
      <c r="B59" s="71"/>
      <c r="C59" s="735">
        <v>21</v>
      </c>
      <c r="D59" s="736"/>
      <c r="E59" s="737"/>
      <c r="F59" s="670"/>
      <c r="G59" s="671"/>
      <c r="H59" s="671"/>
      <c r="I59" s="671"/>
      <c r="J59" s="671"/>
      <c r="K59" s="671"/>
      <c r="L59" s="671"/>
      <c r="M59" s="671"/>
      <c r="N59" s="671"/>
      <c r="O59" s="671"/>
      <c r="P59" s="671"/>
      <c r="Q59" s="671"/>
      <c r="R59" s="672"/>
      <c r="S59" s="623"/>
      <c r="T59" s="624"/>
      <c r="U59" s="624"/>
      <c r="V59" s="624"/>
      <c r="W59" s="624"/>
      <c r="X59" s="624"/>
      <c r="Y59" s="624"/>
      <c r="Z59" s="624"/>
      <c r="AA59" s="624"/>
      <c r="AB59" s="624"/>
      <c r="AC59" s="624"/>
      <c r="AD59" s="624"/>
      <c r="AE59" s="624"/>
      <c r="AF59" s="624"/>
      <c r="AG59" s="624"/>
      <c r="AH59" s="624"/>
      <c r="AI59" s="624"/>
      <c r="AJ59" s="625"/>
      <c r="AK59" s="34"/>
      <c r="AM59" s="136"/>
    </row>
    <row r="60" spans="1:39" s="46" customFormat="1" ht="29.25" customHeight="1">
      <c r="A60" s="9"/>
      <c r="B60" s="71"/>
      <c r="C60" s="735">
        <v>22</v>
      </c>
      <c r="D60" s="736"/>
      <c r="E60" s="737"/>
      <c r="F60" s="670"/>
      <c r="G60" s="671"/>
      <c r="H60" s="671"/>
      <c r="I60" s="671"/>
      <c r="J60" s="671"/>
      <c r="K60" s="671"/>
      <c r="L60" s="671"/>
      <c r="M60" s="671"/>
      <c r="N60" s="671"/>
      <c r="O60" s="671"/>
      <c r="P60" s="671"/>
      <c r="Q60" s="671"/>
      <c r="R60" s="672"/>
      <c r="S60" s="623"/>
      <c r="T60" s="624"/>
      <c r="U60" s="624"/>
      <c r="V60" s="624"/>
      <c r="W60" s="624"/>
      <c r="X60" s="624"/>
      <c r="Y60" s="624"/>
      <c r="Z60" s="624"/>
      <c r="AA60" s="624"/>
      <c r="AB60" s="624"/>
      <c r="AC60" s="624"/>
      <c r="AD60" s="624"/>
      <c r="AE60" s="624"/>
      <c r="AF60" s="624"/>
      <c r="AG60" s="624"/>
      <c r="AH60" s="624"/>
      <c r="AI60" s="624"/>
      <c r="AJ60" s="625"/>
      <c r="AK60" s="34"/>
      <c r="AM60" s="136"/>
    </row>
    <row r="61" spans="1:39" s="46" customFormat="1" ht="29.25" customHeight="1">
      <c r="A61" s="9"/>
      <c r="B61" s="71"/>
      <c r="C61" s="735">
        <v>23</v>
      </c>
      <c r="D61" s="736"/>
      <c r="E61" s="737"/>
      <c r="F61" s="670"/>
      <c r="G61" s="671"/>
      <c r="H61" s="671"/>
      <c r="I61" s="671"/>
      <c r="J61" s="671"/>
      <c r="K61" s="671"/>
      <c r="L61" s="671"/>
      <c r="M61" s="671"/>
      <c r="N61" s="671"/>
      <c r="O61" s="671"/>
      <c r="P61" s="671"/>
      <c r="Q61" s="671"/>
      <c r="R61" s="672"/>
      <c r="S61" s="623"/>
      <c r="T61" s="624"/>
      <c r="U61" s="624"/>
      <c r="V61" s="624"/>
      <c r="W61" s="624"/>
      <c r="X61" s="624"/>
      <c r="Y61" s="624"/>
      <c r="Z61" s="624"/>
      <c r="AA61" s="624"/>
      <c r="AB61" s="624"/>
      <c r="AC61" s="624"/>
      <c r="AD61" s="624"/>
      <c r="AE61" s="624"/>
      <c r="AF61" s="624"/>
      <c r="AG61" s="624"/>
      <c r="AH61" s="624"/>
      <c r="AI61" s="624"/>
      <c r="AJ61" s="625"/>
      <c r="AK61" s="34"/>
      <c r="AM61" s="136"/>
    </row>
    <row r="62" spans="1:39" s="46" customFormat="1" ht="29.25" customHeight="1">
      <c r="A62" s="9"/>
      <c r="B62" s="71"/>
      <c r="C62" s="735">
        <v>24</v>
      </c>
      <c r="D62" s="736"/>
      <c r="E62" s="737"/>
      <c r="F62" s="670"/>
      <c r="G62" s="671"/>
      <c r="H62" s="671"/>
      <c r="I62" s="671"/>
      <c r="J62" s="671"/>
      <c r="K62" s="671"/>
      <c r="L62" s="671"/>
      <c r="M62" s="671"/>
      <c r="N62" s="671"/>
      <c r="O62" s="671"/>
      <c r="P62" s="671"/>
      <c r="Q62" s="671"/>
      <c r="R62" s="672"/>
      <c r="S62" s="623"/>
      <c r="T62" s="624"/>
      <c r="U62" s="624"/>
      <c r="V62" s="624"/>
      <c r="W62" s="624"/>
      <c r="X62" s="624"/>
      <c r="Y62" s="624"/>
      <c r="Z62" s="624"/>
      <c r="AA62" s="624"/>
      <c r="AB62" s="624"/>
      <c r="AC62" s="624"/>
      <c r="AD62" s="624"/>
      <c r="AE62" s="624"/>
      <c r="AF62" s="624"/>
      <c r="AG62" s="624"/>
      <c r="AH62" s="624"/>
      <c r="AI62" s="624"/>
      <c r="AJ62" s="625"/>
      <c r="AK62" s="34"/>
      <c r="AM62" s="136"/>
    </row>
    <row r="63" spans="1:39" s="46" customFormat="1" ht="29.25" customHeight="1">
      <c r="A63" s="9"/>
      <c r="B63" s="152"/>
      <c r="C63" s="735">
        <v>25</v>
      </c>
      <c r="D63" s="736"/>
      <c r="E63" s="737"/>
      <c r="F63" s="670"/>
      <c r="G63" s="671"/>
      <c r="H63" s="671"/>
      <c r="I63" s="671"/>
      <c r="J63" s="671"/>
      <c r="K63" s="671"/>
      <c r="L63" s="671"/>
      <c r="M63" s="671"/>
      <c r="N63" s="671"/>
      <c r="O63" s="671"/>
      <c r="P63" s="671"/>
      <c r="Q63" s="671"/>
      <c r="R63" s="672"/>
      <c r="S63" s="623"/>
      <c r="T63" s="624"/>
      <c r="U63" s="624"/>
      <c r="V63" s="624"/>
      <c r="W63" s="624"/>
      <c r="X63" s="624"/>
      <c r="Y63" s="624"/>
      <c r="Z63" s="624"/>
      <c r="AA63" s="624"/>
      <c r="AB63" s="624"/>
      <c r="AC63" s="624"/>
      <c r="AD63" s="624"/>
      <c r="AE63" s="624"/>
      <c r="AF63" s="624"/>
      <c r="AG63" s="624"/>
      <c r="AH63" s="624"/>
      <c r="AI63" s="624"/>
      <c r="AJ63" s="625"/>
      <c r="AK63" s="34"/>
      <c r="AM63" s="136"/>
    </row>
    <row r="64" spans="1:39" s="46" customFormat="1" ht="26.25" customHeight="1">
      <c r="A64" s="106"/>
      <c r="B64" s="121"/>
      <c r="C64" s="148" t="s">
        <v>155</v>
      </c>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50"/>
      <c r="AE64" s="151"/>
      <c r="AF64" s="151"/>
      <c r="AG64" s="151"/>
      <c r="AH64" s="151"/>
      <c r="AI64" s="151"/>
      <c r="AJ64" s="147"/>
      <c r="AK64" s="251" t="s">
        <v>38</v>
      </c>
      <c r="AM64" s="136"/>
    </row>
    <row r="65" spans="1:37">
      <c r="A65" s="1"/>
      <c r="B65" s="76"/>
      <c r="C65" s="76"/>
      <c r="D65" s="76"/>
      <c r="E65" s="76"/>
      <c r="F65" s="76"/>
      <c r="G65" s="76"/>
      <c r="H65" s="76"/>
      <c r="I65" s="76"/>
      <c r="J65" s="76"/>
      <c r="K65" s="76"/>
      <c r="L65" s="76"/>
      <c r="M65" s="54"/>
      <c r="N65" s="54"/>
      <c r="O65" s="76"/>
      <c r="P65" s="54"/>
      <c r="Q65" s="54"/>
      <c r="R65" s="54"/>
      <c r="S65" s="54"/>
      <c r="T65" s="54"/>
      <c r="U65" s="54"/>
      <c r="V65" s="54"/>
      <c r="W65" s="54"/>
      <c r="X65" s="54"/>
      <c r="Y65" s="745" t="s">
        <v>84</v>
      </c>
      <c r="Z65" s="745"/>
      <c r="AA65" s="745"/>
      <c r="AB65" s="745"/>
      <c r="AC65" s="746" t="str">
        <f>IF($AC$4="","",$AC$4)</f>
        <v/>
      </c>
      <c r="AD65" s="746"/>
      <c r="AE65" s="746"/>
      <c r="AF65" s="746"/>
      <c r="AG65" s="746"/>
      <c r="AH65" s="746"/>
      <c r="AI65" s="746"/>
      <c r="AJ65" s="746"/>
      <c r="AK65" s="54"/>
    </row>
    <row r="66" spans="1:37" ht="21" customHeight="1">
      <c r="A66" s="1"/>
      <c r="B66" s="15"/>
      <c r="C66" s="125" t="s">
        <v>132</v>
      </c>
      <c r="D66" s="125"/>
      <c r="E66" s="125"/>
      <c r="F66" s="125"/>
      <c r="G66" s="125"/>
      <c r="H66" s="125"/>
      <c r="I66" s="125"/>
      <c r="J66" s="125"/>
      <c r="K66" s="125"/>
      <c r="L66" s="125"/>
      <c r="M66" s="125"/>
      <c r="N66" s="125"/>
      <c r="O66" s="125"/>
      <c r="P66" s="125"/>
      <c r="Q66" s="125"/>
      <c r="R66" s="125"/>
      <c r="S66" s="125"/>
      <c r="T66" s="125"/>
      <c r="U66" s="125"/>
      <c r="V66" s="125"/>
      <c r="W66" s="2"/>
      <c r="X66" s="2"/>
      <c r="Y66" s="2"/>
      <c r="Z66" s="2"/>
      <c r="AA66" s="2"/>
      <c r="AB66" s="2"/>
      <c r="AC66" s="2"/>
      <c r="AD66" s="2"/>
      <c r="AE66" s="140" t="str">
        <f>IF($E$10="A","Ａ事業所（２）",IF($E$10="Bテナント等","Bテナント等事業所（２）",""))</f>
        <v/>
      </c>
      <c r="AF66" s="54"/>
      <c r="AG66" s="2"/>
      <c r="AH66" s="2"/>
      <c r="AI66" s="2"/>
      <c r="AJ66" s="2"/>
      <c r="AK66" s="2"/>
    </row>
    <row r="67" spans="1:37" ht="8.25" customHeight="1">
      <c r="A67" s="1"/>
      <c r="B67" s="16"/>
      <c r="C67" s="17"/>
      <c r="D67" s="17"/>
      <c r="E67" s="17"/>
      <c r="F67" s="17"/>
      <c r="G67" s="17"/>
      <c r="H67" s="17"/>
      <c r="I67" s="17"/>
      <c r="J67" s="17"/>
      <c r="K67" s="17"/>
      <c r="L67" s="17"/>
      <c r="M67" s="17"/>
      <c r="N67" s="17"/>
      <c r="O67" s="17"/>
      <c r="P67" s="17"/>
      <c r="Q67" s="17"/>
      <c r="R67" s="17"/>
      <c r="S67" s="17"/>
      <c r="T67" s="17"/>
      <c r="U67" s="17"/>
      <c r="V67" s="17"/>
      <c r="W67" s="5"/>
      <c r="X67" s="5"/>
      <c r="Y67" s="5"/>
      <c r="Z67" s="5"/>
      <c r="AA67" s="5"/>
      <c r="AB67" s="5"/>
      <c r="AC67" s="5"/>
      <c r="AD67" s="5"/>
      <c r="AE67" s="5"/>
      <c r="AF67" s="17"/>
      <c r="AG67" s="5"/>
      <c r="AH67" s="5"/>
      <c r="AI67" s="5"/>
      <c r="AJ67" s="5"/>
      <c r="AK67" s="18"/>
    </row>
    <row r="68" spans="1:37" ht="22.5" customHeight="1">
      <c r="A68" s="1"/>
      <c r="B68" s="19"/>
      <c r="C68" s="126" t="s">
        <v>156</v>
      </c>
      <c r="D68" s="72"/>
      <c r="E68" s="72"/>
      <c r="F68" s="72"/>
      <c r="G68" s="72"/>
      <c r="H68" s="72"/>
      <c r="I68" s="72"/>
      <c r="J68" s="72"/>
      <c r="K68" s="72"/>
      <c r="L68" s="72"/>
      <c r="M68" s="72"/>
      <c r="N68" s="72"/>
      <c r="O68" s="73"/>
      <c r="P68" s="54"/>
      <c r="Q68" s="54"/>
      <c r="R68" s="54"/>
      <c r="S68" s="54"/>
      <c r="T68" s="54"/>
      <c r="U68" s="54"/>
      <c r="V68" s="54"/>
      <c r="W68" s="54"/>
      <c r="X68" s="54"/>
      <c r="Y68" s="54"/>
      <c r="Z68" s="54"/>
      <c r="AA68" s="54"/>
      <c r="AB68" s="54"/>
      <c r="AC68" s="54"/>
      <c r="AD68" s="54"/>
      <c r="AE68" s="54"/>
      <c r="AF68" s="54"/>
      <c r="AG68" s="54"/>
      <c r="AH68" s="54"/>
      <c r="AI68" s="54"/>
      <c r="AJ68" s="54"/>
      <c r="AK68" s="3"/>
    </row>
    <row r="69" spans="1:37" ht="6.75" customHeight="1">
      <c r="A69" s="1"/>
      <c r="B69" s="19"/>
      <c r="C69" s="72"/>
      <c r="D69" s="72"/>
      <c r="E69" s="72"/>
      <c r="F69" s="72"/>
      <c r="G69" s="72"/>
      <c r="H69" s="72"/>
      <c r="I69" s="72"/>
      <c r="J69" s="72"/>
      <c r="K69" s="72"/>
      <c r="L69" s="72"/>
      <c r="M69" s="72"/>
      <c r="N69" s="72"/>
      <c r="O69" s="73"/>
      <c r="P69" s="54"/>
      <c r="Q69" s="54"/>
      <c r="R69" s="54"/>
      <c r="S69" s="54"/>
      <c r="T69" s="54"/>
      <c r="U69" s="54"/>
      <c r="V69" s="54"/>
      <c r="W69" s="54"/>
      <c r="X69" s="54"/>
      <c r="Y69" s="54"/>
      <c r="Z69" s="54"/>
      <c r="AA69" s="54"/>
      <c r="AB69" s="54"/>
      <c r="AC69" s="54"/>
      <c r="AD69" s="54"/>
      <c r="AE69" s="54"/>
      <c r="AF69" s="54"/>
      <c r="AG69" s="54"/>
      <c r="AH69" s="54"/>
      <c r="AI69" s="54"/>
      <c r="AJ69" s="54"/>
      <c r="AK69" s="3"/>
    </row>
    <row r="70" spans="1:37" ht="13.5" customHeight="1">
      <c r="A70" s="1"/>
      <c r="B70" s="19"/>
      <c r="C70" s="126" t="s">
        <v>515</v>
      </c>
      <c r="D70" s="72"/>
      <c r="E70" s="72"/>
      <c r="F70" s="72"/>
      <c r="G70" s="72"/>
      <c r="H70" s="72"/>
      <c r="I70" s="72"/>
      <c r="J70" s="72"/>
      <c r="K70" s="72"/>
      <c r="L70" s="72"/>
      <c r="M70" s="72"/>
      <c r="N70" s="72"/>
      <c r="O70" s="73"/>
      <c r="P70" s="54"/>
      <c r="Q70" s="54"/>
      <c r="R70" s="54"/>
      <c r="S70" s="54"/>
      <c r="T70" s="54"/>
      <c r="U70" s="54"/>
      <c r="V70" s="54"/>
      <c r="W70" s="54"/>
      <c r="X70" s="54"/>
      <c r="Y70" s="54"/>
      <c r="Z70" s="54"/>
      <c r="AA70" s="54"/>
      <c r="AB70" s="54"/>
      <c r="AC70" s="54"/>
      <c r="AD70" s="54"/>
      <c r="AE70" s="54"/>
      <c r="AF70" s="54"/>
      <c r="AG70" s="54"/>
      <c r="AH70" s="54"/>
      <c r="AI70" s="54"/>
      <c r="AJ70" s="54"/>
      <c r="AK70" s="3"/>
    </row>
    <row r="71" spans="1:37" ht="18" customHeight="1">
      <c r="A71" s="1"/>
      <c r="B71" s="19"/>
      <c r="C71" s="54"/>
      <c r="D71" s="747" t="s">
        <v>480</v>
      </c>
      <c r="E71" s="748"/>
      <c r="F71" s="748"/>
      <c r="G71" s="748"/>
      <c r="H71" s="748"/>
      <c r="I71" s="748"/>
      <c r="J71" s="748"/>
      <c r="K71" s="748"/>
      <c r="L71" s="748"/>
      <c r="M71" s="748"/>
      <c r="N71" s="748"/>
      <c r="O71" s="748"/>
      <c r="P71" s="749"/>
      <c r="Q71" s="756" t="s">
        <v>481</v>
      </c>
      <c r="R71" s="757"/>
      <c r="S71" s="757"/>
      <c r="T71" s="757"/>
      <c r="U71" s="757"/>
      <c r="V71" s="757"/>
      <c r="W71" s="757"/>
      <c r="X71" s="757"/>
      <c r="Y71" s="757"/>
      <c r="Z71" s="757"/>
      <c r="AA71" s="757"/>
      <c r="AB71" s="757"/>
      <c r="AC71" s="757"/>
      <c r="AD71" s="757"/>
      <c r="AE71" s="757"/>
      <c r="AF71" s="757"/>
      <c r="AG71" s="757"/>
      <c r="AH71" s="757"/>
      <c r="AI71" s="757"/>
      <c r="AJ71" s="758"/>
      <c r="AK71" s="3"/>
    </row>
    <row r="72" spans="1:37" ht="24" customHeight="1">
      <c r="A72" s="1"/>
      <c r="B72" s="19"/>
      <c r="C72" s="54"/>
      <c r="D72" s="750"/>
      <c r="E72" s="751"/>
      <c r="F72" s="751"/>
      <c r="G72" s="751"/>
      <c r="H72" s="751"/>
      <c r="I72" s="751"/>
      <c r="J72" s="751"/>
      <c r="K72" s="751"/>
      <c r="L72" s="751"/>
      <c r="M72" s="751"/>
      <c r="N72" s="751"/>
      <c r="O72" s="751"/>
      <c r="P72" s="752"/>
      <c r="Q72" s="759" t="str">
        <f>Tbl!$Q$2</f>
        <v>令和２年度
（2020年度）</v>
      </c>
      <c r="R72" s="760"/>
      <c r="S72" s="760"/>
      <c r="T72" s="761"/>
      <c r="U72" s="759" t="str">
        <f>Tbl!$Q$3</f>
        <v>令和３年度
（2021年度）</v>
      </c>
      <c r="V72" s="760"/>
      <c r="W72" s="760"/>
      <c r="X72" s="761"/>
      <c r="Y72" s="759" t="str">
        <f>Tbl!$Q$4</f>
        <v>令和４年度
（2022年度）</v>
      </c>
      <c r="Z72" s="760"/>
      <c r="AA72" s="760"/>
      <c r="AB72" s="761"/>
      <c r="AC72" s="759" t="str">
        <f>Tbl!$Q$5</f>
        <v>令和５年度
（2023年度）</v>
      </c>
      <c r="AD72" s="760"/>
      <c r="AE72" s="760"/>
      <c r="AF72" s="761"/>
      <c r="AG72" s="759" t="str">
        <f>Tbl!$Q$6</f>
        <v>令和６年度
（2024年度）</v>
      </c>
      <c r="AH72" s="760"/>
      <c r="AI72" s="760"/>
      <c r="AJ72" s="761"/>
      <c r="AK72" s="3"/>
    </row>
    <row r="73" spans="1:37" ht="30" customHeight="1">
      <c r="A73" s="1"/>
      <c r="B73" s="19"/>
      <c r="C73" s="54"/>
      <c r="D73" s="753"/>
      <c r="E73" s="754"/>
      <c r="F73" s="754"/>
      <c r="G73" s="754"/>
      <c r="H73" s="754"/>
      <c r="I73" s="754"/>
      <c r="J73" s="754"/>
      <c r="K73" s="754"/>
      <c r="L73" s="754"/>
      <c r="M73" s="754"/>
      <c r="N73" s="754"/>
      <c r="O73" s="754"/>
      <c r="P73" s="755"/>
      <c r="Q73" s="777"/>
      <c r="R73" s="778"/>
      <c r="S73" s="778"/>
      <c r="T73" s="779"/>
      <c r="U73" s="777"/>
      <c r="V73" s="778"/>
      <c r="W73" s="778"/>
      <c r="X73" s="779"/>
      <c r="Y73" s="777"/>
      <c r="Z73" s="778"/>
      <c r="AA73" s="778"/>
      <c r="AB73" s="779"/>
      <c r="AC73" s="777"/>
      <c r="AD73" s="778"/>
      <c r="AE73" s="778"/>
      <c r="AF73" s="779"/>
      <c r="AG73" s="777"/>
      <c r="AH73" s="778"/>
      <c r="AI73" s="778"/>
      <c r="AJ73" s="779"/>
      <c r="AK73" s="3"/>
    </row>
    <row r="74" spans="1:37" ht="13.5" customHeight="1">
      <c r="A74" s="1"/>
      <c r="B74" s="19"/>
      <c r="C74" s="72"/>
      <c r="D74" s="72"/>
      <c r="E74" s="72"/>
      <c r="F74" s="72"/>
      <c r="G74" s="72"/>
      <c r="H74" s="72"/>
      <c r="I74" s="72"/>
      <c r="J74" s="72"/>
      <c r="K74" s="72"/>
      <c r="L74" s="72"/>
      <c r="M74" s="72"/>
      <c r="N74" s="72"/>
      <c r="O74" s="73"/>
      <c r="P74" s="54"/>
      <c r="Q74" s="54"/>
      <c r="R74" s="54"/>
      <c r="S74" s="54"/>
      <c r="T74" s="54"/>
      <c r="U74" s="54"/>
      <c r="V74" s="54"/>
      <c r="W74" s="54"/>
      <c r="X74" s="54"/>
      <c r="Y74" s="54"/>
      <c r="Z74" s="54"/>
      <c r="AA74" s="54"/>
      <c r="AB74" s="54"/>
      <c r="AC74" s="54"/>
      <c r="AD74" s="54"/>
      <c r="AE74" s="54"/>
      <c r="AF74" s="54"/>
      <c r="AG74" s="54"/>
      <c r="AH74" s="54"/>
      <c r="AI74" s="54"/>
      <c r="AJ74" s="54"/>
      <c r="AK74" s="3"/>
    </row>
    <row r="75" spans="1:37">
      <c r="A75" s="1"/>
      <c r="B75" s="19"/>
      <c r="C75" s="126" t="s">
        <v>516</v>
      </c>
      <c r="D75" s="72"/>
      <c r="E75" s="72"/>
      <c r="F75" s="72"/>
      <c r="G75" s="72"/>
      <c r="H75" s="72"/>
      <c r="I75" s="72"/>
      <c r="J75" s="72"/>
      <c r="K75" s="72"/>
      <c r="L75" s="72"/>
      <c r="M75" s="72"/>
      <c r="N75" s="72"/>
      <c r="O75" s="21"/>
      <c r="P75" s="54"/>
      <c r="Q75" s="54"/>
      <c r="R75" s="54"/>
      <c r="S75" s="54"/>
      <c r="T75" s="54"/>
      <c r="U75" s="54"/>
      <c r="V75" s="54"/>
      <c r="W75" s="54"/>
      <c r="X75" s="54"/>
      <c r="Y75" s="54"/>
      <c r="Z75" s="54"/>
      <c r="AA75" s="54"/>
      <c r="AB75" s="54"/>
      <c r="AC75" s="54"/>
      <c r="AD75" s="54"/>
      <c r="AE75" s="54"/>
      <c r="AF75" s="54"/>
      <c r="AG75" s="54"/>
      <c r="AH75" s="54"/>
      <c r="AI75" s="54"/>
      <c r="AJ75" s="54"/>
      <c r="AK75" s="3"/>
    </row>
    <row r="76" spans="1:37">
      <c r="A76" s="1"/>
      <c r="B76" s="19"/>
      <c r="C76" s="72"/>
      <c r="D76" s="72"/>
      <c r="E76" s="72"/>
      <c r="F76" s="72"/>
      <c r="G76" s="72"/>
      <c r="H76" s="72"/>
      <c r="I76" s="72"/>
      <c r="J76" s="72"/>
      <c r="K76" s="72"/>
      <c r="L76" s="72"/>
      <c r="M76" s="74"/>
      <c r="N76" s="54"/>
      <c r="O76" s="73"/>
      <c r="P76" s="2"/>
      <c r="Q76" s="54"/>
      <c r="R76" s="54"/>
      <c r="S76" s="54"/>
      <c r="T76" s="54"/>
      <c r="U76" s="54"/>
      <c r="V76" s="54"/>
      <c r="W76" s="54"/>
      <c r="X76" s="54"/>
      <c r="Y76" s="54"/>
      <c r="Z76" s="54"/>
      <c r="AA76" s="54"/>
      <c r="AB76" s="54"/>
      <c r="AC76" s="54"/>
      <c r="AD76" s="54"/>
      <c r="AE76" s="54"/>
      <c r="AF76" s="54"/>
      <c r="AG76" s="54"/>
      <c r="AH76" s="54"/>
      <c r="AI76" s="54"/>
      <c r="AJ76" s="142" t="s">
        <v>497</v>
      </c>
      <c r="AK76" s="3"/>
    </row>
    <row r="77" spans="1:37" ht="18" customHeight="1">
      <c r="A77" s="1"/>
      <c r="B77" s="19"/>
      <c r="C77" s="72"/>
      <c r="D77" s="762"/>
      <c r="E77" s="763"/>
      <c r="F77" s="763"/>
      <c r="G77" s="763"/>
      <c r="H77" s="763"/>
      <c r="I77" s="763"/>
      <c r="J77" s="763"/>
      <c r="K77" s="763"/>
      <c r="L77" s="763"/>
      <c r="M77" s="5"/>
      <c r="N77" s="22"/>
      <c r="O77" s="22"/>
      <c r="P77" s="23"/>
      <c r="Q77" s="756" t="s">
        <v>481</v>
      </c>
      <c r="R77" s="757"/>
      <c r="S77" s="757"/>
      <c r="T77" s="757"/>
      <c r="U77" s="757"/>
      <c r="V77" s="757"/>
      <c r="W77" s="757"/>
      <c r="X77" s="757"/>
      <c r="Y77" s="757"/>
      <c r="Z77" s="757"/>
      <c r="AA77" s="757"/>
      <c r="AB77" s="757"/>
      <c r="AC77" s="757"/>
      <c r="AD77" s="757"/>
      <c r="AE77" s="757"/>
      <c r="AF77" s="757"/>
      <c r="AG77" s="757"/>
      <c r="AH77" s="757"/>
      <c r="AI77" s="757"/>
      <c r="AJ77" s="758"/>
      <c r="AK77" s="3"/>
    </row>
    <row r="78" spans="1:37" ht="12" customHeight="1">
      <c r="A78" s="1"/>
      <c r="B78" s="19"/>
      <c r="C78" s="72"/>
      <c r="D78" s="764"/>
      <c r="E78" s="765"/>
      <c r="F78" s="765"/>
      <c r="G78" s="765"/>
      <c r="H78" s="765"/>
      <c r="I78" s="765"/>
      <c r="J78" s="765"/>
      <c r="K78" s="765"/>
      <c r="L78" s="766"/>
      <c r="M78" s="770" t="s">
        <v>157</v>
      </c>
      <c r="N78" s="770"/>
      <c r="O78" s="770"/>
      <c r="P78" s="770"/>
      <c r="Q78" s="771" t="str">
        <f>Tbl!$Q$2</f>
        <v>令和２年度
（2020年度）</v>
      </c>
      <c r="R78" s="772"/>
      <c r="S78" s="772"/>
      <c r="T78" s="773"/>
      <c r="U78" s="771" t="str">
        <f>Tbl!$Q$3</f>
        <v>令和３年度
（2021年度）</v>
      </c>
      <c r="V78" s="772"/>
      <c r="W78" s="772"/>
      <c r="X78" s="773"/>
      <c r="Y78" s="771" t="str">
        <f>Tbl!$Q$4</f>
        <v>令和４年度
（2022年度）</v>
      </c>
      <c r="Z78" s="772"/>
      <c r="AA78" s="772"/>
      <c r="AB78" s="773"/>
      <c r="AC78" s="771" t="str">
        <f>Tbl!$Q$5</f>
        <v>令和５年度
（2023年度）</v>
      </c>
      <c r="AD78" s="772"/>
      <c r="AE78" s="772"/>
      <c r="AF78" s="773"/>
      <c r="AG78" s="771" t="str">
        <f>Tbl!$Q$6</f>
        <v>令和６年度
（2024年度）</v>
      </c>
      <c r="AH78" s="772"/>
      <c r="AI78" s="772"/>
      <c r="AJ78" s="773"/>
      <c r="AK78" s="127"/>
    </row>
    <row r="79" spans="1:37" ht="12" customHeight="1">
      <c r="A79" s="1"/>
      <c r="B79" s="19"/>
      <c r="C79" s="72"/>
      <c r="D79" s="767"/>
      <c r="E79" s="768"/>
      <c r="F79" s="768"/>
      <c r="G79" s="768"/>
      <c r="H79" s="768"/>
      <c r="I79" s="768"/>
      <c r="J79" s="768"/>
      <c r="K79" s="768"/>
      <c r="L79" s="769"/>
      <c r="M79" s="770"/>
      <c r="N79" s="770"/>
      <c r="O79" s="770"/>
      <c r="P79" s="770"/>
      <c r="Q79" s="774"/>
      <c r="R79" s="775"/>
      <c r="S79" s="775"/>
      <c r="T79" s="776"/>
      <c r="U79" s="774"/>
      <c r="V79" s="775"/>
      <c r="W79" s="775"/>
      <c r="X79" s="776"/>
      <c r="Y79" s="774"/>
      <c r="Z79" s="775"/>
      <c r="AA79" s="775"/>
      <c r="AB79" s="776"/>
      <c r="AC79" s="774"/>
      <c r="AD79" s="775"/>
      <c r="AE79" s="775"/>
      <c r="AF79" s="776"/>
      <c r="AG79" s="774"/>
      <c r="AH79" s="775"/>
      <c r="AI79" s="775"/>
      <c r="AJ79" s="776"/>
      <c r="AK79" s="127"/>
    </row>
    <row r="80" spans="1:37" ht="30" customHeight="1">
      <c r="A80" s="1"/>
      <c r="B80" s="19"/>
      <c r="C80" s="72"/>
      <c r="D80" s="788" t="s">
        <v>482</v>
      </c>
      <c r="E80" s="789"/>
      <c r="F80" s="789"/>
      <c r="G80" s="789"/>
      <c r="H80" s="789"/>
      <c r="I80" s="789"/>
      <c r="J80" s="789"/>
      <c r="K80" s="789"/>
      <c r="L80" s="789"/>
      <c r="M80" s="790" t="str">
        <f>IF($S$24="","",$S$24)</f>
        <v/>
      </c>
      <c r="N80" s="790"/>
      <c r="O80" s="790"/>
      <c r="P80" s="790"/>
      <c r="Q80" s="780"/>
      <c r="R80" s="781"/>
      <c r="S80" s="781"/>
      <c r="T80" s="782"/>
      <c r="U80" s="780"/>
      <c r="V80" s="781"/>
      <c r="W80" s="781"/>
      <c r="X80" s="782"/>
      <c r="Y80" s="780"/>
      <c r="Z80" s="781"/>
      <c r="AA80" s="781"/>
      <c r="AB80" s="782"/>
      <c r="AC80" s="780"/>
      <c r="AD80" s="781"/>
      <c r="AE80" s="781"/>
      <c r="AF80" s="782"/>
      <c r="AG80" s="780"/>
      <c r="AH80" s="781"/>
      <c r="AI80" s="781"/>
      <c r="AJ80" s="782"/>
      <c r="AK80" s="3"/>
    </row>
    <row r="81" spans="1:46" ht="30" customHeight="1">
      <c r="A81" s="1"/>
      <c r="B81" s="19"/>
      <c r="C81" s="72"/>
      <c r="D81" s="128"/>
      <c r="E81" s="783" t="s">
        <v>158</v>
      </c>
      <c r="F81" s="783"/>
      <c r="G81" s="783"/>
      <c r="H81" s="783"/>
      <c r="I81" s="783"/>
      <c r="J81" s="783"/>
      <c r="K81" s="783"/>
      <c r="L81" s="783"/>
      <c r="M81" s="783"/>
      <c r="N81" s="783"/>
      <c r="O81" s="783"/>
      <c r="P81" s="783"/>
      <c r="Q81" s="784" t="s">
        <v>192</v>
      </c>
      <c r="R81" s="785"/>
      <c r="S81" s="785"/>
      <c r="T81" s="786"/>
      <c r="U81" s="787" t="str">
        <f>IFERROR(IF(U$80="","",(U80-Q80)/Q80*100),"")</f>
        <v/>
      </c>
      <c r="V81" s="787"/>
      <c r="W81" s="787"/>
      <c r="X81" s="787"/>
      <c r="Y81" s="787" t="str">
        <f t="shared" ref="Y81" si="0">IFERROR(IF(Y$80="","",(Y80-U80)/U80*100),"")</f>
        <v/>
      </c>
      <c r="Z81" s="787"/>
      <c r="AA81" s="787"/>
      <c r="AB81" s="787"/>
      <c r="AC81" s="787" t="str">
        <f t="shared" ref="AC81" si="1">IFERROR(IF(AC$80="","",(AC80-Y80)/Y80*100),"")</f>
        <v/>
      </c>
      <c r="AD81" s="787"/>
      <c r="AE81" s="787"/>
      <c r="AF81" s="787"/>
      <c r="AG81" s="787" t="str">
        <f t="shared" ref="AG81" si="2">IFERROR(IF(AG$80="","",(AG80-AC80)/AC80*100),"")</f>
        <v/>
      </c>
      <c r="AH81" s="787"/>
      <c r="AI81" s="787"/>
      <c r="AJ81" s="787"/>
      <c r="AK81" s="3"/>
    </row>
    <row r="82" spans="1:46" ht="15" customHeight="1">
      <c r="A82" s="1"/>
      <c r="B82" s="19"/>
      <c r="C82" s="72"/>
      <c r="D82" s="809"/>
      <c r="E82" s="811" t="s">
        <v>518</v>
      </c>
      <c r="F82" s="812"/>
      <c r="G82" s="812"/>
      <c r="H82" s="812"/>
      <c r="I82" s="812"/>
      <c r="J82" s="812"/>
      <c r="K82" s="812"/>
      <c r="L82" s="812"/>
      <c r="M82" s="812"/>
      <c r="N82" s="812"/>
      <c r="O82" s="812"/>
      <c r="P82" s="813"/>
      <c r="Q82" s="791" t="str">
        <f>IFERROR(IF(Q80="","",($M$80-Q80)/$M$80*100),"")</f>
        <v/>
      </c>
      <c r="R82" s="792"/>
      <c r="S82" s="792"/>
      <c r="T82" s="793"/>
      <c r="U82" s="791" t="str">
        <f t="shared" ref="U82" si="3">IFERROR(IF(U80="","",($M$80-U80)/$M$80*100),"")</f>
        <v/>
      </c>
      <c r="V82" s="792"/>
      <c r="W82" s="792"/>
      <c r="X82" s="793"/>
      <c r="Y82" s="791" t="str">
        <f t="shared" ref="Y82" si="4">IFERROR(IF(Y80="","",($M$80-Y80)/$M$80*100),"")</f>
        <v/>
      </c>
      <c r="Z82" s="792"/>
      <c r="AA82" s="792"/>
      <c r="AB82" s="793"/>
      <c r="AC82" s="791" t="str">
        <f t="shared" ref="AC82" si="5">IFERROR(IF(AC80="","",($M$80-AC80)/$M$80*100),"")</f>
        <v/>
      </c>
      <c r="AD82" s="792"/>
      <c r="AE82" s="792"/>
      <c r="AF82" s="793"/>
      <c r="AG82" s="791" t="str">
        <f t="shared" ref="AG82" si="6">IFERROR(IF(AG80="","",($M$80-AG80)/$M$80*100),"")</f>
        <v/>
      </c>
      <c r="AH82" s="792"/>
      <c r="AI82" s="792"/>
      <c r="AJ82" s="793"/>
      <c r="AK82" s="3"/>
    </row>
    <row r="83" spans="1:46" ht="15" customHeight="1">
      <c r="A83" s="1"/>
      <c r="B83" s="19"/>
      <c r="C83" s="72"/>
      <c r="D83" s="810"/>
      <c r="E83" s="814"/>
      <c r="F83" s="815"/>
      <c r="G83" s="815"/>
      <c r="H83" s="815"/>
      <c r="I83" s="815"/>
      <c r="J83" s="815"/>
      <c r="K83" s="815"/>
      <c r="L83" s="815"/>
      <c r="M83" s="815"/>
      <c r="N83" s="815"/>
      <c r="O83" s="815"/>
      <c r="P83" s="816"/>
      <c r="Q83" s="794"/>
      <c r="R83" s="795"/>
      <c r="S83" s="795"/>
      <c r="T83" s="796"/>
      <c r="U83" s="794"/>
      <c r="V83" s="795"/>
      <c r="W83" s="795"/>
      <c r="X83" s="796"/>
      <c r="Y83" s="794"/>
      <c r="Z83" s="795"/>
      <c r="AA83" s="795"/>
      <c r="AB83" s="796"/>
      <c r="AC83" s="794"/>
      <c r="AD83" s="795"/>
      <c r="AE83" s="795"/>
      <c r="AF83" s="796"/>
      <c r="AG83" s="794"/>
      <c r="AH83" s="795"/>
      <c r="AI83" s="795"/>
      <c r="AJ83" s="796"/>
      <c r="AK83" s="21"/>
    </row>
    <row r="84" spans="1:46" ht="30" customHeight="1">
      <c r="A84" s="1"/>
      <c r="B84" s="19"/>
      <c r="C84" s="72"/>
      <c r="D84" s="797" t="s">
        <v>109</v>
      </c>
      <c r="E84" s="799" t="s">
        <v>159</v>
      </c>
      <c r="F84" s="800"/>
      <c r="G84" s="800"/>
      <c r="H84" s="800"/>
      <c r="I84" s="800"/>
      <c r="J84" s="800"/>
      <c r="K84" s="800"/>
      <c r="L84" s="800"/>
      <c r="M84" s="800"/>
      <c r="N84" s="800"/>
      <c r="O84" s="800"/>
      <c r="P84" s="801"/>
      <c r="Q84" s="802"/>
      <c r="R84" s="803"/>
      <c r="S84" s="803"/>
      <c r="T84" s="804"/>
      <c r="U84" s="802"/>
      <c r="V84" s="803"/>
      <c r="W84" s="803"/>
      <c r="X84" s="804"/>
      <c r="Y84" s="802"/>
      <c r="Z84" s="803"/>
      <c r="AA84" s="803"/>
      <c r="AB84" s="804"/>
      <c r="AC84" s="802"/>
      <c r="AD84" s="803"/>
      <c r="AE84" s="803"/>
      <c r="AF84" s="804"/>
      <c r="AG84" s="802"/>
      <c r="AH84" s="803"/>
      <c r="AI84" s="803"/>
      <c r="AJ84" s="804"/>
      <c r="AK84" s="21"/>
    </row>
    <row r="85" spans="1:46" ht="30" customHeight="1">
      <c r="A85" s="1"/>
      <c r="B85" s="19"/>
      <c r="C85" s="72"/>
      <c r="D85" s="797"/>
      <c r="E85" s="805" t="s">
        <v>160</v>
      </c>
      <c r="F85" s="805"/>
      <c r="G85" s="805"/>
      <c r="H85" s="805"/>
      <c r="I85" s="805"/>
      <c r="J85" s="805"/>
      <c r="K85" s="805"/>
      <c r="L85" s="805"/>
      <c r="M85" s="805"/>
      <c r="N85" s="805"/>
      <c r="O85" s="805"/>
      <c r="P85" s="805"/>
      <c r="Q85" s="806"/>
      <c r="R85" s="807"/>
      <c r="S85" s="807"/>
      <c r="T85" s="808"/>
      <c r="U85" s="817"/>
      <c r="V85" s="818"/>
      <c r="W85" s="818"/>
      <c r="X85" s="819"/>
      <c r="Y85" s="806"/>
      <c r="Z85" s="807"/>
      <c r="AA85" s="807"/>
      <c r="AB85" s="808"/>
      <c r="AC85" s="806"/>
      <c r="AD85" s="807"/>
      <c r="AE85" s="807"/>
      <c r="AF85" s="808"/>
      <c r="AG85" s="806"/>
      <c r="AH85" s="807"/>
      <c r="AI85" s="807"/>
      <c r="AJ85" s="808"/>
      <c r="AK85" s="3"/>
    </row>
    <row r="86" spans="1:46" ht="30" customHeight="1">
      <c r="A86" s="1"/>
      <c r="B86" s="19"/>
      <c r="C86" s="72"/>
      <c r="D86" s="797"/>
      <c r="E86" s="805" t="s">
        <v>161</v>
      </c>
      <c r="F86" s="805"/>
      <c r="G86" s="805"/>
      <c r="H86" s="805"/>
      <c r="I86" s="805"/>
      <c r="J86" s="805"/>
      <c r="K86" s="805"/>
      <c r="L86" s="805"/>
      <c r="M86" s="805"/>
      <c r="N86" s="805"/>
      <c r="O86" s="805"/>
      <c r="P86" s="805"/>
      <c r="Q86" s="806"/>
      <c r="R86" s="807"/>
      <c r="S86" s="807"/>
      <c r="T86" s="808"/>
      <c r="U86" s="806"/>
      <c r="V86" s="807"/>
      <c r="W86" s="807"/>
      <c r="X86" s="808"/>
      <c r="Y86" s="806"/>
      <c r="Z86" s="807"/>
      <c r="AA86" s="807"/>
      <c r="AB86" s="808"/>
      <c r="AC86" s="806"/>
      <c r="AD86" s="807"/>
      <c r="AE86" s="807"/>
      <c r="AF86" s="808"/>
      <c r="AG86" s="806"/>
      <c r="AH86" s="807"/>
      <c r="AI86" s="807"/>
      <c r="AJ86" s="808"/>
      <c r="AK86" s="3"/>
    </row>
    <row r="87" spans="1:46" ht="30" customHeight="1">
      <c r="A87" s="1"/>
      <c r="B87" s="19"/>
      <c r="C87" s="72"/>
      <c r="D87" s="797"/>
      <c r="E87" s="805" t="s">
        <v>162</v>
      </c>
      <c r="F87" s="805"/>
      <c r="G87" s="805"/>
      <c r="H87" s="805"/>
      <c r="I87" s="805"/>
      <c r="J87" s="805"/>
      <c r="K87" s="805"/>
      <c r="L87" s="805"/>
      <c r="M87" s="805"/>
      <c r="N87" s="805"/>
      <c r="O87" s="805"/>
      <c r="P87" s="805"/>
      <c r="Q87" s="806"/>
      <c r="R87" s="807"/>
      <c r="S87" s="807"/>
      <c r="T87" s="808"/>
      <c r="U87" s="806"/>
      <c r="V87" s="807"/>
      <c r="W87" s="807"/>
      <c r="X87" s="808"/>
      <c r="Y87" s="806"/>
      <c r="Z87" s="807"/>
      <c r="AA87" s="807"/>
      <c r="AB87" s="808"/>
      <c r="AC87" s="806"/>
      <c r="AD87" s="807"/>
      <c r="AE87" s="807"/>
      <c r="AF87" s="808"/>
      <c r="AG87" s="806"/>
      <c r="AH87" s="807"/>
      <c r="AI87" s="807"/>
      <c r="AJ87" s="808"/>
      <c r="AK87" s="3"/>
      <c r="AP87" s="47"/>
      <c r="AS87" s="47"/>
    </row>
    <row r="88" spans="1:46" ht="30" customHeight="1">
      <c r="A88" s="1"/>
      <c r="B88" s="19"/>
      <c r="C88" s="72"/>
      <c r="D88" s="797"/>
      <c r="E88" s="805" t="s">
        <v>163</v>
      </c>
      <c r="F88" s="805"/>
      <c r="G88" s="805"/>
      <c r="H88" s="805"/>
      <c r="I88" s="805"/>
      <c r="J88" s="805"/>
      <c r="K88" s="805"/>
      <c r="L88" s="805"/>
      <c r="M88" s="805"/>
      <c r="N88" s="805"/>
      <c r="O88" s="805"/>
      <c r="P88" s="805"/>
      <c r="Q88" s="806"/>
      <c r="R88" s="807"/>
      <c r="S88" s="807"/>
      <c r="T88" s="808"/>
      <c r="U88" s="806"/>
      <c r="V88" s="807"/>
      <c r="W88" s="807"/>
      <c r="X88" s="808"/>
      <c r="Y88" s="806"/>
      <c r="Z88" s="807"/>
      <c r="AA88" s="807"/>
      <c r="AB88" s="808"/>
      <c r="AC88" s="806"/>
      <c r="AD88" s="807"/>
      <c r="AE88" s="807"/>
      <c r="AF88" s="808"/>
      <c r="AG88" s="806"/>
      <c r="AH88" s="807"/>
      <c r="AI88" s="807"/>
      <c r="AJ88" s="808"/>
      <c r="AK88" s="3"/>
    </row>
    <row r="89" spans="1:46" ht="30" customHeight="1">
      <c r="A89" s="1"/>
      <c r="B89" s="19"/>
      <c r="C89" s="72"/>
      <c r="D89" s="797"/>
      <c r="E89" s="805" t="s">
        <v>164</v>
      </c>
      <c r="F89" s="805"/>
      <c r="G89" s="805"/>
      <c r="H89" s="805"/>
      <c r="I89" s="805"/>
      <c r="J89" s="805"/>
      <c r="K89" s="805"/>
      <c r="L89" s="805"/>
      <c r="M89" s="805"/>
      <c r="N89" s="805"/>
      <c r="O89" s="805"/>
      <c r="P89" s="805"/>
      <c r="Q89" s="806"/>
      <c r="R89" s="807"/>
      <c r="S89" s="807"/>
      <c r="T89" s="808"/>
      <c r="U89" s="806"/>
      <c r="V89" s="807"/>
      <c r="W89" s="807"/>
      <c r="X89" s="808"/>
      <c r="Y89" s="806"/>
      <c r="Z89" s="807"/>
      <c r="AA89" s="807"/>
      <c r="AB89" s="808"/>
      <c r="AC89" s="806"/>
      <c r="AD89" s="807"/>
      <c r="AE89" s="807"/>
      <c r="AF89" s="808"/>
      <c r="AG89" s="806"/>
      <c r="AH89" s="807"/>
      <c r="AI89" s="807"/>
      <c r="AJ89" s="808"/>
      <c r="AK89" s="3"/>
      <c r="AM89" s="134" t="s">
        <v>165</v>
      </c>
      <c r="AN89" s="108"/>
      <c r="AO89" s="109"/>
      <c r="AP89" s="109"/>
      <c r="AQ89" s="109"/>
      <c r="AR89" s="48"/>
    </row>
    <row r="90" spans="1:46" ht="30" customHeight="1" thickBot="1">
      <c r="A90" s="1"/>
      <c r="B90" s="19"/>
      <c r="C90" s="72"/>
      <c r="D90" s="798"/>
      <c r="E90" s="826" t="s">
        <v>166</v>
      </c>
      <c r="F90" s="827"/>
      <c r="G90" s="827"/>
      <c r="H90" s="827"/>
      <c r="I90" s="827"/>
      <c r="J90" s="827"/>
      <c r="K90" s="827"/>
      <c r="L90" s="827"/>
      <c r="M90" s="827"/>
      <c r="N90" s="827"/>
      <c r="O90" s="827"/>
      <c r="P90" s="828"/>
      <c r="Q90" s="829"/>
      <c r="R90" s="830"/>
      <c r="S90" s="830"/>
      <c r="T90" s="831"/>
      <c r="U90" s="829"/>
      <c r="V90" s="830"/>
      <c r="W90" s="830"/>
      <c r="X90" s="831"/>
      <c r="Y90" s="829"/>
      <c r="Z90" s="830"/>
      <c r="AA90" s="830"/>
      <c r="AB90" s="831"/>
      <c r="AC90" s="829"/>
      <c r="AD90" s="830"/>
      <c r="AE90" s="830"/>
      <c r="AF90" s="831"/>
      <c r="AG90" s="829"/>
      <c r="AH90" s="830"/>
      <c r="AI90" s="830"/>
      <c r="AJ90" s="831"/>
      <c r="AK90" s="3"/>
      <c r="AM90" s="304">
        <f>SUM($Q$84:$T$90)</f>
        <v>0</v>
      </c>
      <c r="AN90" s="305">
        <f>SUM($U$84:$X$90)</f>
        <v>0</v>
      </c>
      <c r="AO90" s="305">
        <f>SUM($Y$84:$AB$90)</f>
        <v>0</v>
      </c>
      <c r="AP90" s="305">
        <f>SUM($AC$84:$AF$90)</f>
        <v>0</v>
      </c>
      <c r="AQ90" s="306">
        <f>SUM($AG$84:$AJ$90)</f>
        <v>0</v>
      </c>
      <c r="AR90" s="49"/>
      <c r="AS90" s="50"/>
    </row>
    <row r="91" spans="1:46" ht="30" customHeight="1" thickTop="1">
      <c r="A91" s="1"/>
      <c r="B91" s="19"/>
      <c r="C91" s="72"/>
      <c r="D91" s="820" t="s">
        <v>110</v>
      </c>
      <c r="E91" s="821"/>
      <c r="F91" s="821"/>
      <c r="G91" s="821"/>
      <c r="H91" s="821"/>
      <c r="I91" s="821"/>
      <c r="J91" s="821"/>
      <c r="K91" s="821"/>
      <c r="L91" s="821"/>
      <c r="M91" s="821"/>
      <c r="N91" s="821"/>
      <c r="O91" s="821"/>
      <c r="P91" s="822"/>
      <c r="Q91" s="823" t="str">
        <f>IF(SUM(Q$80,Q$84:T$90)=0,"",SUM(Q$80,Q$84:T$90))</f>
        <v/>
      </c>
      <c r="R91" s="824"/>
      <c r="S91" s="824"/>
      <c r="T91" s="825"/>
      <c r="U91" s="823" t="str">
        <f t="shared" ref="U91" si="7">IF(SUM(U$80,U$84:X$90)=0,"",SUM(U$80,U$84:X$90))</f>
        <v/>
      </c>
      <c r="V91" s="824"/>
      <c r="W91" s="824"/>
      <c r="X91" s="825"/>
      <c r="Y91" s="823" t="str">
        <f t="shared" ref="Y91" si="8">IF(SUM(Y$80,Y$84:AB$90)=0,"",SUM(Y$80,Y$84:AB$90))</f>
        <v/>
      </c>
      <c r="Z91" s="824"/>
      <c r="AA91" s="824"/>
      <c r="AB91" s="825"/>
      <c r="AC91" s="823" t="str">
        <f t="shared" ref="AC91" si="9">IF(SUM(AC$80,AC$84:AF$90)=0,"",SUM(AC$80,AC$84:AF$90))</f>
        <v/>
      </c>
      <c r="AD91" s="824"/>
      <c r="AE91" s="824"/>
      <c r="AF91" s="825"/>
      <c r="AG91" s="823" t="str">
        <f t="shared" ref="AG91" si="10">IF(SUM(AG$80,AG$84:AJ$90)=0,"",SUM(AG$80,AG$84:AJ$90))</f>
        <v/>
      </c>
      <c r="AH91" s="824"/>
      <c r="AI91" s="824"/>
      <c r="AJ91" s="825"/>
      <c r="AK91" s="3"/>
      <c r="AO91" s="47"/>
      <c r="AP91" s="47"/>
      <c r="AQ91" s="47"/>
      <c r="AR91" s="47"/>
      <c r="AS91" s="47"/>
    </row>
    <row r="92" spans="1:46">
      <c r="A92" s="1"/>
      <c r="B92" s="19"/>
      <c r="C92" s="72"/>
      <c r="D92" s="72"/>
      <c r="E92" s="72"/>
      <c r="F92" s="72"/>
      <c r="G92" s="72"/>
      <c r="H92" s="72"/>
      <c r="I92" s="72"/>
      <c r="J92" s="72"/>
      <c r="K92" s="72"/>
      <c r="L92" s="72"/>
      <c r="M92" s="72"/>
      <c r="N92" s="72"/>
      <c r="O92" s="24"/>
      <c r="P92" s="54"/>
      <c r="Q92" s="54"/>
      <c r="R92" s="54"/>
      <c r="S92" s="54"/>
      <c r="T92" s="54"/>
      <c r="U92" s="54"/>
      <c r="V92" s="54"/>
      <c r="W92" s="54"/>
      <c r="X92" s="54"/>
      <c r="Y92" s="54"/>
      <c r="Z92" s="54"/>
      <c r="AA92" s="54"/>
      <c r="AB92" s="54"/>
      <c r="AC92" s="54"/>
      <c r="AD92" s="54"/>
      <c r="AE92" s="54"/>
      <c r="AF92" s="54"/>
      <c r="AG92" s="54"/>
      <c r="AH92" s="54"/>
      <c r="AI92" s="54"/>
      <c r="AJ92" s="54"/>
      <c r="AK92" s="3"/>
    </row>
    <row r="93" spans="1:46" ht="13.5" customHeight="1">
      <c r="A93" s="1"/>
      <c r="B93" s="19"/>
      <c r="C93" s="126" t="s">
        <v>517</v>
      </c>
      <c r="D93" s="72"/>
      <c r="E93" s="72"/>
      <c r="F93" s="72"/>
      <c r="G93" s="72"/>
      <c r="H93" s="72"/>
      <c r="I93" s="72"/>
      <c r="J93" s="72"/>
      <c r="K93" s="72"/>
      <c r="L93" s="72"/>
      <c r="M93" s="72"/>
      <c r="N93" s="72"/>
      <c r="O93" s="73"/>
      <c r="P93" s="54"/>
      <c r="Q93" s="54"/>
      <c r="R93" s="54"/>
      <c r="S93" s="54"/>
      <c r="T93" s="54"/>
      <c r="U93" s="54"/>
      <c r="V93" s="54"/>
      <c r="W93" s="54"/>
      <c r="X93" s="54"/>
      <c r="Y93" s="54"/>
      <c r="Z93" s="54"/>
      <c r="AA93" s="54"/>
      <c r="AB93" s="54"/>
      <c r="AC93" s="54"/>
      <c r="AD93" s="54"/>
      <c r="AE93" s="54"/>
      <c r="AF93" s="54"/>
      <c r="AG93" s="54"/>
      <c r="AH93" s="54"/>
      <c r="AI93" s="54"/>
      <c r="AJ93" s="54"/>
      <c r="AK93" s="3"/>
    </row>
    <row r="94" spans="1:46" ht="13.5" customHeight="1">
      <c r="A94" s="1"/>
      <c r="B94" s="19"/>
      <c r="C94" s="72"/>
      <c r="D94" s="72"/>
      <c r="E94" s="72"/>
      <c r="F94" s="72"/>
      <c r="G94" s="72"/>
      <c r="H94" s="72"/>
      <c r="I94" s="72"/>
      <c r="J94" s="72"/>
      <c r="K94" s="72"/>
      <c r="L94" s="75"/>
      <c r="M94" s="54"/>
      <c r="N94" s="54"/>
      <c r="O94" s="73"/>
      <c r="P94" s="54"/>
      <c r="Q94" s="54"/>
      <c r="R94" s="54"/>
      <c r="S94" s="54"/>
      <c r="T94" s="54"/>
      <c r="U94" s="54"/>
      <c r="V94" s="54"/>
      <c r="W94" s="54"/>
      <c r="X94" s="54"/>
      <c r="Y94" s="54"/>
      <c r="Z94" s="54"/>
      <c r="AA94" s="54"/>
      <c r="AB94" s="54"/>
      <c r="AC94" s="832" t="s">
        <v>483</v>
      </c>
      <c r="AD94" s="832"/>
      <c r="AE94" s="832"/>
      <c r="AF94" s="832"/>
      <c r="AG94" s="832"/>
      <c r="AH94" s="832"/>
      <c r="AI94" s="832"/>
      <c r="AJ94" s="832"/>
      <c r="AK94" s="3"/>
    </row>
    <row r="95" spans="1:46" ht="18" customHeight="1">
      <c r="A95" s="1"/>
      <c r="B95" s="19"/>
      <c r="C95" s="72"/>
      <c r="D95" s="762"/>
      <c r="E95" s="763"/>
      <c r="F95" s="763"/>
      <c r="G95" s="763"/>
      <c r="H95" s="763"/>
      <c r="I95" s="763"/>
      <c r="J95" s="763"/>
      <c r="K95" s="763"/>
      <c r="L95" s="763"/>
      <c r="M95" s="5"/>
      <c r="N95" s="22"/>
      <c r="O95" s="22"/>
      <c r="P95" s="23"/>
      <c r="Q95" s="833" t="s">
        <v>481</v>
      </c>
      <c r="R95" s="834"/>
      <c r="S95" s="834"/>
      <c r="T95" s="834"/>
      <c r="U95" s="834"/>
      <c r="V95" s="834"/>
      <c r="W95" s="834"/>
      <c r="X95" s="834"/>
      <c r="Y95" s="834"/>
      <c r="Z95" s="834"/>
      <c r="AA95" s="834"/>
      <c r="AB95" s="834"/>
      <c r="AC95" s="834"/>
      <c r="AD95" s="834"/>
      <c r="AE95" s="834"/>
      <c r="AF95" s="834"/>
      <c r="AG95" s="834"/>
      <c r="AH95" s="834"/>
      <c r="AI95" s="834"/>
      <c r="AJ95" s="835"/>
      <c r="AK95" s="3"/>
    </row>
    <row r="96" spans="1:46" ht="12" customHeight="1">
      <c r="A96" s="1"/>
      <c r="B96" s="19"/>
      <c r="C96" s="72"/>
      <c r="D96" s="764"/>
      <c r="E96" s="765"/>
      <c r="F96" s="765"/>
      <c r="G96" s="765"/>
      <c r="H96" s="765"/>
      <c r="I96" s="765"/>
      <c r="J96" s="765"/>
      <c r="K96" s="765"/>
      <c r="L96" s="766"/>
      <c r="M96" s="770" t="s">
        <v>157</v>
      </c>
      <c r="N96" s="770"/>
      <c r="O96" s="770"/>
      <c r="P96" s="770"/>
      <c r="Q96" s="771" t="str">
        <f>Tbl!$Q$2</f>
        <v>令和２年度
（2020年度）</v>
      </c>
      <c r="R96" s="772"/>
      <c r="S96" s="772"/>
      <c r="T96" s="773"/>
      <c r="U96" s="771" t="str">
        <f>Tbl!$Q$3</f>
        <v>令和３年度
（2021年度）</v>
      </c>
      <c r="V96" s="772"/>
      <c r="W96" s="772"/>
      <c r="X96" s="773"/>
      <c r="Y96" s="771" t="str">
        <f>Tbl!$Q$4</f>
        <v>令和４年度
（2022年度）</v>
      </c>
      <c r="Z96" s="772"/>
      <c r="AA96" s="772"/>
      <c r="AB96" s="773"/>
      <c r="AC96" s="771" t="str">
        <f>Tbl!$Q$5</f>
        <v>令和５年度
（2023年度）</v>
      </c>
      <c r="AD96" s="772"/>
      <c r="AE96" s="772"/>
      <c r="AF96" s="773"/>
      <c r="AG96" s="771" t="str">
        <f>Tbl!$Q$6</f>
        <v>令和６年度
（2024年度）</v>
      </c>
      <c r="AH96" s="772"/>
      <c r="AI96" s="772"/>
      <c r="AJ96" s="773"/>
      <c r="AK96" s="3"/>
      <c r="AO96" s="51"/>
      <c r="AP96" s="51"/>
      <c r="AQ96" s="51"/>
      <c r="AR96" s="836"/>
      <c r="AS96" s="836"/>
      <c r="AT96" s="836"/>
    </row>
    <row r="97" spans="1:46" ht="12" customHeight="1">
      <c r="A97" s="1"/>
      <c r="B97" s="19"/>
      <c r="C97" s="72"/>
      <c r="D97" s="767"/>
      <c r="E97" s="768"/>
      <c r="F97" s="768"/>
      <c r="G97" s="768"/>
      <c r="H97" s="768"/>
      <c r="I97" s="768"/>
      <c r="J97" s="768"/>
      <c r="K97" s="768"/>
      <c r="L97" s="769"/>
      <c r="M97" s="770"/>
      <c r="N97" s="770"/>
      <c r="O97" s="770"/>
      <c r="P97" s="770"/>
      <c r="Q97" s="774"/>
      <c r="R97" s="775"/>
      <c r="S97" s="775"/>
      <c r="T97" s="776"/>
      <c r="U97" s="774"/>
      <c r="V97" s="775"/>
      <c r="W97" s="775"/>
      <c r="X97" s="776"/>
      <c r="Y97" s="774"/>
      <c r="Z97" s="775"/>
      <c r="AA97" s="775"/>
      <c r="AB97" s="776"/>
      <c r="AC97" s="774"/>
      <c r="AD97" s="775"/>
      <c r="AE97" s="775"/>
      <c r="AF97" s="776"/>
      <c r="AG97" s="774"/>
      <c r="AH97" s="775"/>
      <c r="AI97" s="775"/>
      <c r="AJ97" s="776"/>
      <c r="AK97" s="3"/>
      <c r="AO97" s="51"/>
      <c r="AP97" s="51"/>
      <c r="AQ97" s="51"/>
      <c r="AR97" s="836"/>
      <c r="AS97" s="836"/>
      <c r="AT97" s="836"/>
    </row>
    <row r="98" spans="1:46" ht="30" customHeight="1">
      <c r="A98" s="1"/>
      <c r="B98" s="19"/>
      <c r="C98" s="72"/>
      <c r="D98" s="837" t="s">
        <v>484</v>
      </c>
      <c r="E98" s="838"/>
      <c r="F98" s="838"/>
      <c r="G98" s="838"/>
      <c r="H98" s="838"/>
      <c r="I98" s="838"/>
      <c r="J98" s="838"/>
      <c r="K98" s="838"/>
      <c r="L98" s="839"/>
      <c r="M98" s="840" t="str">
        <f>IF($AD$24="","",$AD$24)</f>
        <v/>
      </c>
      <c r="N98" s="841"/>
      <c r="O98" s="841"/>
      <c r="P98" s="842"/>
      <c r="Q98" s="843" t="str">
        <f t="shared" ref="Q98:U98" si="11">IFERROR(IF(Q$80="","",Q$80/Q$101),"")</f>
        <v/>
      </c>
      <c r="R98" s="844"/>
      <c r="S98" s="844"/>
      <c r="T98" s="845"/>
      <c r="U98" s="843" t="str">
        <f t="shared" si="11"/>
        <v/>
      </c>
      <c r="V98" s="844"/>
      <c r="W98" s="844"/>
      <c r="X98" s="845"/>
      <c r="Y98" s="843" t="str">
        <f t="shared" ref="Y98" si="12">IFERROR(IF(Y$80="","",Y$80/Y$101),"")</f>
        <v/>
      </c>
      <c r="Z98" s="844"/>
      <c r="AA98" s="844"/>
      <c r="AB98" s="845"/>
      <c r="AC98" s="843" t="str">
        <f t="shared" ref="AC98" si="13">IFERROR(IF(AC$80="","",AC$80/AC$101),"")</f>
        <v/>
      </c>
      <c r="AD98" s="844"/>
      <c r="AE98" s="844"/>
      <c r="AF98" s="845"/>
      <c r="AG98" s="843" t="str">
        <f t="shared" ref="AG98" si="14">IFERROR(IF(AG$80="","",AG$80/AG$101),"")</f>
        <v/>
      </c>
      <c r="AH98" s="844"/>
      <c r="AI98" s="844"/>
      <c r="AJ98" s="845"/>
      <c r="AK98" s="3"/>
      <c r="AO98" s="51"/>
      <c r="AP98" s="51"/>
      <c r="AQ98" s="51"/>
      <c r="AR98" s="836"/>
      <c r="AS98" s="836"/>
      <c r="AT98" s="836"/>
    </row>
    <row r="99" spans="1:46" ht="30" customHeight="1">
      <c r="A99" s="1"/>
      <c r="B99" s="19"/>
      <c r="C99" s="72"/>
      <c r="D99" s="25"/>
      <c r="E99" s="850" t="s">
        <v>158</v>
      </c>
      <c r="F99" s="850"/>
      <c r="G99" s="850"/>
      <c r="H99" s="850"/>
      <c r="I99" s="850"/>
      <c r="J99" s="850"/>
      <c r="K99" s="850"/>
      <c r="L99" s="850"/>
      <c r="M99" s="850"/>
      <c r="N99" s="850"/>
      <c r="O99" s="850"/>
      <c r="P99" s="850"/>
      <c r="Q99" s="851" t="s">
        <v>192</v>
      </c>
      <c r="R99" s="852"/>
      <c r="S99" s="852"/>
      <c r="T99" s="852"/>
      <c r="U99" s="849" t="str">
        <f>IFERROR(IF(U98="","",(U98-Q98)/Q98*100),"")</f>
        <v/>
      </c>
      <c r="V99" s="849"/>
      <c r="W99" s="849"/>
      <c r="X99" s="849"/>
      <c r="Y99" s="849" t="str">
        <f t="shared" ref="Y99" si="15">IFERROR(IF(Y98="","",(Y98-U98)/U98*100),"")</f>
        <v/>
      </c>
      <c r="Z99" s="849"/>
      <c r="AA99" s="849"/>
      <c r="AB99" s="849"/>
      <c r="AC99" s="849" t="str">
        <f t="shared" ref="AC99" si="16">IFERROR(IF(AC98="","",(AC98-Y98)/Y98*100),"")</f>
        <v/>
      </c>
      <c r="AD99" s="849"/>
      <c r="AE99" s="849"/>
      <c r="AF99" s="849"/>
      <c r="AG99" s="849" t="str">
        <f t="shared" ref="AG99" si="17">IFERROR(IF(AG98="","",(AG98-AC98)/AC98*100),"")</f>
        <v/>
      </c>
      <c r="AH99" s="849"/>
      <c r="AI99" s="849"/>
      <c r="AJ99" s="849"/>
      <c r="AK99" s="3"/>
      <c r="AO99" s="51"/>
      <c r="AP99" s="51"/>
      <c r="AQ99" s="51"/>
      <c r="AR99" s="300"/>
      <c r="AS99" s="300"/>
      <c r="AT99" s="300"/>
    </row>
    <row r="100" spans="1:46" ht="30" customHeight="1">
      <c r="A100" s="1"/>
      <c r="B100" s="19"/>
      <c r="C100" s="72"/>
      <c r="D100" s="44"/>
      <c r="E100" s="846" t="s">
        <v>167</v>
      </c>
      <c r="F100" s="847"/>
      <c r="G100" s="847"/>
      <c r="H100" s="847"/>
      <c r="I100" s="847"/>
      <c r="J100" s="847"/>
      <c r="K100" s="847"/>
      <c r="L100" s="847"/>
      <c r="M100" s="847"/>
      <c r="N100" s="847"/>
      <c r="O100" s="847"/>
      <c r="P100" s="848"/>
      <c r="Q100" s="849" t="str">
        <f>IFERROR(IF(Q98="","",($M$98-Q98)/$M$98)*100,"")</f>
        <v/>
      </c>
      <c r="R100" s="849"/>
      <c r="S100" s="849"/>
      <c r="T100" s="849"/>
      <c r="U100" s="849" t="str">
        <f t="shared" ref="U100" si="18">IFERROR(IF(U98="","",($M$98-U98)/$M$98)*100,"")</f>
        <v/>
      </c>
      <c r="V100" s="849"/>
      <c r="W100" s="849"/>
      <c r="X100" s="849"/>
      <c r="Y100" s="849" t="str">
        <f t="shared" ref="Y100" si="19">IFERROR(IF(Y98="","",($M$98-Y98)/$M$98)*100,"")</f>
        <v/>
      </c>
      <c r="Z100" s="849"/>
      <c r="AA100" s="849"/>
      <c r="AB100" s="849"/>
      <c r="AC100" s="849" t="str">
        <f t="shared" ref="AC100" si="20">IFERROR(IF(AC98="","",($M$98-AC98)/$M$98)*100,"")</f>
        <v/>
      </c>
      <c r="AD100" s="849"/>
      <c r="AE100" s="849"/>
      <c r="AF100" s="849"/>
      <c r="AG100" s="849" t="str">
        <f t="shared" ref="AG100" si="21">IFERROR(IF(AG98="","",($M$98-AG98)/$M$98)*100,"")</f>
        <v/>
      </c>
      <c r="AH100" s="849"/>
      <c r="AI100" s="849"/>
      <c r="AJ100" s="849"/>
      <c r="AK100" s="3"/>
      <c r="AO100" s="51"/>
      <c r="AP100" s="51"/>
      <c r="AQ100" s="51"/>
      <c r="AR100" s="300"/>
      <c r="AS100" s="300"/>
      <c r="AT100" s="300"/>
    </row>
    <row r="101" spans="1:46" ht="15" customHeight="1">
      <c r="A101" s="1"/>
      <c r="B101" s="19"/>
      <c r="C101" s="72"/>
      <c r="D101" s="867" t="s">
        <v>168</v>
      </c>
      <c r="E101" s="867"/>
      <c r="F101" s="867"/>
      <c r="G101" s="867"/>
      <c r="H101" s="867"/>
      <c r="I101" s="867"/>
      <c r="J101" s="867"/>
      <c r="K101" s="867"/>
      <c r="L101" s="867"/>
      <c r="M101" s="868" t="s">
        <v>169</v>
      </c>
      <c r="N101" s="868"/>
      <c r="O101" s="868"/>
      <c r="P101" s="868"/>
      <c r="Q101" s="853"/>
      <c r="R101" s="854"/>
      <c r="S101" s="854"/>
      <c r="T101" s="855"/>
      <c r="U101" s="853"/>
      <c r="V101" s="854"/>
      <c r="W101" s="854"/>
      <c r="X101" s="855"/>
      <c r="Y101" s="853"/>
      <c r="Z101" s="854"/>
      <c r="AA101" s="854"/>
      <c r="AB101" s="855"/>
      <c r="AC101" s="853"/>
      <c r="AD101" s="854"/>
      <c r="AE101" s="854"/>
      <c r="AF101" s="855"/>
      <c r="AG101" s="853"/>
      <c r="AH101" s="854"/>
      <c r="AI101" s="854"/>
      <c r="AJ101" s="855"/>
      <c r="AK101" s="3"/>
      <c r="AO101" s="51"/>
      <c r="AP101" s="51"/>
      <c r="AQ101" s="51"/>
      <c r="AR101" s="300"/>
      <c r="AS101" s="300"/>
      <c r="AT101" s="300"/>
    </row>
    <row r="102" spans="1:46" ht="17.100000000000001" customHeight="1">
      <c r="A102" s="1"/>
      <c r="B102" s="153"/>
      <c r="C102" s="72"/>
      <c r="D102" s="859"/>
      <c r="E102" s="859"/>
      <c r="F102" s="859"/>
      <c r="G102" s="859"/>
      <c r="H102" s="859"/>
      <c r="I102" s="859"/>
      <c r="J102" s="859"/>
      <c r="K102" s="859"/>
      <c r="L102" s="859"/>
      <c r="M102" s="860"/>
      <c r="N102" s="860"/>
      <c r="O102" s="860"/>
      <c r="P102" s="860"/>
      <c r="Q102" s="856"/>
      <c r="R102" s="857"/>
      <c r="S102" s="857"/>
      <c r="T102" s="858"/>
      <c r="U102" s="856"/>
      <c r="V102" s="857"/>
      <c r="W102" s="857"/>
      <c r="X102" s="858"/>
      <c r="Y102" s="856"/>
      <c r="Z102" s="857"/>
      <c r="AA102" s="857"/>
      <c r="AB102" s="858"/>
      <c r="AC102" s="856"/>
      <c r="AD102" s="857"/>
      <c r="AE102" s="857"/>
      <c r="AF102" s="858"/>
      <c r="AG102" s="856"/>
      <c r="AH102" s="857"/>
      <c r="AI102" s="857"/>
      <c r="AJ102" s="858"/>
      <c r="AK102" s="154"/>
      <c r="AM102" s="133" t="str">
        <f>IF(OR($D$102="",$M$102=""),"← 指標と単位を入力してください。","")</f>
        <v>← 指標と単位を入力してください。</v>
      </c>
    </row>
    <row r="103" spans="1:46" ht="25.5" customHeight="1">
      <c r="A103" s="1"/>
      <c r="B103" s="73"/>
      <c r="C103" s="72"/>
      <c r="D103" s="77"/>
      <c r="E103" s="77"/>
      <c r="F103" s="77"/>
      <c r="G103" s="78"/>
      <c r="H103" s="78"/>
      <c r="I103" s="79"/>
      <c r="J103" s="79"/>
      <c r="K103" s="79"/>
      <c r="L103" s="79"/>
      <c r="M103" s="80"/>
      <c r="N103" s="80"/>
      <c r="O103" s="80"/>
      <c r="P103" s="80"/>
      <c r="Q103" s="81"/>
      <c r="R103" s="81"/>
      <c r="S103" s="81"/>
      <c r="T103" s="81"/>
      <c r="U103" s="81"/>
      <c r="V103" s="81"/>
      <c r="W103" s="81"/>
      <c r="X103" s="81"/>
      <c r="Y103" s="81"/>
      <c r="Z103" s="81"/>
      <c r="AA103" s="81"/>
      <c r="AB103" s="81"/>
      <c r="AC103" s="81"/>
      <c r="AD103" s="117"/>
      <c r="AE103" s="81"/>
      <c r="AF103" s="81"/>
      <c r="AG103" s="81"/>
      <c r="AH103" s="81"/>
      <c r="AI103" s="81"/>
      <c r="AJ103" s="116"/>
      <c r="AK103" s="251" t="s">
        <v>38</v>
      </c>
      <c r="AL103" s="143"/>
    </row>
    <row r="104" spans="1:46">
      <c r="A104" s="1"/>
      <c r="B104" s="14"/>
      <c r="C104" s="14"/>
      <c r="D104" s="14"/>
      <c r="E104" s="14"/>
      <c r="F104" s="14"/>
      <c r="G104" s="14"/>
      <c r="H104" s="14"/>
      <c r="I104" s="14"/>
      <c r="J104" s="14"/>
      <c r="K104" s="14"/>
      <c r="L104" s="14"/>
      <c r="M104" s="1"/>
      <c r="N104" s="1"/>
      <c r="O104" s="14"/>
      <c r="P104" s="1"/>
      <c r="Q104" s="1"/>
      <c r="R104" s="1"/>
      <c r="S104" s="1"/>
      <c r="T104" s="1"/>
      <c r="U104" s="1"/>
      <c r="V104" s="1"/>
      <c r="W104" s="1"/>
      <c r="X104" s="1"/>
      <c r="Y104" s="861" t="s">
        <v>84</v>
      </c>
      <c r="Z104" s="862"/>
      <c r="AA104" s="862"/>
      <c r="AB104" s="863"/>
      <c r="AC104" s="864" t="str">
        <f>IF($AC$4="","",$AC$4)</f>
        <v/>
      </c>
      <c r="AD104" s="865"/>
      <c r="AE104" s="865"/>
      <c r="AF104" s="865"/>
      <c r="AG104" s="865"/>
      <c r="AH104" s="865"/>
      <c r="AI104" s="865"/>
      <c r="AJ104" s="866"/>
      <c r="AK104" s="1"/>
    </row>
    <row r="105" spans="1:46" ht="21" customHeight="1">
      <c r="A105" s="1"/>
      <c r="B105" s="15"/>
      <c r="C105" s="125" t="s">
        <v>132</v>
      </c>
      <c r="D105" s="125"/>
      <c r="E105" s="125"/>
      <c r="F105" s="125"/>
      <c r="G105" s="125"/>
      <c r="H105" s="125"/>
      <c r="I105" s="125"/>
      <c r="J105" s="125"/>
      <c r="K105" s="125"/>
      <c r="L105" s="125"/>
      <c r="M105" s="125"/>
      <c r="N105" s="125"/>
      <c r="O105" s="125"/>
      <c r="P105" s="125"/>
      <c r="Q105" s="125"/>
      <c r="R105" s="125"/>
      <c r="S105" s="125"/>
      <c r="T105" s="125"/>
      <c r="U105" s="125"/>
      <c r="V105" s="125"/>
      <c r="W105" s="2"/>
      <c r="X105" s="2"/>
      <c r="Y105" s="2"/>
      <c r="Z105" s="2"/>
      <c r="AA105" s="2"/>
      <c r="AB105" s="2"/>
      <c r="AC105" s="2"/>
      <c r="AD105" s="2"/>
      <c r="AE105" s="140" t="str">
        <f>IF($E$10="A","Ａ事業所（３）",IF($E$10="Bテナント等","Bテナント等事業所（３）",""))</f>
        <v/>
      </c>
      <c r="AF105" s="1"/>
      <c r="AG105" s="2"/>
      <c r="AH105" s="2"/>
      <c r="AI105" s="2"/>
      <c r="AJ105" s="2"/>
      <c r="AK105" s="2"/>
    </row>
    <row r="106" spans="1:46">
      <c r="A106" s="1"/>
      <c r="B106" s="26"/>
      <c r="C106" s="27"/>
      <c r="D106" s="28"/>
      <c r="E106" s="28"/>
      <c r="F106" s="28"/>
      <c r="G106" s="28"/>
      <c r="H106" s="29"/>
      <c r="I106" s="30"/>
      <c r="J106" s="31"/>
      <c r="K106" s="31"/>
      <c r="L106" s="31"/>
      <c r="M106" s="31"/>
      <c r="N106" s="31"/>
      <c r="O106" s="24"/>
      <c r="P106" s="5"/>
      <c r="Q106" s="5"/>
      <c r="R106" s="5"/>
      <c r="S106" s="5"/>
      <c r="T106" s="5"/>
      <c r="U106" s="5"/>
      <c r="V106" s="5"/>
      <c r="W106" s="5"/>
      <c r="X106" s="5"/>
      <c r="Y106" s="5"/>
      <c r="Z106" s="5"/>
      <c r="AA106" s="5"/>
      <c r="AB106" s="5"/>
      <c r="AC106" s="5"/>
      <c r="AD106" s="31"/>
      <c r="AE106" s="5"/>
      <c r="AF106" s="5"/>
      <c r="AG106" s="5"/>
      <c r="AH106" s="5"/>
      <c r="AI106" s="5"/>
      <c r="AJ106" s="5"/>
      <c r="AK106" s="18"/>
    </row>
    <row r="107" spans="1:46">
      <c r="A107" s="1"/>
      <c r="B107" s="19"/>
      <c r="C107" s="129" t="s">
        <v>485</v>
      </c>
      <c r="D107" s="83"/>
      <c r="E107" s="83"/>
      <c r="F107" s="83"/>
      <c r="G107" s="83"/>
      <c r="H107" s="84"/>
      <c r="I107" s="85"/>
      <c r="J107" s="82"/>
      <c r="K107" s="82"/>
      <c r="L107" s="82"/>
      <c r="M107" s="82"/>
      <c r="N107" s="82"/>
      <c r="O107" s="73"/>
      <c r="P107" s="54"/>
      <c r="Q107" s="54"/>
      <c r="R107" s="54"/>
      <c r="S107" s="54"/>
      <c r="T107" s="54"/>
      <c r="U107" s="54"/>
      <c r="V107" s="54"/>
      <c r="W107" s="54"/>
      <c r="X107" s="54"/>
      <c r="Y107" s="54"/>
      <c r="Z107" s="54"/>
      <c r="AA107" s="54"/>
      <c r="AB107" s="54"/>
      <c r="AC107" s="54"/>
      <c r="AD107" s="82"/>
      <c r="AE107" s="54"/>
      <c r="AF107" s="54"/>
      <c r="AG107" s="54"/>
      <c r="AH107" s="54"/>
      <c r="AI107" s="54"/>
      <c r="AJ107" s="54"/>
      <c r="AK107" s="3"/>
    </row>
    <row r="108" spans="1:46" ht="18" customHeight="1">
      <c r="A108" s="1"/>
      <c r="B108" s="19"/>
      <c r="C108" s="72"/>
      <c r="D108" s="869" t="str">
        <f>Tbl!$Q$2</f>
        <v>令和２年度
（2020年度）</v>
      </c>
      <c r="E108" s="869"/>
      <c r="F108" s="869"/>
      <c r="G108" s="869"/>
      <c r="H108" s="870"/>
      <c r="I108" s="870"/>
      <c r="J108" s="870"/>
      <c r="K108" s="870"/>
      <c r="L108" s="870"/>
      <c r="M108" s="870"/>
      <c r="N108" s="870"/>
      <c r="O108" s="870"/>
      <c r="P108" s="870"/>
      <c r="Q108" s="870"/>
      <c r="R108" s="870"/>
      <c r="S108" s="870"/>
      <c r="T108" s="870"/>
      <c r="U108" s="870"/>
      <c r="V108" s="870"/>
      <c r="W108" s="870"/>
      <c r="X108" s="870"/>
      <c r="Y108" s="870"/>
      <c r="Z108" s="870"/>
      <c r="AA108" s="870"/>
      <c r="AB108" s="870"/>
      <c r="AC108" s="870"/>
      <c r="AD108" s="870"/>
      <c r="AE108" s="870"/>
      <c r="AF108" s="870"/>
      <c r="AG108" s="870"/>
      <c r="AH108" s="870"/>
      <c r="AI108" s="870"/>
      <c r="AJ108" s="870"/>
      <c r="AK108" s="3"/>
      <c r="AM108" s="308" t="str">
        <f>IF(AND($H108="",VALUE(MID($D108,3,1))&lt;様式１号!$D$16),"← ＣＯ2排出量の前年度に対する増減要因を分析
　  して入力してください。 (例)削減対策の実施
　 状況、生産量・営業時間等の増減など","")</f>
        <v>← ＣＯ2排出量の前年度に対する増減要因を分析
　  して入力してください。 (例)削減対策の実施
　 状況、生産量・営業時間等の増減など</v>
      </c>
      <c r="AN108" s="308"/>
      <c r="AO108" s="308"/>
      <c r="AP108" s="308"/>
      <c r="AQ108" s="308"/>
    </row>
    <row r="109" spans="1:46" ht="18" customHeight="1">
      <c r="A109" s="1"/>
      <c r="B109" s="19"/>
      <c r="C109" s="72"/>
      <c r="D109" s="869"/>
      <c r="E109" s="869"/>
      <c r="F109" s="869"/>
      <c r="G109" s="869"/>
      <c r="H109" s="870"/>
      <c r="I109" s="870"/>
      <c r="J109" s="870"/>
      <c r="K109" s="870"/>
      <c r="L109" s="870"/>
      <c r="M109" s="870"/>
      <c r="N109" s="870"/>
      <c r="O109" s="870"/>
      <c r="P109" s="870"/>
      <c r="Q109" s="870"/>
      <c r="R109" s="870"/>
      <c r="S109" s="870"/>
      <c r="T109" s="870"/>
      <c r="U109" s="870"/>
      <c r="V109" s="870"/>
      <c r="W109" s="870"/>
      <c r="X109" s="870"/>
      <c r="Y109" s="870"/>
      <c r="Z109" s="870"/>
      <c r="AA109" s="870"/>
      <c r="AB109" s="870"/>
      <c r="AC109" s="870"/>
      <c r="AD109" s="870"/>
      <c r="AE109" s="870"/>
      <c r="AF109" s="870"/>
      <c r="AG109" s="870"/>
      <c r="AH109" s="870"/>
      <c r="AI109" s="870"/>
      <c r="AJ109" s="870"/>
      <c r="AK109" s="3"/>
      <c r="AM109" s="308"/>
      <c r="AN109" s="308"/>
      <c r="AO109" s="308"/>
      <c r="AP109" s="308"/>
      <c r="AQ109" s="308"/>
    </row>
    <row r="110" spans="1:46" ht="18" customHeight="1">
      <c r="A110" s="1"/>
      <c r="B110" s="19"/>
      <c r="C110" s="72"/>
      <c r="D110" s="869"/>
      <c r="E110" s="869"/>
      <c r="F110" s="869"/>
      <c r="G110" s="869"/>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70"/>
      <c r="AF110" s="870"/>
      <c r="AG110" s="870"/>
      <c r="AH110" s="870"/>
      <c r="AI110" s="870"/>
      <c r="AJ110" s="870"/>
      <c r="AK110" s="3"/>
      <c r="AM110" s="308"/>
      <c r="AN110" s="308"/>
      <c r="AO110" s="308"/>
      <c r="AP110" s="308"/>
      <c r="AQ110" s="308"/>
    </row>
    <row r="111" spans="1:46" ht="18" customHeight="1">
      <c r="A111" s="1"/>
      <c r="B111" s="19"/>
      <c r="C111" s="72"/>
      <c r="D111" s="869"/>
      <c r="E111" s="869"/>
      <c r="F111" s="869"/>
      <c r="G111" s="869"/>
      <c r="H111" s="870"/>
      <c r="I111" s="870"/>
      <c r="J111" s="870"/>
      <c r="K111" s="870"/>
      <c r="L111" s="870"/>
      <c r="M111" s="870"/>
      <c r="N111" s="870"/>
      <c r="O111" s="870"/>
      <c r="P111" s="870"/>
      <c r="Q111" s="870"/>
      <c r="R111" s="870"/>
      <c r="S111" s="870"/>
      <c r="T111" s="870"/>
      <c r="U111" s="870"/>
      <c r="V111" s="870"/>
      <c r="W111" s="870"/>
      <c r="X111" s="870"/>
      <c r="Y111" s="870"/>
      <c r="Z111" s="870"/>
      <c r="AA111" s="870"/>
      <c r="AB111" s="870"/>
      <c r="AC111" s="870"/>
      <c r="AD111" s="870"/>
      <c r="AE111" s="870"/>
      <c r="AF111" s="870"/>
      <c r="AG111" s="870"/>
      <c r="AH111" s="870"/>
      <c r="AI111" s="870"/>
      <c r="AJ111" s="870"/>
      <c r="AK111" s="3"/>
      <c r="AM111" s="308"/>
      <c r="AN111" s="308"/>
      <c r="AO111" s="308"/>
      <c r="AP111" s="308"/>
      <c r="AQ111" s="308"/>
    </row>
    <row r="112" spans="1:46" ht="18" customHeight="1">
      <c r="A112" s="1"/>
      <c r="B112" s="19"/>
      <c r="C112" s="72"/>
      <c r="D112" s="869"/>
      <c r="E112" s="869"/>
      <c r="F112" s="869"/>
      <c r="G112" s="869"/>
      <c r="H112" s="870"/>
      <c r="I112" s="870"/>
      <c r="J112" s="870"/>
      <c r="K112" s="870"/>
      <c r="L112" s="870"/>
      <c r="M112" s="870"/>
      <c r="N112" s="870"/>
      <c r="O112" s="870"/>
      <c r="P112" s="870"/>
      <c r="Q112" s="870"/>
      <c r="R112" s="870"/>
      <c r="S112" s="870"/>
      <c r="T112" s="870"/>
      <c r="U112" s="870"/>
      <c r="V112" s="870"/>
      <c r="W112" s="870"/>
      <c r="X112" s="870"/>
      <c r="Y112" s="870"/>
      <c r="Z112" s="870"/>
      <c r="AA112" s="870"/>
      <c r="AB112" s="870"/>
      <c r="AC112" s="870"/>
      <c r="AD112" s="870"/>
      <c r="AE112" s="870"/>
      <c r="AF112" s="870"/>
      <c r="AG112" s="870"/>
      <c r="AH112" s="870"/>
      <c r="AI112" s="870"/>
      <c r="AJ112" s="870"/>
      <c r="AK112" s="3"/>
      <c r="AM112" s="308"/>
      <c r="AN112" s="308"/>
      <c r="AO112" s="308"/>
      <c r="AP112" s="308"/>
      <c r="AQ112" s="308"/>
    </row>
    <row r="113" spans="1:43" ht="18" customHeight="1">
      <c r="A113" s="1"/>
      <c r="B113" s="19"/>
      <c r="C113" s="72"/>
      <c r="D113" s="869"/>
      <c r="E113" s="869"/>
      <c r="F113" s="869"/>
      <c r="G113" s="869"/>
      <c r="H113" s="870"/>
      <c r="I113" s="870"/>
      <c r="J113" s="870"/>
      <c r="K113" s="870"/>
      <c r="L113" s="870"/>
      <c r="M113" s="870"/>
      <c r="N113" s="870"/>
      <c r="O113" s="870"/>
      <c r="P113" s="870"/>
      <c r="Q113" s="870"/>
      <c r="R113" s="870"/>
      <c r="S113" s="870"/>
      <c r="T113" s="870"/>
      <c r="U113" s="870"/>
      <c r="V113" s="870"/>
      <c r="W113" s="870"/>
      <c r="X113" s="870"/>
      <c r="Y113" s="870"/>
      <c r="Z113" s="870"/>
      <c r="AA113" s="870"/>
      <c r="AB113" s="870"/>
      <c r="AC113" s="870"/>
      <c r="AD113" s="870"/>
      <c r="AE113" s="870"/>
      <c r="AF113" s="870"/>
      <c r="AG113" s="870"/>
      <c r="AH113" s="870"/>
      <c r="AI113" s="870"/>
      <c r="AJ113" s="870"/>
      <c r="AK113" s="3"/>
      <c r="AM113" s="308"/>
      <c r="AN113" s="308"/>
      <c r="AO113" s="308"/>
      <c r="AP113" s="308"/>
      <c r="AQ113" s="308"/>
    </row>
    <row r="114" spans="1:43" ht="18" customHeight="1">
      <c r="A114" s="1"/>
      <c r="B114" s="19"/>
      <c r="C114" s="72"/>
      <c r="D114" s="869"/>
      <c r="E114" s="869"/>
      <c r="F114" s="869"/>
      <c r="G114" s="869"/>
      <c r="H114" s="870"/>
      <c r="I114" s="870"/>
      <c r="J114" s="870"/>
      <c r="K114" s="870"/>
      <c r="L114" s="870"/>
      <c r="M114" s="870"/>
      <c r="N114" s="870"/>
      <c r="O114" s="870"/>
      <c r="P114" s="870"/>
      <c r="Q114" s="870"/>
      <c r="R114" s="870"/>
      <c r="S114" s="870"/>
      <c r="T114" s="870"/>
      <c r="U114" s="870"/>
      <c r="V114" s="870"/>
      <c r="W114" s="870"/>
      <c r="X114" s="870"/>
      <c r="Y114" s="870"/>
      <c r="Z114" s="870"/>
      <c r="AA114" s="870"/>
      <c r="AB114" s="870"/>
      <c r="AC114" s="870"/>
      <c r="AD114" s="870"/>
      <c r="AE114" s="870"/>
      <c r="AF114" s="870"/>
      <c r="AG114" s="870"/>
      <c r="AH114" s="870"/>
      <c r="AI114" s="870"/>
      <c r="AJ114" s="870"/>
      <c r="AK114" s="3"/>
      <c r="AM114" s="308"/>
      <c r="AN114" s="308"/>
      <c r="AO114" s="308"/>
      <c r="AP114" s="308"/>
      <c r="AQ114" s="308"/>
    </row>
    <row r="115" spans="1:43" ht="18" customHeight="1">
      <c r="A115" s="1"/>
      <c r="B115" s="19"/>
      <c r="C115" s="72"/>
      <c r="D115" s="869"/>
      <c r="E115" s="869"/>
      <c r="F115" s="869"/>
      <c r="G115" s="869"/>
      <c r="H115" s="870"/>
      <c r="I115" s="870"/>
      <c r="J115" s="870"/>
      <c r="K115" s="870"/>
      <c r="L115" s="870"/>
      <c r="M115" s="870"/>
      <c r="N115" s="870"/>
      <c r="O115" s="870"/>
      <c r="P115" s="870"/>
      <c r="Q115" s="870"/>
      <c r="R115" s="870"/>
      <c r="S115" s="870"/>
      <c r="T115" s="870"/>
      <c r="U115" s="870"/>
      <c r="V115" s="870"/>
      <c r="W115" s="870"/>
      <c r="X115" s="870"/>
      <c r="Y115" s="870"/>
      <c r="Z115" s="870"/>
      <c r="AA115" s="870"/>
      <c r="AB115" s="870"/>
      <c r="AC115" s="870"/>
      <c r="AD115" s="870"/>
      <c r="AE115" s="870"/>
      <c r="AF115" s="870"/>
      <c r="AG115" s="870"/>
      <c r="AH115" s="870"/>
      <c r="AI115" s="870"/>
      <c r="AJ115" s="870"/>
      <c r="AK115" s="3"/>
      <c r="AM115" s="308"/>
      <c r="AN115" s="308"/>
      <c r="AO115" s="308"/>
      <c r="AP115" s="308"/>
      <c r="AQ115" s="308"/>
    </row>
    <row r="116" spans="1:43" ht="18" customHeight="1">
      <c r="A116" s="1"/>
      <c r="B116" s="19"/>
      <c r="C116" s="72"/>
      <c r="D116" s="869" t="str">
        <f>Tbl!$Q$3</f>
        <v>令和３年度
（2021年度）</v>
      </c>
      <c r="E116" s="869"/>
      <c r="F116" s="869"/>
      <c r="G116" s="869"/>
      <c r="H116" s="870"/>
      <c r="I116" s="870"/>
      <c r="J116" s="870"/>
      <c r="K116" s="870"/>
      <c r="L116" s="870"/>
      <c r="M116" s="870"/>
      <c r="N116" s="870"/>
      <c r="O116" s="870"/>
      <c r="P116" s="870"/>
      <c r="Q116" s="870"/>
      <c r="R116" s="870"/>
      <c r="S116" s="870"/>
      <c r="T116" s="870"/>
      <c r="U116" s="870"/>
      <c r="V116" s="870"/>
      <c r="W116" s="870"/>
      <c r="X116" s="870"/>
      <c r="Y116" s="870"/>
      <c r="Z116" s="870"/>
      <c r="AA116" s="870"/>
      <c r="AB116" s="870"/>
      <c r="AC116" s="870"/>
      <c r="AD116" s="870"/>
      <c r="AE116" s="870"/>
      <c r="AF116" s="870"/>
      <c r="AG116" s="870"/>
      <c r="AH116" s="870"/>
      <c r="AI116" s="870"/>
      <c r="AJ116" s="870"/>
      <c r="AK116" s="3"/>
      <c r="AM116" s="308" t="str">
        <f>IF(AND($H116="",VALUE(MID($D116,3,1))&lt;様式１号!$D$16),"← ＣＯ2排出量の前年度に対する増減要因を分析
　 して入力してください。 (例)削減対策の実施
　 状況、生産量・営業時間等の増減など","")</f>
        <v/>
      </c>
      <c r="AN116" s="308"/>
      <c r="AO116" s="308"/>
      <c r="AP116" s="308"/>
      <c r="AQ116" s="308"/>
    </row>
    <row r="117" spans="1:43" ht="18" customHeight="1">
      <c r="A117" s="1"/>
      <c r="B117" s="19"/>
      <c r="C117" s="72"/>
      <c r="D117" s="869"/>
      <c r="E117" s="869"/>
      <c r="F117" s="869"/>
      <c r="G117" s="869"/>
      <c r="H117" s="870"/>
      <c r="I117" s="870"/>
      <c r="J117" s="870"/>
      <c r="K117" s="870"/>
      <c r="L117" s="870"/>
      <c r="M117" s="870"/>
      <c r="N117" s="870"/>
      <c r="O117" s="870"/>
      <c r="P117" s="870"/>
      <c r="Q117" s="870"/>
      <c r="R117" s="870"/>
      <c r="S117" s="870"/>
      <c r="T117" s="870"/>
      <c r="U117" s="870"/>
      <c r="V117" s="870"/>
      <c r="W117" s="870"/>
      <c r="X117" s="870"/>
      <c r="Y117" s="870"/>
      <c r="Z117" s="870"/>
      <c r="AA117" s="870"/>
      <c r="AB117" s="870"/>
      <c r="AC117" s="870"/>
      <c r="AD117" s="870"/>
      <c r="AE117" s="870"/>
      <c r="AF117" s="870"/>
      <c r="AG117" s="870"/>
      <c r="AH117" s="870"/>
      <c r="AI117" s="870"/>
      <c r="AJ117" s="870"/>
      <c r="AK117" s="3"/>
      <c r="AM117" s="308"/>
      <c r="AN117" s="308"/>
      <c r="AO117" s="308"/>
      <c r="AP117" s="308"/>
      <c r="AQ117" s="308"/>
    </row>
    <row r="118" spans="1:43" ht="18" customHeight="1">
      <c r="A118" s="1"/>
      <c r="B118" s="19"/>
      <c r="C118" s="72"/>
      <c r="D118" s="869"/>
      <c r="E118" s="869"/>
      <c r="F118" s="869"/>
      <c r="G118" s="869"/>
      <c r="H118" s="870"/>
      <c r="I118" s="870"/>
      <c r="J118" s="870"/>
      <c r="K118" s="870"/>
      <c r="L118" s="870"/>
      <c r="M118" s="870"/>
      <c r="N118" s="870"/>
      <c r="O118" s="870"/>
      <c r="P118" s="870"/>
      <c r="Q118" s="870"/>
      <c r="R118" s="870"/>
      <c r="S118" s="870"/>
      <c r="T118" s="870"/>
      <c r="U118" s="870"/>
      <c r="V118" s="870"/>
      <c r="W118" s="870"/>
      <c r="X118" s="870"/>
      <c r="Y118" s="870"/>
      <c r="Z118" s="870"/>
      <c r="AA118" s="870"/>
      <c r="AB118" s="870"/>
      <c r="AC118" s="870"/>
      <c r="AD118" s="870"/>
      <c r="AE118" s="870"/>
      <c r="AF118" s="870"/>
      <c r="AG118" s="870"/>
      <c r="AH118" s="870"/>
      <c r="AI118" s="870"/>
      <c r="AJ118" s="870"/>
      <c r="AK118" s="3"/>
      <c r="AM118" s="308"/>
      <c r="AN118" s="308"/>
      <c r="AO118" s="308"/>
      <c r="AP118" s="308"/>
      <c r="AQ118" s="308"/>
    </row>
    <row r="119" spans="1:43" ht="18" customHeight="1">
      <c r="A119" s="1"/>
      <c r="B119" s="19"/>
      <c r="C119" s="72"/>
      <c r="D119" s="869"/>
      <c r="E119" s="869"/>
      <c r="F119" s="869"/>
      <c r="G119" s="869"/>
      <c r="H119" s="870"/>
      <c r="I119" s="870"/>
      <c r="J119" s="870"/>
      <c r="K119" s="870"/>
      <c r="L119" s="870"/>
      <c r="M119" s="870"/>
      <c r="N119" s="870"/>
      <c r="O119" s="870"/>
      <c r="P119" s="870"/>
      <c r="Q119" s="870"/>
      <c r="R119" s="870"/>
      <c r="S119" s="870"/>
      <c r="T119" s="870"/>
      <c r="U119" s="870"/>
      <c r="V119" s="870"/>
      <c r="W119" s="870"/>
      <c r="X119" s="870"/>
      <c r="Y119" s="870"/>
      <c r="Z119" s="870"/>
      <c r="AA119" s="870"/>
      <c r="AB119" s="870"/>
      <c r="AC119" s="870"/>
      <c r="AD119" s="870"/>
      <c r="AE119" s="870"/>
      <c r="AF119" s="870"/>
      <c r="AG119" s="870"/>
      <c r="AH119" s="870"/>
      <c r="AI119" s="870"/>
      <c r="AJ119" s="870"/>
      <c r="AK119" s="3"/>
      <c r="AM119" s="308"/>
      <c r="AN119" s="308"/>
      <c r="AO119" s="308"/>
      <c r="AP119" s="308"/>
      <c r="AQ119" s="308"/>
    </row>
    <row r="120" spans="1:43" ht="18" customHeight="1">
      <c r="A120" s="1"/>
      <c r="B120" s="19"/>
      <c r="C120" s="72"/>
      <c r="D120" s="869"/>
      <c r="E120" s="869"/>
      <c r="F120" s="869"/>
      <c r="G120" s="869"/>
      <c r="H120" s="870"/>
      <c r="I120" s="870"/>
      <c r="J120" s="870"/>
      <c r="K120" s="870"/>
      <c r="L120" s="870"/>
      <c r="M120" s="870"/>
      <c r="N120" s="870"/>
      <c r="O120" s="870"/>
      <c r="P120" s="870"/>
      <c r="Q120" s="870"/>
      <c r="R120" s="870"/>
      <c r="S120" s="870"/>
      <c r="T120" s="870"/>
      <c r="U120" s="870"/>
      <c r="V120" s="870"/>
      <c r="W120" s="870"/>
      <c r="X120" s="870"/>
      <c r="Y120" s="870"/>
      <c r="Z120" s="870"/>
      <c r="AA120" s="870"/>
      <c r="AB120" s="870"/>
      <c r="AC120" s="870"/>
      <c r="AD120" s="870"/>
      <c r="AE120" s="870"/>
      <c r="AF120" s="870"/>
      <c r="AG120" s="870"/>
      <c r="AH120" s="870"/>
      <c r="AI120" s="870"/>
      <c r="AJ120" s="870"/>
      <c r="AK120" s="3"/>
      <c r="AM120" s="308"/>
      <c r="AN120" s="308"/>
      <c r="AO120" s="308"/>
      <c r="AP120" s="308"/>
      <c r="AQ120" s="308"/>
    </row>
    <row r="121" spans="1:43" ht="18" customHeight="1">
      <c r="A121" s="1"/>
      <c r="B121" s="19"/>
      <c r="C121" s="72"/>
      <c r="D121" s="869"/>
      <c r="E121" s="869"/>
      <c r="F121" s="869"/>
      <c r="G121" s="869"/>
      <c r="H121" s="870"/>
      <c r="I121" s="870"/>
      <c r="J121" s="870"/>
      <c r="K121" s="870"/>
      <c r="L121" s="870"/>
      <c r="M121" s="870"/>
      <c r="N121" s="870"/>
      <c r="O121" s="870"/>
      <c r="P121" s="870"/>
      <c r="Q121" s="870"/>
      <c r="R121" s="870"/>
      <c r="S121" s="870"/>
      <c r="T121" s="870"/>
      <c r="U121" s="870"/>
      <c r="V121" s="870"/>
      <c r="W121" s="870"/>
      <c r="X121" s="870"/>
      <c r="Y121" s="870"/>
      <c r="Z121" s="870"/>
      <c r="AA121" s="870"/>
      <c r="AB121" s="870"/>
      <c r="AC121" s="870"/>
      <c r="AD121" s="870"/>
      <c r="AE121" s="870"/>
      <c r="AF121" s="870"/>
      <c r="AG121" s="870"/>
      <c r="AH121" s="870"/>
      <c r="AI121" s="870"/>
      <c r="AJ121" s="870"/>
      <c r="AK121" s="3"/>
      <c r="AM121" s="308"/>
      <c r="AN121" s="308"/>
      <c r="AO121" s="308"/>
      <c r="AP121" s="308"/>
      <c r="AQ121" s="308"/>
    </row>
    <row r="122" spans="1:43" ht="18" customHeight="1">
      <c r="A122" s="1"/>
      <c r="B122" s="19"/>
      <c r="C122" s="72"/>
      <c r="D122" s="869"/>
      <c r="E122" s="869"/>
      <c r="F122" s="869"/>
      <c r="G122" s="869"/>
      <c r="H122" s="870"/>
      <c r="I122" s="870"/>
      <c r="J122" s="870"/>
      <c r="K122" s="870"/>
      <c r="L122" s="870"/>
      <c r="M122" s="870"/>
      <c r="N122" s="870"/>
      <c r="O122" s="870"/>
      <c r="P122" s="870"/>
      <c r="Q122" s="870"/>
      <c r="R122" s="870"/>
      <c r="S122" s="870"/>
      <c r="T122" s="870"/>
      <c r="U122" s="870"/>
      <c r="V122" s="870"/>
      <c r="W122" s="870"/>
      <c r="X122" s="870"/>
      <c r="Y122" s="870"/>
      <c r="Z122" s="870"/>
      <c r="AA122" s="870"/>
      <c r="AB122" s="870"/>
      <c r="AC122" s="870"/>
      <c r="AD122" s="870"/>
      <c r="AE122" s="870"/>
      <c r="AF122" s="870"/>
      <c r="AG122" s="870"/>
      <c r="AH122" s="870"/>
      <c r="AI122" s="870"/>
      <c r="AJ122" s="870"/>
      <c r="AK122" s="3"/>
      <c r="AM122" s="308"/>
      <c r="AN122" s="308"/>
      <c r="AO122" s="308"/>
      <c r="AP122" s="308"/>
      <c r="AQ122" s="308"/>
    </row>
    <row r="123" spans="1:43" ht="18" customHeight="1">
      <c r="A123" s="1"/>
      <c r="B123" s="19"/>
      <c r="C123" s="72"/>
      <c r="D123" s="869"/>
      <c r="E123" s="869"/>
      <c r="F123" s="869"/>
      <c r="G123" s="869"/>
      <c r="H123" s="870"/>
      <c r="I123" s="870"/>
      <c r="J123" s="870"/>
      <c r="K123" s="870"/>
      <c r="L123" s="870"/>
      <c r="M123" s="870"/>
      <c r="N123" s="870"/>
      <c r="O123" s="870"/>
      <c r="P123" s="870"/>
      <c r="Q123" s="870"/>
      <c r="R123" s="870"/>
      <c r="S123" s="870"/>
      <c r="T123" s="870"/>
      <c r="U123" s="870"/>
      <c r="V123" s="870"/>
      <c r="W123" s="870"/>
      <c r="X123" s="870"/>
      <c r="Y123" s="870"/>
      <c r="Z123" s="870"/>
      <c r="AA123" s="870"/>
      <c r="AB123" s="870"/>
      <c r="AC123" s="870"/>
      <c r="AD123" s="870"/>
      <c r="AE123" s="870"/>
      <c r="AF123" s="870"/>
      <c r="AG123" s="870"/>
      <c r="AH123" s="870"/>
      <c r="AI123" s="870"/>
      <c r="AJ123" s="870"/>
      <c r="AK123" s="3"/>
      <c r="AM123" s="308"/>
      <c r="AN123" s="308"/>
      <c r="AO123" s="308"/>
      <c r="AP123" s="308"/>
      <c r="AQ123" s="308"/>
    </row>
    <row r="124" spans="1:43" ht="18" customHeight="1">
      <c r="A124" s="1"/>
      <c r="B124" s="19"/>
      <c r="C124" s="72"/>
      <c r="D124" s="869" t="str">
        <f>Tbl!$Q$4</f>
        <v>令和４年度
（2022年度）</v>
      </c>
      <c r="E124" s="869"/>
      <c r="F124" s="869"/>
      <c r="G124" s="869"/>
      <c r="H124" s="870"/>
      <c r="I124" s="870"/>
      <c r="J124" s="870"/>
      <c r="K124" s="870"/>
      <c r="L124" s="870"/>
      <c r="M124" s="870"/>
      <c r="N124" s="870"/>
      <c r="O124" s="870"/>
      <c r="P124" s="870"/>
      <c r="Q124" s="870"/>
      <c r="R124" s="870"/>
      <c r="S124" s="870"/>
      <c r="T124" s="870"/>
      <c r="U124" s="870"/>
      <c r="V124" s="870"/>
      <c r="W124" s="870"/>
      <c r="X124" s="870"/>
      <c r="Y124" s="870"/>
      <c r="Z124" s="870"/>
      <c r="AA124" s="870"/>
      <c r="AB124" s="870"/>
      <c r="AC124" s="870"/>
      <c r="AD124" s="870"/>
      <c r="AE124" s="870"/>
      <c r="AF124" s="870"/>
      <c r="AG124" s="870"/>
      <c r="AH124" s="870"/>
      <c r="AI124" s="870"/>
      <c r="AJ124" s="870"/>
      <c r="AK124" s="3"/>
      <c r="AM124" s="308" t="str">
        <f>IF(AND($H124="",VALUE(MID($D124,3,1))&lt;様式１号!$D$16),"← ＣＯ2排出量の前年度に対する増減要因を分析
　 して入力してください。 (例)削減対策の実施
　 状況、生産量・営業時間等の増減など","")</f>
        <v/>
      </c>
      <c r="AN124" s="308"/>
      <c r="AO124" s="308"/>
      <c r="AP124" s="308"/>
      <c r="AQ124" s="308"/>
    </row>
    <row r="125" spans="1:43" ht="18" customHeight="1">
      <c r="A125" s="1"/>
      <c r="B125" s="19"/>
      <c r="C125" s="72"/>
      <c r="D125" s="869"/>
      <c r="E125" s="869"/>
      <c r="F125" s="869"/>
      <c r="G125" s="869"/>
      <c r="H125" s="870"/>
      <c r="I125" s="870"/>
      <c r="J125" s="870"/>
      <c r="K125" s="870"/>
      <c r="L125" s="870"/>
      <c r="M125" s="870"/>
      <c r="N125" s="870"/>
      <c r="O125" s="870"/>
      <c r="P125" s="870"/>
      <c r="Q125" s="870"/>
      <c r="R125" s="870"/>
      <c r="S125" s="870"/>
      <c r="T125" s="870"/>
      <c r="U125" s="870"/>
      <c r="V125" s="870"/>
      <c r="W125" s="870"/>
      <c r="X125" s="870"/>
      <c r="Y125" s="870"/>
      <c r="Z125" s="870"/>
      <c r="AA125" s="870"/>
      <c r="AB125" s="870"/>
      <c r="AC125" s="870"/>
      <c r="AD125" s="870"/>
      <c r="AE125" s="870"/>
      <c r="AF125" s="870"/>
      <c r="AG125" s="870"/>
      <c r="AH125" s="870"/>
      <c r="AI125" s="870"/>
      <c r="AJ125" s="870"/>
      <c r="AK125" s="3"/>
      <c r="AM125" s="308"/>
      <c r="AN125" s="308"/>
      <c r="AO125" s="308"/>
      <c r="AP125" s="308"/>
      <c r="AQ125" s="308"/>
    </row>
    <row r="126" spans="1:43" ht="18" customHeight="1">
      <c r="A126" s="1"/>
      <c r="B126" s="19"/>
      <c r="C126" s="72"/>
      <c r="D126" s="869"/>
      <c r="E126" s="869"/>
      <c r="F126" s="869"/>
      <c r="G126" s="869"/>
      <c r="H126" s="870"/>
      <c r="I126" s="870"/>
      <c r="J126" s="870"/>
      <c r="K126" s="870"/>
      <c r="L126" s="870"/>
      <c r="M126" s="870"/>
      <c r="N126" s="870"/>
      <c r="O126" s="870"/>
      <c r="P126" s="870"/>
      <c r="Q126" s="870"/>
      <c r="R126" s="870"/>
      <c r="S126" s="870"/>
      <c r="T126" s="870"/>
      <c r="U126" s="870"/>
      <c r="V126" s="870"/>
      <c r="W126" s="870"/>
      <c r="X126" s="870"/>
      <c r="Y126" s="870"/>
      <c r="Z126" s="870"/>
      <c r="AA126" s="870"/>
      <c r="AB126" s="870"/>
      <c r="AC126" s="870"/>
      <c r="AD126" s="870"/>
      <c r="AE126" s="870"/>
      <c r="AF126" s="870"/>
      <c r="AG126" s="870"/>
      <c r="AH126" s="870"/>
      <c r="AI126" s="870"/>
      <c r="AJ126" s="870"/>
      <c r="AK126" s="3"/>
      <c r="AM126" s="308"/>
      <c r="AN126" s="308"/>
      <c r="AO126" s="308"/>
      <c r="AP126" s="308"/>
      <c r="AQ126" s="308"/>
    </row>
    <row r="127" spans="1:43" ht="18" customHeight="1">
      <c r="A127" s="1"/>
      <c r="B127" s="19"/>
      <c r="C127" s="72"/>
      <c r="D127" s="869"/>
      <c r="E127" s="869"/>
      <c r="F127" s="869"/>
      <c r="G127" s="869"/>
      <c r="H127" s="870"/>
      <c r="I127" s="870"/>
      <c r="J127" s="870"/>
      <c r="K127" s="870"/>
      <c r="L127" s="870"/>
      <c r="M127" s="870"/>
      <c r="N127" s="870"/>
      <c r="O127" s="870"/>
      <c r="P127" s="870"/>
      <c r="Q127" s="870"/>
      <c r="R127" s="870"/>
      <c r="S127" s="870"/>
      <c r="T127" s="870"/>
      <c r="U127" s="870"/>
      <c r="V127" s="870"/>
      <c r="W127" s="870"/>
      <c r="X127" s="870"/>
      <c r="Y127" s="870"/>
      <c r="Z127" s="870"/>
      <c r="AA127" s="870"/>
      <c r="AB127" s="870"/>
      <c r="AC127" s="870"/>
      <c r="AD127" s="870"/>
      <c r="AE127" s="870"/>
      <c r="AF127" s="870"/>
      <c r="AG127" s="870"/>
      <c r="AH127" s="870"/>
      <c r="AI127" s="870"/>
      <c r="AJ127" s="870"/>
      <c r="AK127" s="3"/>
      <c r="AM127" s="308"/>
      <c r="AN127" s="308"/>
      <c r="AO127" s="308"/>
      <c r="AP127" s="308"/>
      <c r="AQ127" s="308"/>
    </row>
    <row r="128" spans="1:43" ht="18" customHeight="1">
      <c r="A128" s="1"/>
      <c r="B128" s="19"/>
      <c r="C128" s="72"/>
      <c r="D128" s="869"/>
      <c r="E128" s="869"/>
      <c r="F128" s="869"/>
      <c r="G128" s="869"/>
      <c r="H128" s="870"/>
      <c r="I128" s="870"/>
      <c r="J128" s="870"/>
      <c r="K128" s="870"/>
      <c r="L128" s="870"/>
      <c r="M128" s="870"/>
      <c r="N128" s="870"/>
      <c r="O128" s="870"/>
      <c r="P128" s="870"/>
      <c r="Q128" s="870"/>
      <c r="R128" s="870"/>
      <c r="S128" s="870"/>
      <c r="T128" s="870"/>
      <c r="U128" s="870"/>
      <c r="V128" s="870"/>
      <c r="W128" s="870"/>
      <c r="X128" s="870"/>
      <c r="Y128" s="870"/>
      <c r="Z128" s="870"/>
      <c r="AA128" s="870"/>
      <c r="AB128" s="870"/>
      <c r="AC128" s="870"/>
      <c r="AD128" s="870"/>
      <c r="AE128" s="870"/>
      <c r="AF128" s="870"/>
      <c r="AG128" s="870"/>
      <c r="AH128" s="870"/>
      <c r="AI128" s="870"/>
      <c r="AJ128" s="870"/>
      <c r="AK128" s="3"/>
      <c r="AM128" s="308"/>
      <c r="AN128" s="308"/>
      <c r="AO128" s="308"/>
      <c r="AP128" s="308"/>
      <c r="AQ128" s="308"/>
    </row>
    <row r="129" spans="1:43" ht="18" customHeight="1">
      <c r="A129" s="1"/>
      <c r="B129" s="19"/>
      <c r="C129" s="72"/>
      <c r="D129" s="869"/>
      <c r="E129" s="869"/>
      <c r="F129" s="869"/>
      <c r="G129" s="869"/>
      <c r="H129" s="870"/>
      <c r="I129" s="870"/>
      <c r="J129" s="870"/>
      <c r="K129" s="870"/>
      <c r="L129" s="870"/>
      <c r="M129" s="870"/>
      <c r="N129" s="870"/>
      <c r="O129" s="870"/>
      <c r="P129" s="870"/>
      <c r="Q129" s="870"/>
      <c r="R129" s="870"/>
      <c r="S129" s="870"/>
      <c r="T129" s="870"/>
      <c r="U129" s="870"/>
      <c r="V129" s="870"/>
      <c r="W129" s="870"/>
      <c r="X129" s="870"/>
      <c r="Y129" s="870"/>
      <c r="Z129" s="870"/>
      <c r="AA129" s="870"/>
      <c r="AB129" s="870"/>
      <c r="AC129" s="870"/>
      <c r="AD129" s="870"/>
      <c r="AE129" s="870"/>
      <c r="AF129" s="870"/>
      <c r="AG129" s="870"/>
      <c r="AH129" s="870"/>
      <c r="AI129" s="870"/>
      <c r="AJ129" s="870"/>
      <c r="AK129" s="3"/>
      <c r="AM129" s="308"/>
      <c r="AN129" s="308"/>
      <c r="AO129" s="308"/>
      <c r="AP129" s="308"/>
      <c r="AQ129" s="308"/>
    </row>
    <row r="130" spans="1:43" ht="18" customHeight="1">
      <c r="A130" s="1"/>
      <c r="B130" s="19"/>
      <c r="C130" s="72"/>
      <c r="D130" s="869"/>
      <c r="E130" s="869"/>
      <c r="F130" s="869"/>
      <c r="G130" s="869"/>
      <c r="H130" s="870"/>
      <c r="I130" s="870"/>
      <c r="J130" s="870"/>
      <c r="K130" s="870"/>
      <c r="L130" s="870"/>
      <c r="M130" s="870"/>
      <c r="N130" s="870"/>
      <c r="O130" s="870"/>
      <c r="P130" s="870"/>
      <c r="Q130" s="870"/>
      <c r="R130" s="870"/>
      <c r="S130" s="870"/>
      <c r="T130" s="870"/>
      <c r="U130" s="870"/>
      <c r="V130" s="870"/>
      <c r="W130" s="870"/>
      <c r="X130" s="870"/>
      <c r="Y130" s="870"/>
      <c r="Z130" s="870"/>
      <c r="AA130" s="870"/>
      <c r="AB130" s="870"/>
      <c r="AC130" s="870"/>
      <c r="AD130" s="870"/>
      <c r="AE130" s="870"/>
      <c r="AF130" s="870"/>
      <c r="AG130" s="870"/>
      <c r="AH130" s="870"/>
      <c r="AI130" s="870"/>
      <c r="AJ130" s="870"/>
      <c r="AK130" s="3"/>
      <c r="AM130" s="308"/>
      <c r="AN130" s="308"/>
      <c r="AO130" s="308"/>
      <c r="AP130" s="308"/>
      <c r="AQ130" s="308"/>
    </row>
    <row r="131" spans="1:43" ht="18" customHeight="1">
      <c r="A131" s="1"/>
      <c r="B131" s="19"/>
      <c r="C131" s="72"/>
      <c r="D131" s="869"/>
      <c r="E131" s="869"/>
      <c r="F131" s="869"/>
      <c r="G131" s="869"/>
      <c r="H131" s="870"/>
      <c r="I131" s="870"/>
      <c r="J131" s="870"/>
      <c r="K131" s="870"/>
      <c r="L131" s="870"/>
      <c r="M131" s="870"/>
      <c r="N131" s="870"/>
      <c r="O131" s="870"/>
      <c r="P131" s="870"/>
      <c r="Q131" s="870"/>
      <c r="R131" s="870"/>
      <c r="S131" s="870"/>
      <c r="T131" s="870"/>
      <c r="U131" s="870"/>
      <c r="V131" s="870"/>
      <c r="W131" s="870"/>
      <c r="X131" s="870"/>
      <c r="Y131" s="870"/>
      <c r="Z131" s="870"/>
      <c r="AA131" s="870"/>
      <c r="AB131" s="870"/>
      <c r="AC131" s="870"/>
      <c r="AD131" s="870"/>
      <c r="AE131" s="870"/>
      <c r="AF131" s="870"/>
      <c r="AG131" s="870"/>
      <c r="AH131" s="870"/>
      <c r="AI131" s="870"/>
      <c r="AJ131" s="870"/>
      <c r="AK131" s="3"/>
      <c r="AM131" s="308"/>
      <c r="AN131" s="308"/>
      <c r="AO131" s="308"/>
      <c r="AP131" s="308"/>
      <c r="AQ131" s="308"/>
    </row>
    <row r="132" spans="1:43" ht="18" customHeight="1">
      <c r="A132" s="1"/>
      <c r="B132" s="19"/>
      <c r="C132" s="72"/>
      <c r="D132" s="869" t="str">
        <f>Tbl!$Q$5</f>
        <v>令和５年度
（2023年度）</v>
      </c>
      <c r="E132" s="869"/>
      <c r="F132" s="869"/>
      <c r="G132" s="869"/>
      <c r="H132" s="870"/>
      <c r="I132" s="870"/>
      <c r="J132" s="870"/>
      <c r="K132" s="870"/>
      <c r="L132" s="870"/>
      <c r="M132" s="870"/>
      <c r="N132" s="870"/>
      <c r="O132" s="870"/>
      <c r="P132" s="870"/>
      <c r="Q132" s="870"/>
      <c r="R132" s="870"/>
      <c r="S132" s="870"/>
      <c r="T132" s="870"/>
      <c r="U132" s="870"/>
      <c r="V132" s="870"/>
      <c r="W132" s="870"/>
      <c r="X132" s="870"/>
      <c r="Y132" s="870"/>
      <c r="Z132" s="870"/>
      <c r="AA132" s="870"/>
      <c r="AB132" s="870"/>
      <c r="AC132" s="870"/>
      <c r="AD132" s="870"/>
      <c r="AE132" s="870"/>
      <c r="AF132" s="870"/>
      <c r="AG132" s="870"/>
      <c r="AH132" s="870"/>
      <c r="AI132" s="870"/>
      <c r="AJ132" s="870"/>
      <c r="AK132" s="3"/>
      <c r="AM132" s="308" t="str">
        <f>IF(AND($H132="",VALUE(MID($D132,3,1))&lt;様式１号!$D$16),"← ＣＯ2排出量の前年度に対する増減要因を分析
　 して入力してください。 (例)削減対策の実施
　 状況、生産量・営業時間等の増減など","")</f>
        <v/>
      </c>
      <c r="AN132" s="308"/>
      <c r="AO132" s="308"/>
      <c r="AP132" s="308"/>
      <c r="AQ132" s="308"/>
    </row>
    <row r="133" spans="1:43" ht="18" customHeight="1">
      <c r="A133" s="1"/>
      <c r="B133" s="19"/>
      <c r="C133" s="72"/>
      <c r="D133" s="869"/>
      <c r="E133" s="869"/>
      <c r="F133" s="869"/>
      <c r="G133" s="869"/>
      <c r="H133" s="870"/>
      <c r="I133" s="870"/>
      <c r="J133" s="870"/>
      <c r="K133" s="870"/>
      <c r="L133" s="870"/>
      <c r="M133" s="870"/>
      <c r="N133" s="870"/>
      <c r="O133" s="870"/>
      <c r="P133" s="870"/>
      <c r="Q133" s="870"/>
      <c r="R133" s="870"/>
      <c r="S133" s="870"/>
      <c r="T133" s="870"/>
      <c r="U133" s="870"/>
      <c r="V133" s="870"/>
      <c r="W133" s="870"/>
      <c r="X133" s="870"/>
      <c r="Y133" s="870"/>
      <c r="Z133" s="870"/>
      <c r="AA133" s="870"/>
      <c r="AB133" s="870"/>
      <c r="AC133" s="870"/>
      <c r="AD133" s="870"/>
      <c r="AE133" s="870"/>
      <c r="AF133" s="870"/>
      <c r="AG133" s="870"/>
      <c r="AH133" s="870"/>
      <c r="AI133" s="870"/>
      <c r="AJ133" s="870"/>
      <c r="AK133" s="3"/>
      <c r="AM133" s="308"/>
      <c r="AN133" s="308"/>
      <c r="AO133" s="308"/>
      <c r="AP133" s="308"/>
      <c r="AQ133" s="308"/>
    </row>
    <row r="134" spans="1:43" ht="18" customHeight="1">
      <c r="A134" s="1"/>
      <c r="B134" s="19"/>
      <c r="C134" s="72"/>
      <c r="D134" s="869"/>
      <c r="E134" s="869"/>
      <c r="F134" s="869"/>
      <c r="G134" s="869"/>
      <c r="H134" s="870"/>
      <c r="I134" s="870"/>
      <c r="J134" s="870"/>
      <c r="K134" s="870"/>
      <c r="L134" s="870"/>
      <c r="M134" s="870"/>
      <c r="N134" s="870"/>
      <c r="O134" s="870"/>
      <c r="P134" s="870"/>
      <c r="Q134" s="870"/>
      <c r="R134" s="870"/>
      <c r="S134" s="870"/>
      <c r="T134" s="870"/>
      <c r="U134" s="870"/>
      <c r="V134" s="870"/>
      <c r="W134" s="870"/>
      <c r="X134" s="870"/>
      <c r="Y134" s="870"/>
      <c r="Z134" s="870"/>
      <c r="AA134" s="870"/>
      <c r="AB134" s="870"/>
      <c r="AC134" s="870"/>
      <c r="AD134" s="870"/>
      <c r="AE134" s="870"/>
      <c r="AF134" s="870"/>
      <c r="AG134" s="870"/>
      <c r="AH134" s="870"/>
      <c r="AI134" s="870"/>
      <c r="AJ134" s="870"/>
      <c r="AK134" s="3"/>
      <c r="AM134" s="308"/>
      <c r="AN134" s="308"/>
      <c r="AO134" s="308"/>
      <c r="AP134" s="308"/>
      <c r="AQ134" s="308"/>
    </row>
    <row r="135" spans="1:43" ht="18" customHeight="1">
      <c r="A135" s="1"/>
      <c r="B135" s="19"/>
      <c r="C135" s="72"/>
      <c r="D135" s="869"/>
      <c r="E135" s="869"/>
      <c r="F135" s="869"/>
      <c r="G135" s="869"/>
      <c r="H135" s="870"/>
      <c r="I135" s="870"/>
      <c r="J135" s="870"/>
      <c r="K135" s="870"/>
      <c r="L135" s="870"/>
      <c r="M135" s="870"/>
      <c r="N135" s="870"/>
      <c r="O135" s="870"/>
      <c r="P135" s="870"/>
      <c r="Q135" s="870"/>
      <c r="R135" s="870"/>
      <c r="S135" s="870"/>
      <c r="T135" s="870"/>
      <c r="U135" s="870"/>
      <c r="V135" s="870"/>
      <c r="W135" s="870"/>
      <c r="X135" s="870"/>
      <c r="Y135" s="870"/>
      <c r="Z135" s="870"/>
      <c r="AA135" s="870"/>
      <c r="AB135" s="870"/>
      <c r="AC135" s="870"/>
      <c r="AD135" s="870"/>
      <c r="AE135" s="870"/>
      <c r="AF135" s="870"/>
      <c r="AG135" s="870"/>
      <c r="AH135" s="870"/>
      <c r="AI135" s="870"/>
      <c r="AJ135" s="870"/>
      <c r="AK135" s="3"/>
      <c r="AM135" s="308"/>
      <c r="AN135" s="308"/>
      <c r="AO135" s="308"/>
      <c r="AP135" s="308"/>
      <c r="AQ135" s="308"/>
    </row>
    <row r="136" spans="1:43" ht="18" customHeight="1">
      <c r="A136" s="1"/>
      <c r="B136" s="19"/>
      <c r="C136" s="72"/>
      <c r="D136" s="869"/>
      <c r="E136" s="869"/>
      <c r="F136" s="869"/>
      <c r="G136" s="869"/>
      <c r="H136" s="870"/>
      <c r="I136" s="870"/>
      <c r="J136" s="870"/>
      <c r="K136" s="870"/>
      <c r="L136" s="870"/>
      <c r="M136" s="870"/>
      <c r="N136" s="870"/>
      <c r="O136" s="870"/>
      <c r="P136" s="870"/>
      <c r="Q136" s="870"/>
      <c r="R136" s="870"/>
      <c r="S136" s="870"/>
      <c r="T136" s="870"/>
      <c r="U136" s="870"/>
      <c r="V136" s="870"/>
      <c r="W136" s="870"/>
      <c r="X136" s="870"/>
      <c r="Y136" s="870"/>
      <c r="Z136" s="870"/>
      <c r="AA136" s="870"/>
      <c r="AB136" s="870"/>
      <c r="AC136" s="870"/>
      <c r="AD136" s="870"/>
      <c r="AE136" s="870"/>
      <c r="AF136" s="870"/>
      <c r="AG136" s="870"/>
      <c r="AH136" s="870"/>
      <c r="AI136" s="870"/>
      <c r="AJ136" s="870"/>
      <c r="AK136" s="3"/>
      <c r="AM136" s="308"/>
      <c r="AN136" s="308"/>
      <c r="AO136" s="308"/>
      <c r="AP136" s="308"/>
      <c r="AQ136" s="308"/>
    </row>
    <row r="137" spans="1:43" ht="18" customHeight="1">
      <c r="A137" s="1"/>
      <c r="B137" s="19"/>
      <c r="C137" s="72"/>
      <c r="D137" s="869"/>
      <c r="E137" s="869"/>
      <c r="F137" s="869"/>
      <c r="G137" s="869"/>
      <c r="H137" s="870"/>
      <c r="I137" s="870"/>
      <c r="J137" s="870"/>
      <c r="K137" s="870"/>
      <c r="L137" s="870"/>
      <c r="M137" s="870"/>
      <c r="N137" s="870"/>
      <c r="O137" s="870"/>
      <c r="P137" s="870"/>
      <c r="Q137" s="870"/>
      <c r="R137" s="870"/>
      <c r="S137" s="870"/>
      <c r="T137" s="870"/>
      <c r="U137" s="870"/>
      <c r="V137" s="870"/>
      <c r="W137" s="870"/>
      <c r="X137" s="870"/>
      <c r="Y137" s="870"/>
      <c r="Z137" s="870"/>
      <c r="AA137" s="870"/>
      <c r="AB137" s="870"/>
      <c r="AC137" s="870"/>
      <c r="AD137" s="870"/>
      <c r="AE137" s="870"/>
      <c r="AF137" s="870"/>
      <c r="AG137" s="870"/>
      <c r="AH137" s="870"/>
      <c r="AI137" s="870"/>
      <c r="AJ137" s="870"/>
      <c r="AK137" s="3"/>
      <c r="AM137" s="308"/>
      <c r="AN137" s="308"/>
      <c r="AO137" s="308"/>
      <c r="AP137" s="308"/>
      <c r="AQ137" s="308"/>
    </row>
    <row r="138" spans="1:43" ht="18" customHeight="1">
      <c r="A138" s="1"/>
      <c r="B138" s="19"/>
      <c r="C138" s="72"/>
      <c r="D138" s="869"/>
      <c r="E138" s="869"/>
      <c r="F138" s="869"/>
      <c r="G138" s="869"/>
      <c r="H138" s="870"/>
      <c r="I138" s="870"/>
      <c r="J138" s="870"/>
      <c r="K138" s="870"/>
      <c r="L138" s="870"/>
      <c r="M138" s="870"/>
      <c r="N138" s="870"/>
      <c r="O138" s="870"/>
      <c r="P138" s="870"/>
      <c r="Q138" s="870"/>
      <c r="R138" s="870"/>
      <c r="S138" s="870"/>
      <c r="T138" s="870"/>
      <c r="U138" s="870"/>
      <c r="V138" s="870"/>
      <c r="W138" s="870"/>
      <c r="X138" s="870"/>
      <c r="Y138" s="870"/>
      <c r="Z138" s="870"/>
      <c r="AA138" s="870"/>
      <c r="AB138" s="870"/>
      <c r="AC138" s="870"/>
      <c r="AD138" s="870"/>
      <c r="AE138" s="870"/>
      <c r="AF138" s="870"/>
      <c r="AG138" s="870"/>
      <c r="AH138" s="870"/>
      <c r="AI138" s="870"/>
      <c r="AJ138" s="870"/>
      <c r="AK138" s="3"/>
      <c r="AM138" s="308"/>
      <c r="AN138" s="308"/>
      <c r="AO138" s="308"/>
      <c r="AP138" s="308"/>
      <c r="AQ138" s="308"/>
    </row>
    <row r="139" spans="1:43" ht="18" customHeight="1">
      <c r="A139" s="1"/>
      <c r="B139" s="19"/>
      <c r="C139" s="72"/>
      <c r="D139" s="869"/>
      <c r="E139" s="869"/>
      <c r="F139" s="869"/>
      <c r="G139" s="869"/>
      <c r="H139" s="870"/>
      <c r="I139" s="870"/>
      <c r="J139" s="870"/>
      <c r="K139" s="870"/>
      <c r="L139" s="870"/>
      <c r="M139" s="870"/>
      <c r="N139" s="870"/>
      <c r="O139" s="870"/>
      <c r="P139" s="870"/>
      <c r="Q139" s="870"/>
      <c r="R139" s="870"/>
      <c r="S139" s="870"/>
      <c r="T139" s="870"/>
      <c r="U139" s="870"/>
      <c r="V139" s="870"/>
      <c r="W139" s="870"/>
      <c r="X139" s="870"/>
      <c r="Y139" s="870"/>
      <c r="Z139" s="870"/>
      <c r="AA139" s="870"/>
      <c r="AB139" s="870"/>
      <c r="AC139" s="870"/>
      <c r="AD139" s="870"/>
      <c r="AE139" s="870"/>
      <c r="AF139" s="870"/>
      <c r="AG139" s="870"/>
      <c r="AH139" s="870"/>
      <c r="AI139" s="870"/>
      <c r="AJ139" s="870"/>
      <c r="AK139" s="3"/>
      <c r="AM139" s="308"/>
      <c r="AN139" s="308"/>
      <c r="AO139" s="308"/>
      <c r="AP139" s="308"/>
      <c r="AQ139" s="308"/>
    </row>
    <row r="140" spans="1:43" ht="18" customHeight="1">
      <c r="A140" s="1"/>
      <c r="B140" s="19"/>
      <c r="C140" s="72"/>
      <c r="D140" s="869" t="str">
        <f>Tbl!$Q$6</f>
        <v>令和６年度
（2024年度）</v>
      </c>
      <c r="E140" s="869"/>
      <c r="F140" s="869"/>
      <c r="G140" s="869"/>
      <c r="H140" s="870"/>
      <c r="I140" s="870"/>
      <c r="J140" s="870"/>
      <c r="K140" s="870"/>
      <c r="L140" s="870"/>
      <c r="M140" s="870"/>
      <c r="N140" s="870"/>
      <c r="O140" s="870"/>
      <c r="P140" s="870"/>
      <c r="Q140" s="870"/>
      <c r="R140" s="870"/>
      <c r="S140" s="870"/>
      <c r="T140" s="870"/>
      <c r="U140" s="870"/>
      <c r="V140" s="870"/>
      <c r="W140" s="870"/>
      <c r="X140" s="870"/>
      <c r="Y140" s="870"/>
      <c r="Z140" s="870"/>
      <c r="AA140" s="870"/>
      <c r="AB140" s="870"/>
      <c r="AC140" s="870"/>
      <c r="AD140" s="870"/>
      <c r="AE140" s="870"/>
      <c r="AF140" s="870"/>
      <c r="AG140" s="870"/>
      <c r="AH140" s="870"/>
      <c r="AI140" s="870"/>
      <c r="AJ140" s="870"/>
      <c r="AK140" s="3"/>
      <c r="AM140" s="308" t="str">
        <f>IF(AND($H140="",VALUE(MID($D140,3,1))&lt;様式１号!$D$16),"← ＣＯ2排出量の前年度に対する増減要因を分析
　 して入力してください。 (例)削減対策の実施
　 状況、生産量・営業時間等の増減など","")</f>
        <v/>
      </c>
      <c r="AN140" s="308"/>
      <c r="AO140" s="308"/>
      <c r="AP140" s="308"/>
      <c r="AQ140" s="308"/>
    </row>
    <row r="141" spans="1:43" ht="18" customHeight="1">
      <c r="A141" s="1"/>
      <c r="B141" s="19"/>
      <c r="C141" s="72"/>
      <c r="D141" s="869"/>
      <c r="E141" s="869"/>
      <c r="F141" s="869"/>
      <c r="G141" s="869"/>
      <c r="H141" s="870"/>
      <c r="I141" s="870"/>
      <c r="J141" s="870"/>
      <c r="K141" s="870"/>
      <c r="L141" s="870"/>
      <c r="M141" s="870"/>
      <c r="N141" s="870"/>
      <c r="O141" s="870"/>
      <c r="P141" s="870"/>
      <c r="Q141" s="870"/>
      <c r="R141" s="870"/>
      <c r="S141" s="870"/>
      <c r="T141" s="870"/>
      <c r="U141" s="870"/>
      <c r="V141" s="870"/>
      <c r="W141" s="870"/>
      <c r="X141" s="870"/>
      <c r="Y141" s="870"/>
      <c r="Z141" s="870"/>
      <c r="AA141" s="870"/>
      <c r="AB141" s="870"/>
      <c r="AC141" s="870"/>
      <c r="AD141" s="870"/>
      <c r="AE141" s="870"/>
      <c r="AF141" s="870"/>
      <c r="AG141" s="870"/>
      <c r="AH141" s="870"/>
      <c r="AI141" s="870"/>
      <c r="AJ141" s="870"/>
      <c r="AK141" s="3"/>
      <c r="AM141" s="308"/>
      <c r="AN141" s="308"/>
      <c r="AO141" s="308"/>
      <c r="AP141" s="308"/>
      <c r="AQ141" s="308"/>
    </row>
    <row r="142" spans="1:43" ht="18" customHeight="1">
      <c r="A142" s="1"/>
      <c r="B142" s="19"/>
      <c r="C142" s="72"/>
      <c r="D142" s="869"/>
      <c r="E142" s="869"/>
      <c r="F142" s="869"/>
      <c r="G142" s="869"/>
      <c r="H142" s="870"/>
      <c r="I142" s="870"/>
      <c r="J142" s="870"/>
      <c r="K142" s="870"/>
      <c r="L142" s="870"/>
      <c r="M142" s="870"/>
      <c r="N142" s="870"/>
      <c r="O142" s="870"/>
      <c r="P142" s="870"/>
      <c r="Q142" s="870"/>
      <c r="R142" s="870"/>
      <c r="S142" s="870"/>
      <c r="T142" s="870"/>
      <c r="U142" s="870"/>
      <c r="V142" s="870"/>
      <c r="W142" s="870"/>
      <c r="X142" s="870"/>
      <c r="Y142" s="870"/>
      <c r="Z142" s="870"/>
      <c r="AA142" s="870"/>
      <c r="AB142" s="870"/>
      <c r="AC142" s="870"/>
      <c r="AD142" s="870"/>
      <c r="AE142" s="870"/>
      <c r="AF142" s="870"/>
      <c r="AG142" s="870"/>
      <c r="AH142" s="870"/>
      <c r="AI142" s="870"/>
      <c r="AJ142" s="870"/>
      <c r="AK142" s="3"/>
      <c r="AM142" s="308"/>
      <c r="AN142" s="308"/>
      <c r="AO142" s="308"/>
      <c r="AP142" s="308"/>
      <c r="AQ142" s="308"/>
    </row>
    <row r="143" spans="1:43" ht="18" customHeight="1">
      <c r="A143" s="1"/>
      <c r="B143" s="19"/>
      <c r="C143" s="72"/>
      <c r="D143" s="869"/>
      <c r="E143" s="869"/>
      <c r="F143" s="869"/>
      <c r="G143" s="869"/>
      <c r="H143" s="870"/>
      <c r="I143" s="870"/>
      <c r="J143" s="870"/>
      <c r="K143" s="870"/>
      <c r="L143" s="870"/>
      <c r="M143" s="870"/>
      <c r="N143" s="870"/>
      <c r="O143" s="870"/>
      <c r="P143" s="870"/>
      <c r="Q143" s="870"/>
      <c r="R143" s="870"/>
      <c r="S143" s="870"/>
      <c r="T143" s="870"/>
      <c r="U143" s="870"/>
      <c r="V143" s="870"/>
      <c r="W143" s="870"/>
      <c r="X143" s="870"/>
      <c r="Y143" s="870"/>
      <c r="Z143" s="870"/>
      <c r="AA143" s="870"/>
      <c r="AB143" s="870"/>
      <c r="AC143" s="870"/>
      <c r="AD143" s="870"/>
      <c r="AE143" s="870"/>
      <c r="AF143" s="870"/>
      <c r="AG143" s="870"/>
      <c r="AH143" s="870"/>
      <c r="AI143" s="870"/>
      <c r="AJ143" s="870"/>
      <c r="AK143" s="3"/>
      <c r="AM143" s="308"/>
      <c r="AN143" s="308"/>
      <c r="AO143" s="308"/>
      <c r="AP143" s="308"/>
      <c r="AQ143" s="308"/>
    </row>
    <row r="144" spans="1:43" ht="18" customHeight="1">
      <c r="A144" s="1"/>
      <c r="B144" s="19"/>
      <c r="C144" s="72"/>
      <c r="D144" s="869"/>
      <c r="E144" s="869"/>
      <c r="F144" s="869"/>
      <c r="G144" s="869"/>
      <c r="H144" s="870"/>
      <c r="I144" s="870"/>
      <c r="J144" s="870"/>
      <c r="K144" s="870"/>
      <c r="L144" s="870"/>
      <c r="M144" s="870"/>
      <c r="N144" s="870"/>
      <c r="O144" s="870"/>
      <c r="P144" s="870"/>
      <c r="Q144" s="870"/>
      <c r="R144" s="870"/>
      <c r="S144" s="870"/>
      <c r="T144" s="870"/>
      <c r="U144" s="870"/>
      <c r="V144" s="870"/>
      <c r="W144" s="870"/>
      <c r="X144" s="870"/>
      <c r="Y144" s="870"/>
      <c r="Z144" s="870"/>
      <c r="AA144" s="870"/>
      <c r="AB144" s="870"/>
      <c r="AC144" s="870"/>
      <c r="AD144" s="870"/>
      <c r="AE144" s="870"/>
      <c r="AF144" s="870"/>
      <c r="AG144" s="870"/>
      <c r="AH144" s="870"/>
      <c r="AI144" s="870"/>
      <c r="AJ144" s="870"/>
      <c r="AK144" s="3"/>
      <c r="AM144" s="308"/>
      <c r="AN144" s="308"/>
      <c r="AO144" s="308"/>
      <c r="AP144" s="308"/>
      <c r="AQ144" s="308"/>
    </row>
    <row r="145" spans="1:76" ht="18" customHeight="1">
      <c r="A145" s="1"/>
      <c r="B145" s="19"/>
      <c r="C145" s="72"/>
      <c r="D145" s="869"/>
      <c r="E145" s="869"/>
      <c r="F145" s="869"/>
      <c r="G145" s="869"/>
      <c r="H145" s="870"/>
      <c r="I145" s="870"/>
      <c r="J145" s="870"/>
      <c r="K145" s="870"/>
      <c r="L145" s="870"/>
      <c r="M145" s="870"/>
      <c r="N145" s="870"/>
      <c r="O145" s="870"/>
      <c r="P145" s="870"/>
      <c r="Q145" s="870"/>
      <c r="R145" s="870"/>
      <c r="S145" s="870"/>
      <c r="T145" s="870"/>
      <c r="U145" s="870"/>
      <c r="V145" s="870"/>
      <c r="W145" s="870"/>
      <c r="X145" s="870"/>
      <c r="Y145" s="870"/>
      <c r="Z145" s="870"/>
      <c r="AA145" s="870"/>
      <c r="AB145" s="870"/>
      <c r="AC145" s="870"/>
      <c r="AD145" s="870"/>
      <c r="AE145" s="870"/>
      <c r="AF145" s="870"/>
      <c r="AG145" s="870"/>
      <c r="AH145" s="870"/>
      <c r="AI145" s="870"/>
      <c r="AJ145" s="870"/>
      <c r="AK145" s="3"/>
      <c r="AM145" s="308"/>
      <c r="AN145" s="308"/>
      <c r="AO145" s="308"/>
      <c r="AP145" s="308"/>
      <c r="AQ145" s="308"/>
    </row>
    <row r="146" spans="1:76" ht="18" customHeight="1">
      <c r="A146" s="1"/>
      <c r="B146" s="19"/>
      <c r="C146" s="72"/>
      <c r="D146" s="869"/>
      <c r="E146" s="869"/>
      <c r="F146" s="869"/>
      <c r="G146" s="869"/>
      <c r="H146" s="870"/>
      <c r="I146" s="870"/>
      <c r="J146" s="870"/>
      <c r="K146" s="870"/>
      <c r="L146" s="870"/>
      <c r="M146" s="870"/>
      <c r="N146" s="870"/>
      <c r="O146" s="870"/>
      <c r="P146" s="870"/>
      <c r="Q146" s="870"/>
      <c r="R146" s="870"/>
      <c r="S146" s="870"/>
      <c r="T146" s="870"/>
      <c r="U146" s="870"/>
      <c r="V146" s="870"/>
      <c r="W146" s="870"/>
      <c r="X146" s="870"/>
      <c r="Y146" s="870"/>
      <c r="Z146" s="870"/>
      <c r="AA146" s="870"/>
      <c r="AB146" s="870"/>
      <c r="AC146" s="870"/>
      <c r="AD146" s="870"/>
      <c r="AE146" s="870"/>
      <c r="AF146" s="870"/>
      <c r="AG146" s="870"/>
      <c r="AH146" s="870"/>
      <c r="AI146" s="870"/>
      <c r="AJ146" s="870"/>
      <c r="AK146" s="3"/>
      <c r="AM146" s="308"/>
      <c r="AN146" s="308"/>
      <c r="AO146" s="308"/>
      <c r="AP146" s="308"/>
      <c r="AQ146" s="308"/>
    </row>
    <row r="147" spans="1:76" ht="18" customHeight="1">
      <c r="A147" s="1"/>
      <c r="B147" s="153"/>
      <c r="C147" s="72"/>
      <c r="D147" s="869"/>
      <c r="E147" s="869"/>
      <c r="F147" s="869"/>
      <c r="G147" s="869"/>
      <c r="H147" s="870"/>
      <c r="I147" s="870"/>
      <c r="J147" s="870"/>
      <c r="K147" s="870"/>
      <c r="L147" s="870"/>
      <c r="M147" s="870"/>
      <c r="N147" s="870"/>
      <c r="O147" s="870"/>
      <c r="P147" s="870"/>
      <c r="Q147" s="870"/>
      <c r="R147" s="870"/>
      <c r="S147" s="870"/>
      <c r="T147" s="870"/>
      <c r="U147" s="870"/>
      <c r="V147" s="870"/>
      <c r="W147" s="870"/>
      <c r="X147" s="870"/>
      <c r="Y147" s="870"/>
      <c r="Z147" s="870"/>
      <c r="AA147" s="870"/>
      <c r="AB147" s="870"/>
      <c r="AC147" s="870"/>
      <c r="AD147" s="870"/>
      <c r="AE147" s="870"/>
      <c r="AF147" s="870"/>
      <c r="AG147" s="870"/>
      <c r="AH147" s="870"/>
      <c r="AI147" s="870"/>
      <c r="AJ147" s="870"/>
      <c r="AK147" s="3"/>
      <c r="AM147" s="308"/>
      <c r="AN147" s="308"/>
      <c r="AO147" s="308"/>
      <c r="AP147" s="308"/>
      <c r="AQ147" s="308"/>
    </row>
    <row r="148" spans="1:76" ht="21" customHeight="1">
      <c r="A148" s="1"/>
      <c r="B148" s="73"/>
      <c r="C148" s="72"/>
      <c r="D148" s="83"/>
      <c r="E148" s="83"/>
      <c r="F148" s="83"/>
      <c r="G148" s="83"/>
      <c r="H148" s="98"/>
      <c r="I148" s="99"/>
      <c r="J148" s="100"/>
      <c r="K148" s="100"/>
      <c r="L148" s="100"/>
      <c r="M148" s="100"/>
      <c r="N148" s="100"/>
      <c r="O148" s="101"/>
      <c r="P148" s="102"/>
      <c r="Q148" s="102"/>
      <c r="R148" s="102"/>
      <c r="S148" s="102"/>
      <c r="T148" s="102"/>
      <c r="U148" s="102"/>
      <c r="V148" s="102"/>
      <c r="W148" s="102"/>
      <c r="X148" s="102"/>
      <c r="Y148" s="102"/>
      <c r="Z148" s="102"/>
      <c r="AA148" s="102"/>
      <c r="AB148" s="102"/>
      <c r="AC148" s="102"/>
      <c r="AD148" s="118"/>
      <c r="AE148" s="119"/>
      <c r="AF148" s="119"/>
      <c r="AG148" s="119"/>
      <c r="AH148" s="119"/>
      <c r="AI148" s="119"/>
      <c r="AJ148" s="116"/>
      <c r="AK148" s="251" t="s">
        <v>38</v>
      </c>
      <c r="AL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row>
    <row r="149" spans="1:76" s="46" customFormat="1">
      <c r="A149" s="9"/>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871" t="s">
        <v>84</v>
      </c>
      <c r="Z149" s="871"/>
      <c r="AA149" s="871"/>
      <c r="AB149" s="871"/>
      <c r="AC149" s="746" t="str">
        <f>IF($AC$4="","",$AC$4)</f>
        <v/>
      </c>
      <c r="AD149" s="746"/>
      <c r="AE149" s="746"/>
      <c r="AF149" s="746"/>
      <c r="AG149" s="746"/>
      <c r="AH149" s="746"/>
      <c r="AI149" s="746"/>
      <c r="AJ149" s="746"/>
      <c r="AK149" s="67"/>
      <c r="AL149" s="45"/>
      <c r="AM149" s="136"/>
      <c r="AN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5"/>
    </row>
    <row r="150" spans="1:76">
      <c r="A150" s="1"/>
      <c r="B150" s="72"/>
      <c r="C150" s="131" t="s">
        <v>170</v>
      </c>
      <c r="D150" s="131"/>
      <c r="E150" s="131"/>
      <c r="F150" s="131"/>
      <c r="G150" s="131"/>
      <c r="H150" s="131"/>
      <c r="I150" s="131"/>
      <c r="J150" s="131"/>
      <c r="K150" s="131"/>
      <c r="L150" s="131"/>
      <c r="M150" s="131"/>
      <c r="N150" s="131"/>
      <c r="O150" s="131"/>
      <c r="P150" s="131"/>
      <c r="Q150" s="131"/>
      <c r="R150" s="131"/>
      <c r="S150" s="131"/>
      <c r="T150" s="131"/>
      <c r="U150" s="131"/>
      <c r="V150" s="54"/>
      <c r="W150" s="54"/>
      <c r="X150" s="54"/>
      <c r="Y150" s="54"/>
      <c r="Z150" s="54"/>
      <c r="AA150" s="54"/>
      <c r="AB150" s="54"/>
      <c r="AC150" s="54"/>
      <c r="AD150" s="54"/>
      <c r="AE150" s="139" t="str">
        <f>IF($E$10="Bテナント等","Bテナント等事業所 （４）",IF($E$10="A","A事業所（４）",""))</f>
        <v/>
      </c>
      <c r="AF150" s="103"/>
      <c r="AG150" s="54"/>
      <c r="AH150" s="54"/>
      <c r="AI150" s="54"/>
      <c r="AJ150" s="54"/>
      <c r="AK150" s="54"/>
      <c r="AO150" s="46"/>
      <c r="AP150" s="46"/>
      <c r="AQ150" s="46"/>
      <c r="AR150" s="46"/>
      <c r="AS150" s="46"/>
      <c r="AT150" s="46"/>
    </row>
    <row r="151" spans="1:76" ht="8.25" customHeight="1">
      <c r="A151" s="1"/>
      <c r="B151" s="32"/>
      <c r="C151" s="17"/>
      <c r="D151" s="17"/>
      <c r="E151" s="17"/>
      <c r="F151" s="17"/>
      <c r="G151" s="17"/>
      <c r="H151" s="17"/>
      <c r="I151" s="17"/>
      <c r="J151" s="17"/>
      <c r="K151" s="17"/>
      <c r="L151" s="17"/>
      <c r="M151" s="17"/>
      <c r="N151" s="17"/>
      <c r="O151" s="17"/>
      <c r="P151" s="17"/>
      <c r="Q151" s="17"/>
      <c r="R151" s="17"/>
      <c r="S151" s="17"/>
      <c r="T151" s="17"/>
      <c r="U151" s="17"/>
      <c r="V151" s="5"/>
      <c r="W151" s="5"/>
      <c r="X151" s="5"/>
      <c r="Y151" s="5"/>
      <c r="Z151" s="5"/>
      <c r="AA151" s="5"/>
      <c r="AB151" s="5"/>
      <c r="AC151" s="5"/>
      <c r="AD151" s="5"/>
      <c r="AE151" s="5"/>
      <c r="AF151" s="5"/>
      <c r="AG151" s="5"/>
      <c r="AH151" s="5"/>
      <c r="AI151" s="5"/>
      <c r="AJ151" s="5"/>
      <c r="AK151" s="18"/>
      <c r="AL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row>
    <row r="152" spans="1:76" s="46" customFormat="1" ht="21" customHeight="1">
      <c r="A152" s="9"/>
      <c r="B152" s="33"/>
      <c r="C152" s="130" t="s">
        <v>171</v>
      </c>
      <c r="D152" s="86"/>
      <c r="E152" s="86"/>
      <c r="F152" s="86"/>
      <c r="G152" s="86"/>
      <c r="H152" s="67"/>
      <c r="I152" s="67"/>
      <c r="J152" s="67"/>
      <c r="K152" s="86"/>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34"/>
      <c r="AM152" s="136"/>
    </row>
    <row r="153" spans="1:76" s="46" customFormat="1" ht="13.5">
      <c r="A153" s="9"/>
      <c r="B153" s="33"/>
      <c r="C153" s="86"/>
      <c r="D153" s="86"/>
      <c r="E153" s="86"/>
      <c r="F153" s="86"/>
      <c r="G153" s="86"/>
      <c r="H153" s="877">
        <v>0</v>
      </c>
      <c r="I153" s="877"/>
      <c r="J153" s="877"/>
      <c r="K153" s="86"/>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34"/>
      <c r="AM153" s="136"/>
    </row>
    <row r="154" spans="1:76" s="46" customFormat="1" ht="10.5" customHeight="1">
      <c r="A154" s="9"/>
      <c r="B154" s="33"/>
      <c r="C154" s="878" t="s">
        <v>172</v>
      </c>
      <c r="D154" s="879"/>
      <c r="E154" s="884" t="s">
        <v>173</v>
      </c>
      <c r="F154" s="885"/>
      <c r="G154" s="885"/>
      <c r="H154" s="885"/>
      <c r="I154" s="885"/>
      <c r="J154" s="885"/>
      <c r="K154" s="885"/>
      <c r="L154" s="885"/>
      <c r="M154" s="885"/>
      <c r="N154" s="885"/>
      <c r="O154" s="885"/>
      <c r="P154" s="885"/>
      <c r="Q154" s="886"/>
      <c r="R154" s="878" t="s">
        <v>486</v>
      </c>
      <c r="S154" s="893"/>
      <c r="T154" s="893"/>
      <c r="U154" s="893"/>
      <c r="V154" s="893"/>
      <c r="W154" s="893"/>
      <c r="X154" s="893"/>
      <c r="Y154" s="893"/>
      <c r="Z154" s="893"/>
      <c r="AA154" s="893"/>
      <c r="AB154" s="893"/>
      <c r="AC154" s="879"/>
      <c r="AD154" s="872" t="s">
        <v>174</v>
      </c>
      <c r="AE154" s="872"/>
      <c r="AF154" s="872" t="s">
        <v>175</v>
      </c>
      <c r="AG154" s="872"/>
      <c r="AH154" s="873" t="s">
        <v>487</v>
      </c>
      <c r="AI154" s="873"/>
      <c r="AJ154" s="873"/>
      <c r="AK154" s="34"/>
      <c r="AM154" s="136"/>
    </row>
    <row r="155" spans="1:76" s="46" customFormat="1" ht="10.5" customHeight="1">
      <c r="A155" s="9"/>
      <c r="B155" s="33"/>
      <c r="C155" s="880"/>
      <c r="D155" s="881"/>
      <c r="E155" s="887"/>
      <c r="F155" s="888"/>
      <c r="G155" s="888"/>
      <c r="H155" s="888"/>
      <c r="I155" s="888"/>
      <c r="J155" s="888"/>
      <c r="K155" s="888"/>
      <c r="L155" s="888"/>
      <c r="M155" s="888"/>
      <c r="N155" s="888"/>
      <c r="O155" s="888"/>
      <c r="P155" s="888"/>
      <c r="Q155" s="889"/>
      <c r="R155" s="880"/>
      <c r="S155" s="894"/>
      <c r="T155" s="894"/>
      <c r="U155" s="894"/>
      <c r="V155" s="894"/>
      <c r="W155" s="894"/>
      <c r="X155" s="894"/>
      <c r="Y155" s="894"/>
      <c r="Z155" s="894"/>
      <c r="AA155" s="894"/>
      <c r="AB155" s="894"/>
      <c r="AC155" s="881"/>
      <c r="AD155" s="872"/>
      <c r="AE155" s="872"/>
      <c r="AF155" s="872"/>
      <c r="AG155" s="872"/>
      <c r="AH155" s="873"/>
      <c r="AI155" s="873"/>
      <c r="AJ155" s="873"/>
      <c r="AK155" s="34"/>
      <c r="AM155" s="136"/>
    </row>
    <row r="156" spans="1:76" s="46" customFormat="1" ht="10.5" customHeight="1">
      <c r="A156" s="9"/>
      <c r="B156" s="33"/>
      <c r="C156" s="880"/>
      <c r="D156" s="881"/>
      <c r="E156" s="890"/>
      <c r="F156" s="891"/>
      <c r="G156" s="891"/>
      <c r="H156" s="891"/>
      <c r="I156" s="891"/>
      <c r="J156" s="891"/>
      <c r="K156" s="891"/>
      <c r="L156" s="891"/>
      <c r="M156" s="891"/>
      <c r="N156" s="891"/>
      <c r="O156" s="891"/>
      <c r="P156" s="891"/>
      <c r="Q156" s="892"/>
      <c r="R156" s="880"/>
      <c r="S156" s="894"/>
      <c r="T156" s="894"/>
      <c r="U156" s="894"/>
      <c r="V156" s="894"/>
      <c r="W156" s="894"/>
      <c r="X156" s="894"/>
      <c r="Y156" s="894"/>
      <c r="Z156" s="894"/>
      <c r="AA156" s="894"/>
      <c r="AB156" s="894"/>
      <c r="AC156" s="881"/>
      <c r="AD156" s="872"/>
      <c r="AE156" s="872"/>
      <c r="AF156" s="872"/>
      <c r="AG156" s="872"/>
      <c r="AH156" s="873"/>
      <c r="AI156" s="873"/>
      <c r="AJ156" s="873"/>
      <c r="AK156" s="34"/>
      <c r="AM156" s="136"/>
    </row>
    <row r="157" spans="1:76" s="46" customFormat="1" ht="27.75" customHeight="1">
      <c r="A157" s="9"/>
      <c r="B157" s="33"/>
      <c r="C157" s="880"/>
      <c r="D157" s="881"/>
      <c r="E157" s="747" t="s">
        <v>176</v>
      </c>
      <c r="F157" s="748"/>
      <c r="G157" s="749"/>
      <c r="H157" s="874" t="s">
        <v>177</v>
      </c>
      <c r="I157" s="875"/>
      <c r="J157" s="875"/>
      <c r="K157" s="875"/>
      <c r="L157" s="875"/>
      <c r="M157" s="875"/>
      <c r="N157" s="875"/>
      <c r="O157" s="875"/>
      <c r="P157" s="875"/>
      <c r="Q157" s="876"/>
      <c r="R157" s="880"/>
      <c r="S157" s="894"/>
      <c r="T157" s="894"/>
      <c r="U157" s="894"/>
      <c r="V157" s="894"/>
      <c r="W157" s="894"/>
      <c r="X157" s="894"/>
      <c r="Y157" s="894"/>
      <c r="Z157" s="894"/>
      <c r="AA157" s="894"/>
      <c r="AB157" s="894"/>
      <c r="AC157" s="881"/>
      <c r="AD157" s="872"/>
      <c r="AE157" s="872"/>
      <c r="AF157" s="872"/>
      <c r="AG157" s="872"/>
      <c r="AH157" s="873"/>
      <c r="AI157" s="873"/>
      <c r="AJ157" s="873"/>
      <c r="AK157" s="34"/>
      <c r="AM157" s="136"/>
    </row>
    <row r="158" spans="1:76" s="46" customFormat="1" ht="27.75" customHeight="1">
      <c r="A158" s="9"/>
      <c r="B158" s="33"/>
      <c r="C158" s="882"/>
      <c r="D158" s="883"/>
      <c r="E158" s="753"/>
      <c r="F158" s="754"/>
      <c r="G158" s="755"/>
      <c r="H158" s="874" t="s">
        <v>178</v>
      </c>
      <c r="I158" s="875"/>
      <c r="J158" s="875"/>
      <c r="K158" s="876"/>
      <c r="L158" s="874" t="s">
        <v>179</v>
      </c>
      <c r="M158" s="875"/>
      <c r="N158" s="875"/>
      <c r="O158" s="875"/>
      <c r="P158" s="875"/>
      <c r="Q158" s="876"/>
      <c r="R158" s="882"/>
      <c r="S158" s="895"/>
      <c r="T158" s="895"/>
      <c r="U158" s="895"/>
      <c r="V158" s="895"/>
      <c r="W158" s="895"/>
      <c r="X158" s="895"/>
      <c r="Y158" s="895"/>
      <c r="Z158" s="895"/>
      <c r="AA158" s="895"/>
      <c r="AB158" s="895"/>
      <c r="AC158" s="883"/>
      <c r="AD158" s="872"/>
      <c r="AE158" s="872"/>
      <c r="AF158" s="872"/>
      <c r="AG158" s="872"/>
      <c r="AH158" s="873"/>
      <c r="AI158" s="873"/>
      <c r="AJ158" s="873"/>
      <c r="AK158" s="34"/>
      <c r="AM158" s="136"/>
    </row>
    <row r="159" spans="1:76" s="46" customFormat="1" ht="42" customHeight="1">
      <c r="A159" s="9"/>
      <c r="B159" s="33"/>
      <c r="C159" s="900">
        <v>1</v>
      </c>
      <c r="D159" s="901"/>
      <c r="E159" s="902" t="str" cm="1">
        <f t="array" aca="1" ref="E159" ca="1">IFERROR(INDIRECT("Tbl!"&amp;ADDRESS(MATCH($L159,Tbl!$AC:$AC,0),27)),"")</f>
        <v/>
      </c>
      <c r="F159" s="903"/>
      <c r="G159" s="904"/>
      <c r="H159" s="905" t="str" cm="1">
        <f t="array" aca="1" ref="H159" ca="1">IFERROR(INDIRECT("Tbl!"&amp;ADDRESS(MATCH($L159,Tbl!$AC:$AC,0),28)),"")</f>
        <v/>
      </c>
      <c r="I159" s="906"/>
      <c r="J159" s="906"/>
      <c r="K159" s="907"/>
      <c r="L159" s="908"/>
      <c r="M159" s="909"/>
      <c r="N159" s="909"/>
      <c r="O159" s="909"/>
      <c r="P159" s="909"/>
      <c r="Q159" s="909"/>
      <c r="R159" s="912"/>
      <c r="S159" s="913"/>
      <c r="T159" s="913"/>
      <c r="U159" s="913"/>
      <c r="V159" s="913"/>
      <c r="W159" s="913"/>
      <c r="X159" s="913"/>
      <c r="Y159" s="913"/>
      <c r="Z159" s="913"/>
      <c r="AA159" s="913"/>
      <c r="AB159" s="913"/>
      <c r="AC159" s="913"/>
      <c r="AD159" s="896"/>
      <c r="AE159" s="896"/>
      <c r="AF159" s="896"/>
      <c r="AG159" s="896"/>
      <c r="AH159" s="897"/>
      <c r="AI159" s="898"/>
      <c r="AJ159" s="899"/>
      <c r="AK159" s="34"/>
      <c r="AM159" s="343" t="s">
        <v>533</v>
      </c>
      <c r="AN159" s="343"/>
      <c r="AO159" s="343"/>
      <c r="AP159" s="343"/>
      <c r="AQ159" s="343"/>
      <c r="AR159" s="343"/>
      <c r="AS159" s="343"/>
    </row>
    <row r="160" spans="1:76" s="46" customFormat="1" ht="42" customHeight="1">
      <c r="A160" s="9"/>
      <c r="B160" s="33"/>
      <c r="C160" s="900">
        <v>2</v>
      </c>
      <c r="D160" s="901"/>
      <c r="E160" s="902" t="str" cm="1">
        <f t="array" aca="1" ref="E160" ca="1">IFERROR(INDIRECT("Tbl!"&amp;ADDRESS(MATCH($L160,Tbl!$AC:$AC,0),27)),"")</f>
        <v/>
      </c>
      <c r="F160" s="903"/>
      <c r="G160" s="904"/>
      <c r="H160" s="905" t="str" cm="1">
        <f t="array" aca="1" ref="H160" ca="1">IFERROR(INDIRECT("Tbl!"&amp;ADDRESS(MATCH($L160,Tbl!$AC:$AC,0),28)),"")</f>
        <v/>
      </c>
      <c r="I160" s="906"/>
      <c r="J160" s="906"/>
      <c r="K160" s="907"/>
      <c r="L160" s="908"/>
      <c r="M160" s="909"/>
      <c r="N160" s="909"/>
      <c r="O160" s="909"/>
      <c r="P160" s="909"/>
      <c r="Q160" s="909"/>
      <c r="R160" s="910"/>
      <c r="S160" s="911"/>
      <c r="T160" s="911"/>
      <c r="U160" s="911"/>
      <c r="V160" s="911"/>
      <c r="W160" s="911"/>
      <c r="X160" s="911"/>
      <c r="Y160" s="911"/>
      <c r="Z160" s="911"/>
      <c r="AA160" s="911"/>
      <c r="AB160" s="911"/>
      <c r="AC160" s="911"/>
      <c r="AD160" s="896"/>
      <c r="AE160" s="896"/>
      <c r="AF160" s="896"/>
      <c r="AG160" s="896"/>
      <c r="AH160" s="897"/>
      <c r="AI160" s="898"/>
      <c r="AJ160" s="899"/>
      <c r="AK160" s="34"/>
      <c r="AM160" s="136"/>
    </row>
    <row r="161" spans="1:76" s="46" customFormat="1" ht="42" customHeight="1">
      <c r="A161" s="9"/>
      <c r="B161" s="33"/>
      <c r="C161" s="900">
        <v>3</v>
      </c>
      <c r="D161" s="901"/>
      <c r="E161" s="902" t="str" cm="1">
        <f t="array" aca="1" ref="E161" ca="1">IFERROR(INDIRECT("Tbl!"&amp;ADDRESS(MATCH($L161,Tbl!$AC:$AC,0),27)),"")</f>
        <v/>
      </c>
      <c r="F161" s="903"/>
      <c r="G161" s="904"/>
      <c r="H161" s="905" t="str" cm="1">
        <f t="array" aca="1" ref="H161" ca="1">IFERROR(INDIRECT("Tbl!"&amp;ADDRESS(MATCH($L161,Tbl!$AC:$AC,0),28)),"")</f>
        <v/>
      </c>
      <c r="I161" s="906"/>
      <c r="J161" s="906"/>
      <c r="K161" s="907"/>
      <c r="L161" s="908"/>
      <c r="M161" s="909"/>
      <c r="N161" s="909"/>
      <c r="O161" s="909"/>
      <c r="P161" s="909"/>
      <c r="Q161" s="909"/>
      <c r="R161" s="910"/>
      <c r="S161" s="911"/>
      <c r="T161" s="911"/>
      <c r="U161" s="911"/>
      <c r="V161" s="911"/>
      <c r="W161" s="911"/>
      <c r="X161" s="911"/>
      <c r="Y161" s="911"/>
      <c r="Z161" s="911"/>
      <c r="AA161" s="911"/>
      <c r="AB161" s="911"/>
      <c r="AC161" s="911"/>
      <c r="AD161" s="896"/>
      <c r="AE161" s="896"/>
      <c r="AF161" s="896"/>
      <c r="AG161" s="896"/>
      <c r="AH161" s="897"/>
      <c r="AI161" s="898"/>
      <c r="AJ161" s="899"/>
      <c r="AK161" s="34"/>
      <c r="AM161" s="136"/>
    </row>
    <row r="162" spans="1:76" s="46" customFormat="1" ht="42" customHeight="1">
      <c r="A162" s="9"/>
      <c r="B162" s="33"/>
      <c r="C162" s="900">
        <v>4</v>
      </c>
      <c r="D162" s="901"/>
      <c r="E162" s="902" t="str" cm="1">
        <f t="array" aca="1" ref="E162" ca="1">IFERROR(INDIRECT("Tbl!"&amp;ADDRESS(MATCH($L162,Tbl!$AC:$AC,0),27)),"")</f>
        <v/>
      </c>
      <c r="F162" s="903"/>
      <c r="G162" s="904"/>
      <c r="H162" s="905" t="str" cm="1">
        <f t="array" aca="1" ref="H162" ca="1">IFERROR(INDIRECT("Tbl!"&amp;ADDRESS(MATCH($L162,Tbl!$AC:$AC,0),28)),"")</f>
        <v/>
      </c>
      <c r="I162" s="906"/>
      <c r="J162" s="906"/>
      <c r="K162" s="907"/>
      <c r="L162" s="908"/>
      <c r="M162" s="909"/>
      <c r="N162" s="909"/>
      <c r="O162" s="909"/>
      <c r="P162" s="909"/>
      <c r="Q162" s="909"/>
      <c r="R162" s="910"/>
      <c r="S162" s="911"/>
      <c r="T162" s="911"/>
      <c r="U162" s="911"/>
      <c r="V162" s="911"/>
      <c r="W162" s="911"/>
      <c r="X162" s="911"/>
      <c r="Y162" s="911"/>
      <c r="Z162" s="911"/>
      <c r="AA162" s="911"/>
      <c r="AB162" s="911"/>
      <c r="AC162" s="911"/>
      <c r="AD162" s="896"/>
      <c r="AE162" s="896"/>
      <c r="AF162" s="896"/>
      <c r="AG162" s="896"/>
      <c r="AH162" s="897"/>
      <c r="AI162" s="898"/>
      <c r="AJ162" s="899"/>
      <c r="AK162" s="34"/>
      <c r="AM162" s="136"/>
    </row>
    <row r="163" spans="1:76" s="46" customFormat="1" ht="42" customHeight="1">
      <c r="A163" s="9"/>
      <c r="B163" s="33"/>
      <c r="C163" s="900">
        <v>5</v>
      </c>
      <c r="D163" s="901"/>
      <c r="E163" s="902" t="str" cm="1">
        <f t="array" aca="1" ref="E163" ca="1">IFERROR(INDIRECT("Tbl!"&amp;ADDRESS(MATCH($L163,Tbl!$AC:$AC,0),27)),"")</f>
        <v/>
      </c>
      <c r="F163" s="903"/>
      <c r="G163" s="904"/>
      <c r="H163" s="905" t="str" cm="1">
        <f t="array" aca="1" ref="H163" ca="1">IFERROR(INDIRECT("Tbl!"&amp;ADDRESS(MATCH($L163,Tbl!$AC:$AC,0),28)),"")</f>
        <v/>
      </c>
      <c r="I163" s="906"/>
      <c r="J163" s="906"/>
      <c r="K163" s="907"/>
      <c r="L163" s="908"/>
      <c r="M163" s="909"/>
      <c r="N163" s="909"/>
      <c r="O163" s="909"/>
      <c r="P163" s="909"/>
      <c r="Q163" s="909"/>
      <c r="R163" s="910"/>
      <c r="S163" s="911"/>
      <c r="T163" s="911"/>
      <c r="U163" s="911"/>
      <c r="V163" s="911"/>
      <c r="W163" s="911"/>
      <c r="X163" s="911"/>
      <c r="Y163" s="911"/>
      <c r="Z163" s="911"/>
      <c r="AA163" s="911"/>
      <c r="AB163" s="911"/>
      <c r="AC163" s="911"/>
      <c r="AD163" s="896"/>
      <c r="AE163" s="896"/>
      <c r="AF163" s="896"/>
      <c r="AG163" s="896"/>
      <c r="AH163" s="897"/>
      <c r="AI163" s="898"/>
      <c r="AJ163" s="899"/>
      <c r="AK163" s="34"/>
      <c r="AM163" s="136"/>
    </row>
    <row r="164" spans="1:76" s="46" customFormat="1" ht="42" customHeight="1">
      <c r="A164" s="9"/>
      <c r="B164" s="33"/>
      <c r="C164" s="900">
        <v>6</v>
      </c>
      <c r="D164" s="901"/>
      <c r="E164" s="902" t="str" cm="1">
        <f t="array" aca="1" ref="E164" ca="1">IFERROR(INDIRECT("Tbl!"&amp;ADDRESS(MATCH($L164,Tbl!$AC:$AC,0),27)),"")</f>
        <v/>
      </c>
      <c r="F164" s="903"/>
      <c r="G164" s="904"/>
      <c r="H164" s="905" t="str" cm="1">
        <f t="array" aca="1" ref="H164" ca="1">IFERROR(INDIRECT("Tbl!"&amp;ADDRESS(MATCH($L164,Tbl!$AC:$AC,0),28)),"")</f>
        <v/>
      </c>
      <c r="I164" s="906"/>
      <c r="J164" s="906"/>
      <c r="K164" s="907"/>
      <c r="L164" s="908"/>
      <c r="M164" s="909"/>
      <c r="N164" s="909"/>
      <c r="O164" s="909"/>
      <c r="P164" s="909"/>
      <c r="Q164" s="909"/>
      <c r="R164" s="910"/>
      <c r="S164" s="911"/>
      <c r="T164" s="911"/>
      <c r="U164" s="911"/>
      <c r="V164" s="911"/>
      <c r="W164" s="911"/>
      <c r="X164" s="911"/>
      <c r="Y164" s="911"/>
      <c r="Z164" s="911"/>
      <c r="AA164" s="911"/>
      <c r="AB164" s="911"/>
      <c r="AC164" s="911"/>
      <c r="AD164" s="896"/>
      <c r="AE164" s="896"/>
      <c r="AF164" s="896"/>
      <c r="AG164" s="896"/>
      <c r="AH164" s="897"/>
      <c r="AI164" s="898"/>
      <c r="AJ164" s="899"/>
      <c r="AK164" s="34"/>
      <c r="AM164" s="136"/>
    </row>
    <row r="165" spans="1:76" s="46" customFormat="1" ht="42" customHeight="1">
      <c r="A165" s="9"/>
      <c r="B165" s="33"/>
      <c r="C165" s="900">
        <v>7</v>
      </c>
      <c r="D165" s="901"/>
      <c r="E165" s="902" t="str" cm="1">
        <f t="array" aca="1" ref="E165" ca="1">IFERROR(INDIRECT("Tbl!"&amp;ADDRESS(MATCH($L165,Tbl!$AC:$AC,0),27)),"")</f>
        <v/>
      </c>
      <c r="F165" s="903"/>
      <c r="G165" s="904"/>
      <c r="H165" s="905" t="str" cm="1">
        <f t="array" aca="1" ref="H165" ca="1">IFERROR(INDIRECT("Tbl!"&amp;ADDRESS(MATCH($L165,Tbl!$AC:$AC,0),28)),"")</f>
        <v/>
      </c>
      <c r="I165" s="906"/>
      <c r="J165" s="906"/>
      <c r="K165" s="907"/>
      <c r="L165" s="908"/>
      <c r="M165" s="909"/>
      <c r="N165" s="909"/>
      <c r="O165" s="909"/>
      <c r="P165" s="909"/>
      <c r="Q165" s="909"/>
      <c r="R165" s="910"/>
      <c r="S165" s="911"/>
      <c r="T165" s="911"/>
      <c r="U165" s="911"/>
      <c r="V165" s="911"/>
      <c r="W165" s="911"/>
      <c r="X165" s="911"/>
      <c r="Y165" s="911"/>
      <c r="Z165" s="911"/>
      <c r="AA165" s="911"/>
      <c r="AB165" s="911"/>
      <c r="AC165" s="911"/>
      <c r="AD165" s="896"/>
      <c r="AE165" s="896"/>
      <c r="AF165" s="896"/>
      <c r="AG165" s="896"/>
      <c r="AH165" s="897"/>
      <c r="AI165" s="898"/>
      <c r="AJ165" s="899"/>
      <c r="AK165" s="34"/>
      <c r="AM165" s="136"/>
    </row>
    <row r="166" spans="1:76" s="46" customFormat="1" ht="42" customHeight="1">
      <c r="A166" s="9"/>
      <c r="B166" s="33"/>
      <c r="C166" s="900">
        <v>8</v>
      </c>
      <c r="D166" s="901"/>
      <c r="E166" s="902" t="str" cm="1">
        <f t="array" aca="1" ref="E166" ca="1">IFERROR(INDIRECT("Tbl!"&amp;ADDRESS(MATCH($L166,Tbl!$AC:$AC,0),27)),"")</f>
        <v/>
      </c>
      <c r="F166" s="903"/>
      <c r="G166" s="904"/>
      <c r="H166" s="905" t="str" cm="1">
        <f t="array" aca="1" ref="H166" ca="1">IFERROR(INDIRECT("Tbl!"&amp;ADDRESS(MATCH($L166,Tbl!$AC:$AC,0),28)),"")</f>
        <v/>
      </c>
      <c r="I166" s="906"/>
      <c r="J166" s="906"/>
      <c r="K166" s="907"/>
      <c r="L166" s="908"/>
      <c r="M166" s="909"/>
      <c r="N166" s="909"/>
      <c r="O166" s="909"/>
      <c r="P166" s="909"/>
      <c r="Q166" s="909"/>
      <c r="R166" s="910"/>
      <c r="S166" s="911"/>
      <c r="T166" s="911"/>
      <c r="U166" s="911"/>
      <c r="V166" s="911"/>
      <c r="W166" s="911"/>
      <c r="X166" s="911"/>
      <c r="Y166" s="911"/>
      <c r="Z166" s="911"/>
      <c r="AA166" s="911"/>
      <c r="AB166" s="911"/>
      <c r="AC166" s="911"/>
      <c r="AD166" s="896"/>
      <c r="AE166" s="896"/>
      <c r="AF166" s="896"/>
      <c r="AG166" s="896"/>
      <c r="AH166" s="897"/>
      <c r="AI166" s="898"/>
      <c r="AJ166" s="899"/>
      <c r="AK166" s="34"/>
      <c r="AM166" s="136"/>
    </row>
    <row r="167" spans="1:76" s="46" customFormat="1" ht="42" customHeight="1">
      <c r="A167" s="9"/>
      <c r="B167" s="33"/>
      <c r="C167" s="900">
        <v>9</v>
      </c>
      <c r="D167" s="901"/>
      <c r="E167" s="902" t="str" cm="1">
        <f t="array" aca="1" ref="E167" ca="1">IFERROR(INDIRECT("Tbl!"&amp;ADDRESS(MATCH($L167,Tbl!$AC:$AC,0),27)),"")</f>
        <v/>
      </c>
      <c r="F167" s="903"/>
      <c r="G167" s="904"/>
      <c r="H167" s="905" t="str" cm="1">
        <f t="array" aca="1" ref="H167" ca="1">IFERROR(INDIRECT("Tbl!"&amp;ADDRESS(MATCH($L167,Tbl!$AC:$AC,0),28)),"")</f>
        <v/>
      </c>
      <c r="I167" s="906"/>
      <c r="J167" s="906"/>
      <c r="K167" s="907"/>
      <c r="L167" s="908"/>
      <c r="M167" s="909"/>
      <c r="N167" s="909"/>
      <c r="O167" s="909"/>
      <c r="P167" s="909"/>
      <c r="Q167" s="909"/>
      <c r="R167" s="910"/>
      <c r="S167" s="911"/>
      <c r="T167" s="911"/>
      <c r="U167" s="911"/>
      <c r="V167" s="911"/>
      <c r="W167" s="911"/>
      <c r="X167" s="911"/>
      <c r="Y167" s="911"/>
      <c r="Z167" s="911"/>
      <c r="AA167" s="911"/>
      <c r="AB167" s="911"/>
      <c r="AC167" s="911"/>
      <c r="AD167" s="896"/>
      <c r="AE167" s="896"/>
      <c r="AF167" s="896"/>
      <c r="AG167" s="896"/>
      <c r="AH167" s="897"/>
      <c r="AI167" s="898"/>
      <c r="AJ167" s="899"/>
      <c r="AK167" s="34"/>
      <c r="AM167" s="136"/>
    </row>
    <row r="168" spans="1:76" s="46" customFormat="1" ht="42" customHeight="1">
      <c r="A168" s="9"/>
      <c r="B168" s="33"/>
      <c r="C168" s="900">
        <v>10</v>
      </c>
      <c r="D168" s="901"/>
      <c r="E168" s="902" t="str" cm="1">
        <f t="array" aca="1" ref="E168" ca="1">IFERROR(INDIRECT("Tbl!"&amp;ADDRESS(MATCH($L168,Tbl!$AC:$AC,0),27)),"")</f>
        <v/>
      </c>
      <c r="F168" s="903"/>
      <c r="G168" s="904"/>
      <c r="H168" s="905" t="str" cm="1">
        <f t="array" aca="1" ref="H168" ca="1">IFERROR(INDIRECT("Tbl!"&amp;ADDRESS(MATCH($L168,Tbl!$AC:$AC,0),28)),"")</f>
        <v/>
      </c>
      <c r="I168" s="906"/>
      <c r="J168" s="906"/>
      <c r="K168" s="907"/>
      <c r="L168" s="908"/>
      <c r="M168" s="909"/>
      <c r="N168" s="909"/>
      <c r="O168" s="909"/>
      <c r="P168" s="909"/>
      <c r="Q168" s="909"/>
      <c r="R168" s="910"/>
      <c r="S168" s="911"/>
      <c r="T168" s="911"/>
      <c r="U168" s="911"/>
      <c r="V168" s="911"/>
      <c r="W168" s="911"/>
      <c r="X168" s="911"/>
      <c r="Y168" s="911"/>
      <c r="Z168" s="911"/>
      <c r="AA168" s="911"/>
      <c r="AB168" s="911"/>
      <c r="AC168" s="911"/>
      <c r="AD168" s="896"/>
      <c r="AE168" s="896"/>
      <c r="AF168" s="896"/>
      <c r="AG168" s="896"/>
      <c r="AH168" s="897"/>
      <c r="AI168" s="898"/>
      <c r="AJ168" s="899"/>
      <c r="AK168" s="34"/>
      <c r="AM168" s="136"/>
    </row>
    <row r="169" spans="1:76" s="46" customFormat="1" ht="42" customHeight="1">
      <c r="A169" s="9"/>
      <c r="B169" s="33"/>
      <c r="C169" s="900">
        <v>11</v>
      </c>
      <c r="D169" s="901"/>
      <c r="E169" s="902" t="str" cm="1">
        <f t="array" aca="1" ref="E169" ca="1">IFERROR(INDIRECT("Tbl!"&amp;ADDRESS(MATCH($L169,Tbl!$AC:$AC,0),27)),"")</f>
        <v/>
      </c>
      <c r="F169" s="903"/>
      <c r="G169" s="904"/>
      <c r="H169" s="905" t="str" cm="1">
        <f t="array" aca="1" ref="H169" ca="1">IFERROR(INDIRECT("Tbl!"&amp;ADDRESS(MATCH($L169,Tbl!$AC:$AC,0),28)),"")</f>
        <v/>
      </c>
      <c r="I169" s="906"/>
      <c r="J169" s="906"/>
      <c r="K169" s="907"/>
      <c r="L169" s="908"/>
      <c r="M169" s="909"/>
      <c r="N169" s="909"/>
      <c r="O169" s="909"/>
      <c r="P169" s="909"/>
      <c r="Q169" s="909"/>
      <c r="R169" s="910"/>
      <c r="S169" s="911"/>
      <c r="T169" s="911"/>
      <c r="U169" s="911"/>
      <c r="V169" s="911"/>
      <c r="W169" s="911"/>
      <c r="X169" s="911"/>
      <c r="Y169" s="911"/>
      <c r="Z169" s="911"/>
      <c r="AA169" s="911"/>
      <c r="AB169" s="911"/>
      <c r="AC169" s="911"/>
      <c r="AD169" s="896"/>
      <c r="AE169" s="896"/>
      <c r="AF169" s="896"/>
      <c r="AG169" s="896"/>
      <c r="AH169" s="897"/>
      <c r="AI169" s="898"/>
      <c r="AJ169" s="899"/>
      <c r="AK169" s="34"/>
      <c r="AM169" s="136"/>
    </row>
    <row r="170" spans="1:76" s="46" customFormat="1" ht="42" customHeight="1">
      <c r="A170" s="9"/>
      <c r="B170" s="33"/>
      <c r="C170" s="900">
        <v>12</v>
      </c>
      <c r="D170" s="901"/>
      <c r="E170" s="902" t="str" cm="1">
        <f t="array" aca="1" ref="E170" ca="1">IFERROR(INDIRECT("Tbl!"&amp;ADDRESS(MATCH($L170,Tbl!$AC:$AC,0),27)),"")</f>
        <v/>
      </c>
      <c r="F170" s="903"/>
      <c r="G170" s="904"/>
      <c r="H170" s="905" t="str" cm="1">
        <f t="array" aca="1" ref="H170" ca="1">IFERROR(INDIRECT("Tbl!"&amp;ADDRESS(MATCH($L170,Tbl!$AC:$AC,0),28)),"")</f>
        <v/>
      </c>
      <c r="I170" s="906"/>
      <c r="J170" s="906"/>
      <c r="K170" s="907"/>
      <c r="L170" s="908"/>
      <c r="M170" s="909"/>
      <c r="N170" s="909"/>
      <c r="O170" s="909"/>
      <c r="P170" s="909"/>
      <c r="Q170" s="909"/>
      <c r="R170" s="910"/>
      <c r="S170" s="911"/>
      <c r="T170" s="911"/>
      <c r="U170" s="911"/>
      <c r="V170" s="911"/>
      <c r="W170" s="911"/>
      <c r="X170" s="911"/>
      <c r="Y170" s="911"/>
      <c r="Z170" s="911"/>
      <c r="AA170" s="911"/>
      <c r="AB170" s="911"/>
      <c r="AC170" s="911"/>
      <c r="AD170" s="896"/>
      <c r="AE170" s="896"/>
      <c r="AF170" s="896"/>
      <c r="AG170" s="896"/>
      <c r="AH170" s="897"/>
      <c r="AI170" s="898"/>
      <c r="AJ170" s="899"/>
      <c r="AK170" s="34"/>
      <c r="AM170" s="136"/>
    </row>
    <row r="171" spans="1:76" s="46" customFormat="1" ht="42" customHeight="1">
      <c r="A171" s="9"/>
      <c r="B171" s="33"/>
      <c r="C171" s="900">
        <v>13</v>
      </c>
      <c r="D171" s="901"/>
      <c r="E171" s="902" t="str" cm="1">
        <f t="array" aca="1" ref="E171" ca="1">IFERROR(INDIRECT("Tbl!"&amp;ADDRESS(MATCH($L171,Tbl!$AC:$AC,0),27)),"")</f>
        <v/>
      </c>
      <c r="F171" s="903"/>
      <c r="G171" s="904"/>
      <c r="H171" s="905" t="str" cm="1">
        <f t="array" aca="1" ref="H171" ca="1">IFERROR(INDIRECT("Tbl!"&amp;ADDRESS(MATCH($L171,Tbl!$AC:$AC,0),28)),"")</f>
        <v/>
      </c>
      <c r="I171" s="906"/>
      <c r="J171" s="906"/>
      <c r="K171" s="907"/>
      <c r="L171" s="908"/>
      <c r="M171" s="909"/>
      <c r="N171" s="909"/>
      <c r="O171" s="909"/>
      <c r="P171" s="909"/>
      <c r="Q171" s="909"/>
      <c r="R171" s="910"/>
      <c r="S171" s="911"/>
      <c r="T171" s="911"/>
      <c r="U171" s="911"/>
      <c r="V171" s="911"/>
      <c r="W171" s="911"/>
      <c r="X171" s="911"/>
      <c r="Y171" s="911"/>
      <c r="Z171" s="911"/>
      <c r="AA171" s="911"/>
      <c r="AB171" s="911"/>
      <c r="AC171" s="911"/>
      <c r="AD171" s="896"/>
      <c r="AE171" s="896"/>
      <c r="AF171" s="896"/>
      <c r="AG171" s="896"/>
      <c r="AH171" s="897"/>
      <c r="AI171" s="898"/>
      <c r="AJ171" s="899"/>
      <c r="AK171" s="34"/>
      <c r="AM171" s="136"/>
    </row>
    <row r="172" spans="1:76" s="46" customFormat="1" ht="42" customHeight="1">
      <c r="A172" s="9"/>
      <c r="B172" s="33"/>
      <c r="C172" s="900">
        <v>14</v>
      </c>
      <c r="D172" s="901"/>
      <c r="E172" s="902" t="str" cm="1">
        <f t="array" aca="1" ref="E172" ca="1">IFERROR(INDIRECT("Tbl!"&amp;ADDRESS(MATCH($L172,Tbl!$AC:$AC,0),27)),"")</f>
        <v/>
      </c>
      <c r="F172" s="903"/>
      <c r="G172" s="904"/>
      <c r="H172" s="905" t="str" cm="1">
        <f t="array" aca="1" ref="H172" ca="1">IFERROR(INDIRECT("Tbl!"&amp;ADDRESS(MATCH($L172,Tbl!$AC:$AC,0),28)),"")</f>
        <v/>
      </c>
      <c r="I172" s="906"/>
      <c r="J172" s="906"/>
      <c r="K172" s="907"/>
      <c r="L172" s="908"/>
      <c r="M172" s="909"/>
      <c r="N172" s="909"/>
      <c r="O172" s="909"/>
      <c r="P172" s="909"/>
      <c r="Q172" s="909"/>
      <c r="R172" s="910"/>
      <c r="S172" s="911"/>
      <c r="T172" s="911"/>
      <c r="U172" s="911"/>
      <c r="V172" s="911"/>
      <c r="W172" s="911"/>
      <c r="X172" s="911"/>
      <c r="Y172" s="911"/>
      <c r="Z172" s="911"/>
      <c r="AA172" s="911"/>
      <c r="AB172" s="911"/>
      <c r="AC172" s="911"/>
      <c r="AD172" s="896"/>
      <c r="AE172" s="896"/>
      <c r="AF172" s="896"/>
      <c r="AG172" s="896"/>
      <c r="AH172" s="897"/>
      <c r="AI172" s="898"/>
      <c r="AJ172" s="899"/>
      <c r="AK172" s="34"/>
      <c r="AM172" s="136"/>
    </row>
    <row r="173" spans="1:76" s="46" customFormat="1" ht="42" customHeight="1">
      <c r="A173" s="9"/>
      <c r="B173" s="155"/>
      <c r="C173" s="900">
        <v>15</v>
      </c>
      <c r="D173" s="901"/>
      <c r="E173" s="902" t="str" cm="1">
        <f t="array" aca="1" ref="E173" ca="1">IFERROR(INDIRECT("Tbl!"&amp;ADDRESS(MATCH($L173,Tbl!$AC:$AC,0),27)),"")</f>
        <v/>
      </c>
      <c r="F173" s="903"/>
      <c r="G173" s="904"/>
      <c r="H173" s="905" t="str" cm="1">
        <f t="array" aca="1" ref="H173" ca="1">IFERROR(INDIRECT("Tbl!"&amp;ADDRESS(MATCH($L173,Tbl!$AC:$AC,0),28)),"")</f>
        <v/>
      </c>
      <c r="I173" s="906"/>
      <c r="J173" s="906"/>
      <c r="K173" s="907"/>
      <c r="L173" s="908"/>
      <c r="M173" s="909"/>
      <c r="N173" s="909"/>
      <c r="O173" s="909"/>
      <c r="P173" s="909"/>
      <c r="Q173" s="909"/>
      <c r="R173" s="910"/>
      <c r="S173" s="911"/>
      <c r="T173" s="911"/>
      <c r="U173" s="911"/>
      <c r="V173" s="911"/>
      <c r="W173" s="911"/>
      <c r="X173" s="911"/>
      <c r="Y173" s="911"/>
      <c r="Z173" s="911"/>
      <c r="AA173" s="911"/>
      <c r="AB173" s="911"/>
      <c r="AC173" s="911"/>
      <c r="AD173" s="896"/>
      <c r="AE173" s="896"/>
      <c r="AF173" s="896"/>
      <c r="AG173" s="896"/>
      <c r="AH173" s="897"/>
      <c r="AI173" s="898"/>
      <c r="AJ173" s="899"/>
      <c r="AK173" s="34"/>
      <c r="AL173" s="45"/>
      <c r="AM173" s="308"/>
      <c r="AN173" s="308"/>
      <c r="AO173" s="308"/>
      <c r="AP173" s="308"/>
      <c r="AQ173" s="308"/>
      <c r="AR173" s="308"/>
      <c r="AS173" s="308"/>
      <c r="AT173" s="308"/>
      <c r="AU173" s="45"/>
      <c r="AV173" s="45"/>
      <c r="AW173" s="45"/>
      <c r="AX173" s="45"/>
      <c r="AY173" s="45"/>
      <c r="AZ173" s="45"/>
      <c r="BA173" s="45"/>
      <c r="BB173" s="45"/>
      <c r="BC173" s="45"/>
      <c r="BD173" s="45"/>
      <c r="BE173" s="45"/>
      <c r="BF173" s="45"/>
      <c r="BG173" s="45"/>
      <c r="BH173" s="45"/>
      <c r="BI173" s="45"/>
      <c r="BJ173" s="45"/>
      <c r="BK173" s="45"/>
      <c r="BL173" s="45"/>
      <c r="BM173" s="45"/>
      <c r="BN173" s="45"/>
      <c r="BO173" s="45"/>
      <c r="BP173" s="45"/>
      <c r="BQ173" s="45"/>
      <c r="BR173" s="45"/>
      <c r="BS173" s="45"/>
      <c r="BT173" s="45"/>
      <c r="BU173" s="45"/>
      <c r="BV173" s="45"/>
      <c r="BW173" s="45"/>
      <c r="BX173" s="45"/>
    </row>
    <row r="174" spans="1:76" ht="26.25" customHeight="1">
      <c r="A174" s="1"/>
      <c r="B174" s="54"/>
      <c r="C174" s="924"/>
      <c r="D174" s="924"/>
      <c r="E174" s="924"/>
      <c r="F174" s="924"/>
      <c r="G174" s="924"/>
      <c r="H174" s="924"/>
      <c r="I174" s="924"/>
      <c r="J174" s="924"/>
      <c r="K174" s="924"/>
      <c r="L174" s="924"/>
      <c r="M174" s="924"/>
      <c r="N174" s="924"/>
      <c r="O174" s="924"/>
      <c r="P174" s="924"/>
      <c r="Q174" s="924"/>
      <c r="R174" s="924"/>
      <c r="S174" s="924"/>
      <c r="T174" s="924"/>
      <c r="U174" s="924"/>
      <c r="V174" s="924"/>
      <c r="W174" s="924"/>
      <c r="X174" s="924"/>
      <c r="Y174" s="924"/>
      <c r="Z174" s="924"/>
      <c r="AA174" s="924"/>
      <c r="AB174" s="54"/>
      <c r="AC174" s="54"/>
      <c r="AD174" s="120"/>
      <c r="AE174" s="116"/>
      <c r="AF174" s="116"/>
      <c r="AG174" s="116"/>
      <c r="AH174" s="116"/>
      <c r="AI174" s="116"/>
      <c r="AJ174" s="116"/>
      <c r="AK174" s="251" t="s">
        <v>38</v>
      </c>
      <c r="AL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row>
    <row r="175" spans="1:76" s="46" customFormat="1">
      <c r="A175" s="9"/>
      <c r="B175" s="9"/>
      <c r="C175" s="9"/>
      <c r="D175" s="9"/>
      <c r="E175" s="9"/>
      <c r="F175" s="9"/>
      <c r="G175" s="9"/>
      <c r="H175" s="9"/>
      <c r="I175" s="9"/>
      <c r="J175" s="9"/>
      <c r="K175" s="9"/>
      <c r="L175" s="9"/>
      <c r="M175" s="9"/>
      <c r="N175" s="9"/>
      <c r="O175" s="9"/>
      <c r="P175" s="9"/>
      <c r="Q175" s="9"/>
      <c r="R175" s="9"/>
      <c r="S175" s="9"/>
      <c r="T175" s="9"/>
      <c r="U175" s="9"/>
      <c r="V175" s="9"/>
      <c r="W175" s="9"/>
      <c r="X175" s="9"/>
      <c r="Y175" s="871" t="s">
        <v>84</v>
      </c>
      <c r="Z175" s="871"/>
      <c r="AA175" s="871"/>
      <c r="AB175" s="871"/>
      <c r="AC175" s="746" t="str">
        <f>IF($AC$4="","",$AC$4)</f>
        <v/>
      </c>
      <c r="AD175" s="746"/>
      <c r="AE175" s="746"/>
      <c r="AF175" s="746"/>
      <c r="AG175" s="746"/>
      <c r="AH175" s="746"/>
      <c r="AI175" s="746"/>
      <c r="AJ175" s="746"/>
      <c r="AK175" s="9"/>
      <c r="AL175" s="45"/>
      <c r="AM175" s="136"/>
      <c r="AN175" s="45"/>
      <c r="AO175" s="45"/>
      <c r="AP175" s="45"/>
      <c r="AQ175" s="45"/>
      <c r="AR175" s="45"/>
      <c r="AS175" s="45"/>
      <c r="AT175" s="45"/>
      <c r="AU175" s="45"/>
      <c r="AV175" s="45"/>
      <c r="AW175" s="45"/>
      <c r="AX175" s="45"/>
      <c r="AY175" s="45"/>
      <c r="AZ175" s="45"/>
      <c r="BA175" s="45"/>
      <c r="BB175" s="45"/>
      <c r="BC175" s="45"/>
      <c r="BD175" s="45"/>
      <c r="BE175" s="45"/>
      <c r="BF175" s="45"/>
      <c r="BG175" s="45"/>
      <c r="BH175" s="45"/>
      <c r="BI175" s="45"/>
      <c r="BJ175" s="45"/>
      <c r="BK175" s="45"/>
      <c r="BL175" s="45"/>
      <c r="BM175" s="45"/>
      <c r="BN175" s="45"/>
      <c r="BO175" s="45"/>
      <c r="BP175" s="45"/>
      <c r="BQ175" s="45"/>
      <c r="BR175" s="45"/>
      <c r="BS175" s="45"/>
      <c r="BT175" s="45"/>
      <c r="BU175" s="45"/>
      <c r="BV175" s="45"/>
      <c r="BW175" s="45"/>
      <c r="BX175" s="45"/>
    </row>
    <row r="176" spans="1:76">
      <c r="A176" s="1"/>
      <c r="B176" s="20"/>
      <c r="C176" s="131" t="s">
        <v>132</v>
      </c>
      <c r="D176" s="131"/>
      <c r="E176" s="131"/>
      <c r="F176" s="131"/>
      <c r="G176" s="131"/>
      <c r="H176" s="131"/>
      <c r="I176" s="131"/>
      <c r="J176" s="131"/>
      <c r="K176" s="131"/>
      <c r="L176" s="131"/>
      <c r="M176" s="131"/>
      <c r="N176" s="131"/>
      <c r="O176" s="131"/>
      <c r="P176" s="131"/>
      <c r="Q176" s="131"/>
      <c r="R176" s="131"/>
      <c r="S176" s="131"/>
      <c r="T176" s="131"/>
      <c r="U176" s="131"/>
      <c r="V176" s="1"/>
      <c r="W176" s="1"/>
      <c r="X176" s="1"/>
      <c r="Y176" s="1"/>
      <c r="Z176" s="1"/>
      <c r="AA176" s="1"/>
      <c r="AB176" s="1"/>
      <c r="AC176" s="1"/>
      <c r="AD176" s="1"/>
      <c r="AE176" s="138" t="str">
        <f>IF($E$10="Bテナント等","Bテナント等事業所 （５）",IF($E$10="A","A事業所（５）",""))</f>
        <v/>
      </c>
      <c r="AF176" s="1"/>
      <c r="AG176" s="1"/>
      <c r="AH176" s="1"/>
      <c r="AI176" s="1"/>
      <c r="AJ176" s="1"/>
      <c r="AK176" s="1"/>
    </row>
    <row r="177" spans="1:76" ht="8.25" customHeight="1">
      <c r="A177" s="1"/>
      <c r="B177" s="32"/>
      <c r="C177" s="17"/>
      <c r="D177" s="17"/>
      <c r="E177" s="17"/>
      <c r="F177" s="17"/>
      <c r="G177" s="17"/>
      <c r="H177" s="17"/>
      <c r="I177" s="17"/>
      <c r="J177" s="17"/>
      <c r="K177" s="17"/>
      <c r="L177" s="17"/>
      <c r="M177" s="17"/>
      <c r="N177" s="17"/>
      <c r="O177" s="17"/>
      <c r="P177" s="17"/>
      <c r="Q177" s="17"/>
      <c r="R177" s="17"/>
      <c r="S177" s="17"/>
      <c r="T177" s="17"/>
      <c r="U177" s="17"/>
      <c r="V177" s="5"/>
      <c r="W177" s="5"/>
      <c r="X177" s="5"/>
      <c r="Y177" s="5"/>
      <c r="Z177" s="5"/>
      <c r="AA177" s="5"/>
      <c r="AB177" s="5"/>
      <c r="AC177" s="5"/>
      <c r="AD177" s="5"/>
      <c r="AE177" s="5"/>
      <c r="AF177" s="5"/>
      <c r="AG177" s="5"/>
      <c r="AH177" s="5"/>
      <c r="AI177" s="5"/>
      <c r="AJ177" s="5"/>
      <c r="AK177" s="18"/>
      <c r="AL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row>
    <row r="178" spans="1:76" s="46" customFormat="1" ht="13.5">
      <c r="A178" s="9"/>
      <c r="B178" s="155"/>
      <c r="C178" s="130" t="s">
        <v>180</v>
      </c>
      <c r="D178" s="86"/>
      <c r="E178" s="86"/>
      <c r="F178" s="86"/>
      <c r="G178" s="86"/>
      <c r="H178" s="86"/>
      <c r="I178" s="86"/>
      <c r="J178" s="86"/>
      <c r="K178" s="86"/>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34"/>
      <c r="AM178" s="136"/>
    </row>
    <row r="179" spans="1:76" s="46" customFormat="1" ht="13.5">
      <c r="A179" s="9"/>
      <c r="B179" s="155"/>
      <c r="C179" s="86"/>
      <c r="D179" s="86"/>
      <c r="E179" s="86"/>
      <c r="F179" s="86"/>
      <c r="G179" s="86"/>
      <c r="H179" s="67"/>
      <c r="I179" s="86"/>
      <c r="J179" s="67"/>
      <c r="K179" s="86"/>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132" t="str">
        <f>IF($E$10="A","Ａ事業所",IF($E$10="Bテナント","B事業所",""))</f>
        <v/>
      </c>
      <c r="AI179" s="67"/>
      <c r="AJ179" s="67"/>
      <c r="AK179" s="34"/>
      <c r="AM179" s="136"/>
    </row>
    <row r="180" spans="1:76" s="46" customFormat="1" ht="13.5">
      <c r="A180" s="9"/>
      <c r="B180" s="155"/>
      <c r="C180" s="914" t="s">
        <v>181</v>
      </c>
      <c r="D180" s="914"/>
      <c r="E180" s="914"/>
      <c r="F180" s="914"/>
      <c r="G180" s="914"/>
      <c r="H180" s="914"/>
      <c r="I180" s="914"/>
      <c r="J180" s="914"/>
      <c r="K180" s="914"/>
      <c r="L180" s="914"/>
      <c r="M180" s="914"/>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34"/>
      <c r="AM180" s="136"/>
    </row>
    <row r="181" spans="1:76" s="46" customFormat="1" ht="13.5">
      <c r="A181" s="9"/>
      <c r="B181" s="155"/>
      <c r="C181" s="86"/>
      <c r="D181" s="86"/>
      <c r="E181" s="86"/>
      <c r="F181" s="86"/>
      <c r="G181" s="86"/>
      <c r="H181" s="89"/>
      <c r="I181" s="86"/>
      <c r="J181" s="88"/>
      <c r="K181" s="86"/>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34"/>
      <c r="AM181" s="136"/>
    </row>
    <row r="182" spans="1:76" s="46" customFormat="1" ht="13.5">
      <c r="A182" s="9"/>
      <c r="B182" s="155"/>
      <c r="C182" s="130" t="s">
        <v>182</v>
      </c>
      <c r="D182" s="86"/>
      <c r="E182" s="86"/>
      <c r="F182" s="86"/>
      <c r="G182" s="86"/>
      <c r="H182" s="89"/>
      <c r="I182" s="86"/>
      <c r="J182" s="88"/>
      <c r="K182" s="86"/>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34"/>
      <c r="AM182" s="136"/>
    </row>
    <row r="183" spans="1:76" s="46" customFormat="1" ht="13.5" customHeight="1">
      <c r="A183" s="9"/>
      <c r="B183" s="155"/>
      <c r="C183" s="915"/>
      <c r="D183" s="916"/>
      <c r="E183" s="916"/>
      <c r="F183" s="916"/>
      <c r="G183" s="916"/>
      <c r="H183" s="916"/>
      <c r="I183" s="916"/>
      <c r="J183" s="916"/>
      <c r="K183" s="916"/>
      <c r="L183" s="916"/>
      <c r="M183" s="916"/>
      <c r="N183" s="916"/>
      <c r="O183" s="916"/>
      <c r="P183" s="916"/>
      <c r="Q183" s="916"/>
      <c r="R183" s="916"/>
      <c r="S183" s="916"/>
      <c r="T183" s="916"/>
      <c r="U183" s="916"/>
      <c r="V183" s="916"/>
      <c r="W183" s="916"/>
      <c r="X183" s="916"/>
      <c r="Y183" s="916"/>
      <c r="Z183" s="916"/>
      <c r="AA183" s="916"/>
      <c r="AB183" s="916"/>
      <c r="AC183" s="916"/>
      <c r="AD183" s="916"/>
      <c r="AE183" s="916"/>
      <c r="AF183" s="916"/>
      <c r="AG183" s="916"/>
      <c r="AH183" s="916"/>
      <c r="AI183" s="916"/>
      <c r="AJ183" s="917"/>
      <c r="AK183" s="34"/>
      <c r="AM183" s="133" t="s">
        <v>448</v>
      </c>
    </row>
    <row r="184" spans="1:76" s="46" customFormat="1" ht="13.5" customHeight="1">
      <c r="A184" s="9"/>
      <c r="B184" s="155"/>
      <c r="C184" s="918"/>
      <c r="D184" s="919"/>
      <c r="E184" s="919"/>
      <c r="F184" s="919"/>
      <c r="G184" s="919"/>
      <c r="H184" s="919"/>
      <c r="I184" s="919"/>
      <c r="J184" s="919"/>
      <c r="K184" s="919"/>
      <c r="L184" s="919"/>
      <c r="M184" s="919"/>
      <c r="N184" s="919"/>
      <c r="O184" s="919"/>
      <c r="P184" s="919"/>
      <c r="Q184" s="919"/>
      <c r="R184" s="919"/>
      <c r="S184" s="919"/>
      <c r="T184" s="919"/>
      <c r="U184" s="919"/>
      <c r="V184" s="919"/>
      <c r="W184" s="919"/>
      <c r="X184" s="919"/>
      <c r="Y184" s="919"/>
      <c r="Z184" s="919"/>
      <c r="AA184" s="919"/>
      <c r="AB184" s="919"/>
      <c r="AC184" s="919"/>
      <c r="AD184" s="919"/>
      <c r="AE184" s="919"/>
      <c r="AF184" s="919"/>
      <c r="AG184" s="919"/>
      <c r="AH184" s="919"/>
      <c r="AI184" s="919"/>
      <c r="AJ184" s="920"/>
      <c r="AK184" s="34"/>
      <c r="AM184" s="136"/>
    </row>
    <row r="185" spans="1:76" s="46" customFormat="1" ht="13.5" customHeight="1">
      <c r="A185" s="9"/>
      <c r="B185" s="155"/>
      <c r="C185" s="918"/>
      <c r="D185" s="919"/>
      <c r="E185" s="919"/>
      <c r="F185" s="919"/>
      <c r="G185" s="919"/>
      <c r="H185" s="919"/>
      <c r="I185" s="919"/>
      <c r="J185" s="919"/>
      <c r="K185" s="919"/>
      <c r="L185" s="919"/>
      <c r="M185" s="919"/>
      <c r="N185" s="919"/>
      <c r="O185" s="919"/>
      <c r="P185" s="919"/>
      <c r="Q185" s="919"/>
      <c r="R185" s="919"/>
      <c r="S185" s="919"/>
      <c r="T185" s="919"/>
      <c r="U185" s="919"/>
      <c r="V185" s="919"/>
      <c r="W185" s="919"/>
      <c r="X185" s="919"/>
      <c r="Y185" s="919"/>
      <c r="Z185" s="919"/>
      <c r="AA185" s="919"/>
      <c r="AB185" s="919"/>
      <c r="AC185" s="919"/>
      <c r="AD185" s="919"/>
      <c r="AE185" s="919"/>
      <c r="AF185" s="919"/>
      <c r="AG185" s="919"/>
      <c r="AH185" s="919"/>
      <c r="AI185" s="919"/>
      <c r="AJ185" s="920"/>
      <c r="AK185" s="34"/>
      <c r="AM185" s="136"/>
    </row>
    <row r="186" spans="1:76" s="46" customFormat="1" ht="13.5" customHeight="1">
      <c r="A186" s="9"/>
      <c r="B186" s="155"/>
      <c r="C186" s="918"/>
      <c r="D186" s="919"/>
      <c r="E186" s="919"/>
      <c r="F186" s="919"/>
      <c r="G186" s="919"/>
      <c r="H186" s="919"/>
      <c r="I186" s="919"/>
      <c r="J186" s="919"/>
      <c r="K186" s="919"/>
      <c r="L186" s="919"/>
      <c r="M186" s="919"/>
      <c r="N186" s="919"/>
      <c r="O186" s="919"/>
      <c r="P186" s="919"/>
      <c r="Q186" s="919"/>
      <c r="R186" s="919"/>
      <c r="S186" s="919"/>
      <c r="T186" s="919"/>
      <c r="U186" s="919"/>
      <c r="V186" s="919"/>
      <c r="W186" s="919"/>
      <c r="X186" s="919"/>
      <c r="Y186" s="919"/>
      <c r="Z186" s="919"/>
      <c r="AA186" s="919"/>
      <c r="AB186" s="919"/>
      <c r="AC186" s="919"/>
      <c r="AD186" s="919"/>
      <c r="AE186" s="919"/>
      <c r="AF186" s="919"/>
      <c r="AG186" s="919"/>
      <c r="AH186" s="919"/>
      <c r="AI186" s="919"/>
      <c r="AJ186" s="920"/>
      <c r="AK186" s="34"/>
      <c r="AM186" s="136"/>
    </row>
    <row r="187" spans="1:76" s="46" customFormat="1" ht="13.5" customHeight="1">
      <c r="A187" s="9"/>
      <c r="B187" s="155"/>
      <c r="C187" s="918"/>
      <c r="D187" s="919"/>
      <c r="E187" s="919"/>
      <c r="F187" s="919"/>
      <c r="G187" s="919"/>
      <c r="H187" s="919"/>
      <c r="I187" s="919"/>
      <c r="J187" s="919"/>
      <c r="K187" s="919"/>
      <c r="L187" s="919"/>
      <c r="M187" s="919"/>
      <c r="N187" s="919"/>
      <c r="O187" s="919"/>
      <c r="P187" s="919"/>
      <c r="Q187" s="919"/>
      <c r="R187" s="919"/>
      <c r="S187" s="919"/>
      <c r="T187" s="919"/>
      <c r="U187" s="919"/>
      <c r="V187" s="919"/>
      <c r="W187" s="919"/>
      <c r="X187" s="919"/>
      <c r="Y187" s="919"/>
      <c r="Z187" s="919"/>
      <c r="AA187" s="919"/>
      <c r="AB187" s="919"/>
      <c r="AC187" s="919"/>
      <c r="AD187" s="919"/>
      <c r="AE187" s="919"/>
      <c r="AF187" s="919"/>
      <c r="AG187" s="919"/>
      <c r="AH187" s="919"/>
      <c r="AI187" s="919"/>
      <c r="AJ187" s="920"/>
      <c r="AK187" s="34"/>
      <c r="AM187" s="136"/>
    </row>
    <row r="188" spans="1:76" s="46" customFormat="1" ht="13.5" customHeight="1">
      <c r="A188" s="9"/>
      <c r="B188" s="155"/>
      <c r="C188" s="918"/>
      <c r="D188" s="919"/>
      <c r="E188" s="919"/>
      <c r="F188" s="919"/>
      <c r="G188" s="919"/>
      <c r="H188" s="919"/>
      <c r="I188" s="919"/>
      <c r="J188" s="919"/>
      <c r="K188" s="919"/>
      <c r="L188" s="919"/>
      <c r="M188" s="919"/>
      <c r="N188" s="919"/>
      <c r="O188" s="919"/>
      <c r="P188" s="919"/>
      <c r="Q188" s="919"/>
      <c r="R188" s="919"/>
      <c r="S188" s="919"/>
      <c r="T188" s="919"/>
      <c r="U188" s="919"/>
      <c r="V188" s="919"/>
      <c r="W188" s="919"/>
      <c r="X188" s="919"/>
      <c r="Y188" s="919"/>
      <c r="Z188" s="919"/>
      <c r="AA188" s="919"/>
      <c r="AB188" s="919"/>
      <c r="AC188" s="919"/>
      <c r="AD188" s="919"/>
      <c r="AE188" s="919"/>
      <c r="AF188" s="919"/>
      <c r="AG188" s="919"/>
      <c r="AH188" s="919"/>
      <c r="AI188" s="919"/>
      <c r="AJ188" s="920"/>
      <c r="AK188" s="34"/>
      <c r="AM188" s="136"/>
    </row>
    <row r="189" spans="1:76" s="46" customFormat="1" ht="13.5" customHeight="1">
      <c r="A189" s="9"/>
      <c r="B189" s="155"/>
      <c r="C189" s="918"/>
      <c r="D189" s="919"/>
      <c r="E189" s="919"/>
      <c r="F189" s="919"/>
      <c r="G189" s="919"/>
      <c r="H189" s="919"/>
      <c r="I189" s="919"/>
      <c r="J189" s="919"/>
      <c r="K189" s="919"/>
      <c r="L189" s="919"/>
      <c r="M189" s="919"/>
      <c r="N189" s="919"/>
      <c r="O189" s="919"/>
      <c r="P189" s="919"/>
      <c r="Q189" s="919"/>
      <c r="R189" s="919"/>
      <c r="S189" s="919"/>
      <c r="T189" s="919"/>
      <c r="U189" s="919"/>
      <c r="V189" s="919"/>
      <c r="W189" s="919"/>
      <c r="X189" s="919"/>
      <c r="Y189" s="919"/>
      <c r="Z189" s="919"/>
      <c r="AA189" s="919"/>
      <c r="AB189" s="919"/>
      <c r="AC189" s="919"/>
      <c r="AD189" s="919"/>
      <c r="AE189" s="919"/>
      <c r="AF189" s="919"/>
      <c r="AG189" s="919"/>
      <c r="AH189" s="919"/>
      <c r="AI189" s="919"/>
      <c r="AJ189" s="920"/>
      <c r="AK189" s="34"/>
      <c r="AM189" s="136"/>
    </row>
    <row r="190" spans="1:76" s="46" customFormat="1" ht="13.5" customHeight="1">
      <c r="A190" s="9"/>
      <c r="B190" s="155"/>
      <c r="C190" s="918"/>
      <c r="D190" s="919"/>
      <c r="E190" s="919"/>
      <c r="F190" s="919"/>
      <c r="G190" s="919"/>
      <c r="H190" s="919"/>
      <c r="I190" s="919"/>
      <c r="J190" s="919"/>
      <c r="K190" s="919"/>
      <c r="L190" s="919"/>
      <c r="M190" s="919"/>
      <c r="N190" s="919"/>
      <c r="O190" s="919"/>
      <c r="P190" s="919"/>
      <c r="Q190" s="919"/>
      <c r="R190" s="919"/>
      <c r="S190" s="919"/>
      <c r="T190" s="919"/>
      <c r="U190" s="919"/>
      <c r="V190" s="919"/>
      <c r="W190" s="919"/>
      <c r="X190" s="919"/>
      <c r="Y190" s="919"/>
      <c r="Z190" s="919"/>
      <c r="AA190" s="919"/>
      <c r="AB190" s="919"/>
      <c r="AC190" s="919"/>
      <c r="AD190" s="919"/>
      <c r="AE190" s="919"/>
      <c r="AF190" s="919"/>
      <c r="AG190" s="919"/>
      <c r="AH190" s="919"/>
      <c r="AI190" s="919"/>
      <c r="AJ190" s="920"/>
      <c r="AK190" s="34"/>
      <c r="AM190" s="136"/>
    </row>
    <row r="191" spans="1:76" s="46" customFormat="1" ht="13.5" customHeight="1">
      <c r="A191" s="9"/>
      <c r="B191" s="155"/>
      <c r="C191" s="918"/>
      <c r="D191" s="919"/>
      <c r="E191" s="919"/>
      <c r="F191" s="919"/>
      <c r="G191" s="919"/>
      <c r="H191" s="919"/>
      <c r="I191" s="919"/>
      <c r="J191" s="919"/>
      <c r="K191" s="919"/>
      <c r="L191" s="919"/>
      <c r="M191" s="919"/>
      <c r="N191" s="919"/>
      <c r="O191" s="919"/>
      <c r="P191" s="919"/>
      <c r="Q191" s="919"/>
      <c r="R191" s="919"/>
      <c r="S191" s="919"/>
      <c r="T191" s="919"/>
      <c r="U191" s="919"/>
      <c r="V191" s="919"/>
      <c r="W191" s="919"/>
      <c r="X191" s="919"/>
      <c r="Y191" s="919"/>
      <c r="Z191" s="919"/>
      <c r="AA191" s="919"/>
      <c r="AB191" s="919"/>
      <c r="AC191" s="919"/>
      <c r="AD191" s="919"/>
      <c r="AE191" s="919"/>
      <c r="AF191" s="919"/>
      <c r="AG191" s="919"/>
      <c r="AH191" s="919"/>
      <c r="AI191" s="919"/>
      <c r="AJ191" s="920"/>
      <c r="AK191" s="34"/>
      <c r="AM191" s="136"/>
    </row>
    <row r="192" spans="1:76" s="46" customFormat="1" ht="13.5" customHeight="1">
      <c r="A192" s="9"/>
      <c r="B192" s="155"/>
      <c r="C192" s="918"/>
      <c r="D192" s="919"/>
      <c r="E192" s="919"/>
      <c r="F192" s="919"/>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920"/>
      <c r="AK192" s="34"/>
      <c r="AM192" s="136"/>
    </row>
    <row r="193" spans="1:39" s="46" customFormat="1" ht="13.5" customHeight="1">
      <c r="A193" s="9"/>
      <c r="B193" s="155"/>
      <c r="C193" s="918"/>
      <c r="D193" s="919"/>
      <c r="E193" s="919"/>
      <c r="F193" s="919"/>
      <c r="G193" s="919"/>
      <c r="H193" s="919"/>
      <c r="I193" s="919"/>
      <c r="J193" s="919"/>
      <c r="K193" s="919"/>
      <c r="L193" s="919"/>
      <c r="M193" s="919"/>
      <c r="N193" s="919"/>
      <c r="O193" s="919"/>
      <c r="P193" s="919"/>
      <c r="Q193" s="919"/>
      <c r="R193" s="919"/>
      <c r="S193" s="919"/>
      <c r="T193" s="919"/>
      <c r="U193" s="919"/>
      <c r="V193" s="919"/>
      <c r="W193" s="919"/>
      <c r="X193" s="919"/>
      <c r="Y193" s="919"/>
      <c r="Z193" s="919"/>
      <c r="AA193" s="919"/>
      <c r="AB193" s="919"/>
      <c r="AC193" s="919"/>
      <c r="AD193" s="919"/>
      <c r="AE193" s="919"/>
      <c r="AF193" s="919"/>
      <c r="AG193" s="919"/>
      <c r="AH193" s="919"/>
      <c r="AI193" s="919"/>
      <c r="AJ193" s="920"/>
      <c r="AK193" s="34"/>
      <c r="AM193" s="136"/>
    </row>
    <row r="194" spans="1:39" s="46" customFormat="1" ht="13.5" customHeight="1">
      <c r="A194" s="9"/>
      <c r="B194" s="155"/>
      <c r="C194" s="918"/>
      <c r="D194" s="919"/>
      <c r="E194" s="919"/>
      <c r="F194" s="919"/>
      <c r="G194" s="919"/>
      <c r="H194" s="919"/>
      <c r="I194" s="919"/>
      <c r="J194" s="919"/>
      <c r="K194" s="919"/>
      <c r="L194" s="919"/>
      <c r="M194" s="919"/>
      <c r="N194" s="919"/>
      <c r="O194" s="919"/>
      <c r="P194" s="919"/>
      <c r="Q194" s="919"/>
      <c r="R194" s="919"/>
      <c r="S194" s="919"/>
      <c r="T194" s="919"/>
      <c r="U194" s="919"/>
      <c r="V194" s="919"/>
      <c r="W194" s="919"/>
      <c r="X194" s="919"/>
      <c r="Y194" s="919"/>
      <c r="Z194" s="919"/>
      <c r="AA194" s="919"/>
      <c r="AB194" s="919"/>
      <c r="AC194" s="919"/>
      <c r="AD194" s="919"/>
      <c r="AE194" s="919"/>
      <c r="AF194" s="919"/>
      <c r="AG194" s="919"/>
      <c r="AH194" s="919"/>
      <c r="AI194" s="919"/>
      <c r="AJ194" s="920"/>
      <c r="AK194" s="34"/>
      <c r="AM194" s="136"/>
    </row>
    <row r="195" spans="1:39" s="46" customFormat="1" ht="13.5" customHeight="1">
      <c r="A195" s="9"/>
      <c r="B195" s="155"/>
      <c r="C195" s="918"/>
      <c r="D195" s="919"/>
      <c r="E195" s="919"/>
      <c r="F195" s="919"/>
      <c r="G195" s="919"/>
      <c r="H195" s="919"/>
      <c r="I195" s="919"/>
      <c r="J195" s="919"/>
      <c r="K195" s="919"/>
      <c r="L195" s="919"/>
      <c r="M195" s="919"/>
      <c r="N195" s="919"/>
      <c r="O195" s="919"/>
      <c r="P195" s="919"/>
      <c r="Q195" s="919"/>
      <c r="R195" s="919"/>
      <c r="S195" s="919"/>
      <c r="T195" s="919"/>
      <c r="U195" s="919"/>
      <c r="V195" s="919"/>
      <c r="W195" s="919"/>
      <c r="X195" s="919"/>
      <c r="Y195" s="919"/>
      <c r="Z195" s="919"/>
      <c r="AA195" s="919"/>
      <c r="AB195" s="919"/>
      <c r="AC195" s="919"/>
      <c r="AD195" s="919"/>
      <c r="AE195" s="919"/>
      <c r="AF195" s="919"/>
      <c r="AG195" s="919"/>
      <c r="AH195" s="919"/>
      <c r="AI195" s="919"/>
      <c r="AJ195" s="920"/>
      <c r="AK195" s="34"/>
      <c r="AM195" s="136"/>
    </row>
    <row r="196" spans="1:39" s="46" customFormat="1" ht="13.5" customHeight="1">
      <c r="A196" s="9"/>
      <c r="B196" s="155"/>
      <c r="C196" s="918"/>
      <c r="D196" s="919"/>
      <c r="E196" s="919"/>
      <c r="F196" s="919"/>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920"/>
      <c r="AK196" s="34"/>
      <c r="AM196" s="136"/>
    </row>
    <row r="197" spans="1:39" s="46" customFormat="1" ht="13.5" customHeight="1">
      <c r="A197" s="9"/>
      <c r="B197" s="155"/>
      <c r="C197" s="918"/>
      <c r="D197" s="919"/>
      <c r="E197" s="919"/>
      <c r="F197" s="919"/>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920"/>
      <c r="AK197" s="34"/>
      <c r="AM197" s="136"/>
    </row>
    <row r="198" spans="1:39" s="46" customFormat="1" ht="13.5" customHeight="1">
      <c r="A198" s="9"/>
      <c r="B198" s="155"/>
      <c r="C198" s="918"/>
      <c r="D198" s="919"/>
      <c r="E198" s="919"/>
      <c r="F198" s="919"/>
      <c r="G198" s="919"/>
      <c r="H198" s="919"/>
      <c r="I198" s="919"/>
      <c r="J198" s="919"/>
      <c r="K198" s="919"/>
      <c r="L198" s="919"/>
      <c r="M198" s="919"/>
      <c r="N198" s="919"/>
      <c r="O198" s="919"/>
      <c r="P198" s="919"/>
      <c r="Q198" s="919"/>
      <c r="R198" s="919"/>
      <c r="S198" s="919"/>
      <c r="T198" s="919"/>
      <c r="U198" s="919"/>
      <c r="V198" s="919"/>
      <c r="W198" s="919"/>
      <c r="X198" s="919"/>
      <c r="Y198" s="919"/>
      <c r="Z198" s="919"/>
      <c r="AA198" s="919"/>
      <c r="AB198" s="919"/>
      <c r="AC198" s="919"/>
      <c r="AD198" s="919"/>
      <c r="AE198" s="919"/>
      <c r="AF198" s="919"/>
      <c r="AG198" s="919"/>
      <c r="AH198" s="919"/>
      <c r="AI198" s="919"/>
      <c r="AJ198" s="920"/>
      <c r="AK198" s="34"/>
      <c r="AM198" s="136"/>
    </row>
    <row r="199" spans="1:39" s="46" customFormat="1" ht="13.5" customHeight="1">
      <c r="A199" s="9"/>
      <c r="B199" s="155"/>
      <c r="C199" s="918"/>
      <c r="D199" s="919"/>
      <c r="E199" s="919"/>
      <c r="F199" s="919"/>
      <c r="G199" s="919"/>
      <c r="H199" s="919"/>
      <c r="I199" s="919"/>
      <c r="J199" s="919"/>
      <c r="K199" s="919"/>
      <c r="L199" s="919"/>
      <c r="M199" s="919"/>
      <c r="N199" s="919"/>
      <c r="O199" s="919"/>
      <c r="P199" s="919"/>
      <c r="Q199" s="919"/>
      <c r="R199" s="919"/>
      <c r="S199" s="919"/>
      <c r="T199" s="919"/>
      <c r="U199" s="919"/>
      <c r="V199" s="919"/>
      <c r="W199" s="919"/>
      <c r="X199" s="919"/>
      <c r="Y199" s="919"/>
      <c r="Z199" s="919"/>
      <c r="AA199" s="919"/>
      <c r="AB199" s="919"/>
      <c r="AC199" s="919"/>
      <c r="AD199" s="919"/>
      <c r="AE199" s="919"/>
      <c r="AF199" s="919"/>
      <c r="AG199" s="919"/>
      <c r="AH199" s="919"/>
      <c r="AI199" s="919"/>
      <c r="AJ199" s="920"/>
      <c r="AK199" s="34"/>
      <c r="AM199" s="136"/>
    </row>
    <row r="200" spans="1:39" s="46" customFormat="1" ht="13.5" customHeight="1">
      <c r="A200" s="9"/>
      <c r="B200" s="155"/>
      <c r="C200" s="918"/>
      <c r="D200" s="919"/>
      <c r="E200" s="919"/>
      <c r="F200" s="919"/>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920"/>
      <c r="AK200" s="34"/>
      <c r="AM200" s="136"/>
    </row>
    <row r="201" spans="1:39" s="46" customFormat="1" ht="13.5" customHeight="1">
      <c r="A201" s="9"/>
      <c r="B201" s="155"/>
      <c r="C201" s="918"/>
      <c r="D201" s="919"/>
      <c r="E201" s="919"/>
      <c r="F201" s="919"/>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920"/>
      <c r="AK201" s="34"/>
      <c r="AM201" s="136"/>
    </row>
    <row r="202" spans="1:39" s="46" customFormat="1" ht="13.5" customHeight="1">
      <c r="A202" s="9"/>
      <c r="B202" s="155"/>
      <c r="C202" s="918"/>
      <c r="D202" s="919"/>
      <c r="E202" s="919"/>
      <c r="F202" s="919"/>
      <c r="G202" s="919"/>
      <c r="H202" s="919"/>
      <c r="I202" s="919"/>
      <c r="J202" s="919"/>
      <c r="K202" s="919"/>
      <c r="L202" s="919"/>
      <c r="M202" s="919"/>
      <c r="N202" s="919"/>
      <c r="O202" s="919"/>
      <c r="P202" s="919"/>
      <c r="Q202" s="919"/>
      <c r="R202" s="919"/>
      <c r="S202" s="919"/>
      <c r="T202" s="919"/>
      <c r="U202" s="919"/>
      <c r="V202" s="919"/>
      <c r="W202" s="919"/>
      <c r="X202" s="919"/>
      <c r="Y202" s="919"/>
      <c r="Z202" s="919"/>
      <c r="AA202" s="919"/>
      <c r="AB202" s="919"/>
      <c r="AC202" s="919"/>
      <c r="AD202" s="919"/>
      <c r="AE202" s="919"/>
      <c r="AF202" s="919"/>
      <c r="AG202" s="919"/>
      <c r="AH202" s="919"/>
      <c r="AI202" s="919"/>
      <c r="AJ202" s="920"/>
      <c r="AK202" s="34"/>
      <c r="AM202" s="136"/>
    </row>
    <row r="203" spans="1:39" s="46" customFormat="1" ht="13.5" customHeight="1">
      <c r="A203" s="9"/>
      <c r="B203" s="155"/>
      <c r="C203" s="918"/>
      <c r="D203" s="919"/>
      <c r="E203" s="919"/>
      <c r="F203" s="919"/>
      <c r="G203" s="919"/>
      <c r="H203" s="919"/>
      <c r="I203" s="919"/>
      <c r="J203" s="919"/>
      <c r="K203" s="919"/>
      <c r="L203" s="919"/>
      <c r="M203" s="919"/>
      <c r="N203" s="919"/>
      <c r="O203" s="919"/>
      <c r="P203" s="919"/>
      <c r="Q203" s="919"/>
      <c r="R203" s="919"/>
      <c r="S203" s="919"/>
      <c r="T203" s="919"/>
      <c r="U203" s="919"/>
      <c r="V203" s="919"/>
      <c r="W203" s="919"/>
      <c r="X203" s="919"/>
      <c r="Y203" s="919"/>
      <c r="Z203" s="919"/>
      <c r="AA203" s="919"/>
      <c r="AB203" s="919"/>
      <c r="AC203" s="919"/>
      <c r="AD203" s="919"/>
      <c r="AE203" s="919"/>
      <c r="AF203" s="919"/>
      <c r="AG203" s="919"/>
      <c r="AH203" s="919"/>
      <c r="AI203" s="919"/>
      <c r="AJ203" s="920"/>
      <c r="AK203" s="34"/>
      <c r="AM203" s="136"/>
    </row>
    <row r="204" spans="1:39" s="46" customFormat="1" ht="13.5" customHeight="1">
      <c r="A204" s="9"/>
      <c r="B204" s="155"/>
      <c r="C204" s="918"/>
      <c r="D204" s="919"/>
      <c r="E204" s="919"/>
      <c r="F204" s="919"/>
      <c r="G204" s="919"/>
      <c r="H204" s="919"/>
      <c r="I204" s="919"/>
      <c r="J204" s="919"/>
      <c r="K204" s="919"/>
      <c r="L204" s="919"/>
      <c r="M204" s="919"/>
      <c r="N204" s="919"/>
      <c r="O204" s="919"/>
      <c r="P204" s="919"/>
      <c r="Q204" s="919"/>
      <c r="R204" s="919"/>
      <c r="S204" s="919"/>
      <c r="T204" s="919"/>
      <c r="U204" s="919"/>
      <c r="V204" s="919"/>
      <c r="W204" s="919"/>
      <c r="X204" s="919"/>
      <c r="Y204" s="919"/>
      <c r="Z204" s="919"/>
      <c r="AA204" s="919"/>
      <c r="AB204" s="919"/>
      <c r="AC204" s="919"/>
      <c r="AD204" s="919"/>
      <c r="AE204" s="919"/>
      <c r="AF204" s="919"/>
      <c r="AG204" s="919"/>
      <c r="AH204" s="919"/>
      <c r="AI204" s="919"/>
      <c r="AJ204" s="920"/>
      <c r="AK204" s="34"/>
      <c r="AM204" s="136"/>
    </row>
    <row r="205" spans="1:39" s="46" customFormat="1" ht="13.5" customHeight="1">
      <c r="A205" s="9"/>
      <c r="B205" s="155"/>
      <c r="C205" s="918"/>
      <c r="D205" s="919"/>
      <c r="E205" s="919"/>
      <c r="F205" s="919"/>
      <c r="G205" s="919"/>
      <c r="H205" s="919"/>
      <c r="I205" s="919"/>
      <c r="J205" s="919"/>
      <c r="K205" s="919"/>
      <c r="L205" s="919"/>
      <c r="M205" s="919"/>
      <c r="N205" s="919"/>
      <c r="O205" s="919"/>
      <c r="P205" s="919"/>
      <c r="Q205" s="919"/>
      <c r="R205" s="919"/>
      <c r="S205" s="919"/>
      <c r="T205" s="919"/>
      <c r="U205" s="919"/>
      <c r="V205" s="919"/>
      <c r="W205" s="919"/>
      <c r="X205" s="919"/>
      <c r="Y205" s="919"/>
      <c r="Z205" s="919"/>
      <c r="AA205" s="919"/>
      <c r="AB205" s="919"/>
      <c r="AC205" s="919"/>
      <c r="AD205" s="919"/>
      <c r="AE205" s="919"/>
      <c r="AF205" s="919"/>
      <c r="AG205" s="919"/>
      <c r="AH205" s="919"/>
      <c r="AI205" s="919"/>
      <c r="AJ205" s="920"/>
      <c r="AK205" s="34"/>
      <c r="AM205" s="136"/>
    </row>
    <row r="206" spans="1:39" s="46" customFormat="1" ht="13.5" customHeight="1">
      <c r="A206" s="9"/>
      <c r="B206" s="155"/>
      <c r="C206" s="918"/>
      <c r="D206" s="919"/>
      <c r="E206" s="919"/>
      <c r="F206" s="919"/>
      <c r="G206" s="919"/>
      <c r="H206" s="919"/>
      <c r="I206" s="919"/>
      <c r="J206" s="919"/>
      <c r="K206" s="919"/>
      <c r="L206" s="919"/>
      <c r="M206" s="919"/>
      <c r="N206" s="919"/>
      <c r="O206" s="919"/>
      <c r="P206" s="919"/>
      <c r="Q206" s="919"/>
      <c r="R206" s="919"/>
      <c r="S206" s="919"/>
      <c r="T206" s="919"/>
      <c r="U206" s="919"/>
      <c r="V206" s="919"/>
      <c r="W206" s="919"/>
      <c r="X206" s="919"/>
      <c r="Y206" s="919"/>
      <c r="Z206" s="919"/>
      <c r="AA206" s="919"/>
      <c r="AB206" s="919"/>
      <c r="AC206" s="919"/>
      <c r="AD206" s="919"/>
      <c r="AE206" s="919"/>
      <c r="AF206" s="919"/>
      <c r="AG206" s="919"/>
      <c r="AH206" s="919"/>
      <c r="AI206" s="919"/>
      <c r="AJ206" s="920"/>
      <c r="AK206" s="34"/>
      <c r="AM206" s="136"/>
    </row>
    <row r="207" spans="1:39" s="46" customFormat="1" ht="13.5" customHeight="1">
      <c r="A207" s="9"/>
      <c r="B207" s="155"/>
      <c r="C207" s="918"/>
      <c r="D207" s="919"/>
      <c r="E207" s="919"/>
      <c r="F207" s="919"/>
      <c r="G207" s="919"/>
      <c r="H207" s="919"/>
      <c r="I207" s="919"/>
      <c r="J207" s="919"/>
      <c r="K207" s="919"/>
      <c r="L207" s="919"/>
      <c r="M207" s="919"/>
      <c r="N207" s="919"/>
      <c r="O207" s="919"/>
      <c r="P207" s="919"/>
      <c r="Q207" s="919"/>
      <c r="R207" s="919"/>
      <c r="S207" s="919"/>
      <c r="T207" s="919"/>
      <c r="U207" s="919"/>
      <c r="V207" s="919"/>
      <c r="W207" s="919"/>
      <c r="X207" s="919"/>
      <c r="Y207" s="919"/>
      <c r="Z207" s="919"/>
      <c r="AA207" s="919"/>
      <c r="AB207" s="919"/>
      <c r="AC207" s="919"/>
      <c r="AD207" s="919"/>
      <c r="AE207" s="919"/>
      <c r="AF207" s="919"/>
      <c r="AG207" s="919"/>
      <c r="AH207" s="919"/>
      <c r="AI207" s="919"/>
      <c r="AJ207" s="920"/>
      <c r="AK207" s="34"/>
      <c r="AM207" s="136"/>
    </row>
    <row r="208" spans="1:39" s="46" customFormat="1" ht="13.5" customHeight="1">
      <c r="A208" s="9"/>
      <c r="B208" s="155"/>
      <c r="C208" s="918"/>
      <c r="D208" s="919"/>
      <c r="E208" s="919"/>
      <c r="F208" s="919"/>
      <c r="G208" s="919"/>
      <c r="H208" s="919"/>
      <c r="I208" s="919"/>
      <c r="J208" s="919"/>
      <c r="K208" s="919"/>
      <c r="L208" s="919"/>
      <c r="M208" s="919"/>
      <c r="N208" s="919"/>
      <c r="O208" s="919"/>
      <c r="P208" s="919"/>
      <c r="Q208" s="919"/>
      <c r="R208" s="919"/>
      <c r="S208" s="919"/>
      <c r="T208" s="919"/>
      <c r="U208" s="919"/>
      <c r="V208" s="919"/>
      <c r="W208" s="919"/>
      <c r="X208" s="919"/>
      <c r="Y208" s="919"/>
      <c r="Z208" s="919"/>
      <c r="AA208" s="919"/>
      <c r="AB208" s="919"/>
      <c r="AC208" s="919"/>
      <c r="AD208" s="919"/>
      <c r="AE208" s="919"/>
      <c r="AF208" s="919"/>
      <c r="AG208" s="919"/>
      <c r="AH208" s="919"/>
      <c r="AI208" s="919"/>
      <c r="AJ208" s="920"/>
      <c r="AK208" s="34"/>
      <c r="AM208" s="136"/>
    </row>
    <row r="209" spans="1:39" s="46" customFormat="1" ht="13.5" customHeight="1">
      <c r="A209" s="9"/>
      <c r="B209" s="155"/>
      <c r="C209" s="918"/>
      <c r="D209" s="919"/>
      <c r="E209" s="919"/>
      <c r="F209" s="919"/>
      <c r="G209" s="919"/>
      <c r="H209" s="919"/>
      <c r="I209" s="919"/>
      <c r="J209" s="919"/>
      <c r="K209" s="919"/>
      <c r="L209" s="919"/>
      <c r="M209" s="919"/>
      <c r="N209" s="919"/>
      <c r="O209" s="919"/>
      <c r="P209" s="919"/>
      <c r="Q209" s="919"/>
      <c r="R209" s="919"/>
      <c r="S209" s="919"/>
      <c r="T209" s="919"/>
      <c r="U209" s="919"/>
      <c r="V209" s="919"/>
      <c r="W209" s="919"/>
      <c r="X209" s="919"/>
      <c r="Y209" s="919"/>
      <c r="Z209" s="919"/>
      <c r="AA209" s="919"/>
      <c r="AB209" s="919"/>
      <c r="AC209" s="919"/>
      <c r="AD209" s="919"/>
      <c r="AE209" s="919"/>
      <c r="AF209" s="919"/>
      <c r="AG209" s="919"/>
      <c r="AH209" s="919"/>
      <c r="AI209" s="919"/>
      <c r="AJ209" s="920"/>
      <c r="AK209" s="34"/>
      <c r="AM209" s="136"/>
    </row>
    <row r="210" spans="1:39" s="46" customFormat="1" ht="13.5" customHeight="1">
      <c r="A210" s="9"/>
      <c r="B210" s="155"/>
      <c r="C210" s="918"/>
      <c r="D210" s="919"/>
      <c r="E210" s="919"/>
      <c r="F210" s="919"/>
      <c r="G210" s="919"/>
      <c r="H210" s="919"/>
      <c r="I210" s="919"/>
      <c r="J210" s="919"/>
      <c r="K210" s="919"/>
      <c r="L210" s="919"/>
      <c r="M210" s="919"/>
      <c r="N210" s="919"/>
      <c r="O210" s="919"/>
      <c r="P210" s="919"/>
      <c r="Q210" s="919"/>
      <c r="R210" s="919"/>
      <c r="S210" s="919"/>
      <c r="T210" s="919"/>
      <c r="U210" s="919"/>
      <c r="V210" s="919"/>
      <c r="W210" s="919"/>
      <c r="X210" s="919"/>
      <c r="Y210" s="919"/>
      <c r="Z210" s="919"/>
      <c r="AA210" s="919"/>
      <c r="AB210" s="919"/>
      <c r="AC210" s="919"/>
      <c r="AD210" s="919"/>
      <c r="AE210" s="919"/>
      <c r="AF210" s="919"/>
      <c r="AG210" s="919"/>
      <c r="AH210" s="919"/>
      <c r="AI210" s="919"/>
      <c r="AJ210" s="920"/>
      <c r="AK210" s="34"/>
      <c r="AM210" s="136"/>
    </row>
    <row r="211" spans="1:39" s="46" customFormat="1" ht="13.5" customHeight="1">
      <c r="A211" s="9"/>
      <c r="B211" s="155"/>
      <c r="C211" s="918"/>
      <c r="D211" s="919"/>
      <c r="E211" s="919"/>
      <c r="F211" s="919"/>
      <c r="G211" s="919"/>
      <c r="H211" s="919"/>
      <c r="I211" s="919"/>
      <c r="J211" s="919"/>
      <c r="K211" s="919"/>
      <c r="L211" s="919"/>
      <c r="M211" s="919"/>
      <c r="N211" s="919"/>
      <c r="O211" s="919"/>
      <c r="P211" s="919"/>
      <c r="Q211" s="919"/>
      <c r="R211" s="919"/>
      <c r="S211" s="919"/>
      <c r="T211" s="919"/>
      <c r="U211" s="919"/>
      <c r="V211" s="919"/>
      <c r="W211" s="919"/>
      <c r="X211" s="919"/>
      <c r="Y211" s="919"/>
      <c r="Z211" s="919"/>
      <c r="AA211" s="919"/>
      <c r="AB211" s="919"/>
      <c r="AC211" s="919"/>
      <c r="AD211" s="919"/>
      <c r="AE211" s="919"/>
      <c r="AF211" s="919"/>
      <c r="AG211" s="919"/>
      <c r="AH211" s="919"/>
      <c r="AI211" s="919"/>
      <c r="AJ211" s="920"/>
      <c r="AK211" s="34"/>
      <c r="AM211" s="136"/>
    </row>
    <row r="212" spans="1:39" s="46" customFormat="1" ht="13.5" customHeight="1">
      <c r="A212" s="9"/>
      <c r="B212" s="155"/>
      <c r="C212" s="918"/>
      <c r="D212" s="919"/>
      <c r="E212" s="919"/>
      <c r="F212" s="919"/>
      <c r="G212" s="919"/>
      <c r="H212" s="919"/>
      <c r="I212" s="919"/>
      <c r="J212" s="919"/>
      <c r="K212" s="919"/>
      <c r="L212" s="919"/>
      <c r="M212" s="919"/>
      <c r="N212" s="919"/>
      <c r="O212" s="919"/>
      <c r="P212" s="919"/>
      <c r="Q212" s="919"/>
      <c r="R212" s="919"/>
      <c r="S212" s="919"/>
      <c r="T212" s="919"/>
      <c r="U212" s="919"/>
      <c r="V212" s="919"/>
      <c r="W212" s="919"/>
      <c r="X212" s="919"/>
      <c r="Y212" s="919"/>
      <c r="Z212" s="919"/>
      <c r="AA212" s="919"/>
      <c r="AB212" s="919"/>
      <c r="AC212" s="919"/>
      <c r="AD212" s="919"/>
      <c r="AE212" s="919"/>
      <c r="AF212" s="919"/>
      <c r="AG212" s="919"/>
      <c r="AH212" s="919"/>
      <c r="AI212" s="919"/>
      <c r="AJ212" s="920"/>
      <c r="AK212" s="34"/>
      <c r="AM212" s="136"/>
    </row>
    <row r="213" spans="1:39" s="46" customFormat="1" ht="13.5" customHeight="1">
      <c r="A213" s="9"/>
      <c r="B213" s="155"/>
      <c r="C213" s="918"/>
      <c r="D213" s="919"/>
      <c r="E213" s="919"/>
      <c r="F213" s="919"/>
      <c r="G213" s="919"/>
      <c r="H213" s="919"/>
      <c r="I213" s="919"/>
      <c r="J213" s="919"/>
      <c r="K213" s="919"/>
      <c r="L213" s="919"/>
      <c r="M213" s="919"/>
      <c r="N213" s="919"/>
      <c r="O213" s="919"/>
      <c r="P213" s="919"/>
      <c r="Q213" s="919"/>
      <c r="R213" s="919"/>
      <c r="S213" s="919"/>
      <c r="T213" s="919"/>
      <c r="U213" s="919"/>
      <c r="V213" s="919"/>
      <c r="W213" s="919"/>
      <c r="X213" s="919"/>
      <c r="Y213" s="919"/>
      <c r="Z213" s="919"/>
      <c r="AA213" s="919"/>
      <c r="AB213" s="919"/>
      <c r="AC213" s="919"/>
      <c r="AD213" s="919"/>
      <c r="AE213" s="919"/>
      <c r="AF213" s="919"/>
      <c r="AG213" s="919"/>
      <c r="AH213" s="919"/>
      <c r="AI213" s="919"/>
      <c r="AJ213" s="920"/>
      <c r="AK213" s="34"/>
      <c r="AM213" s="136"/>
    </row>
    <row r="214" spans="1:39" s="46" customFormat="1" ht="13.5" customHeight="1">
      <c r="A214" s="9"/>
      <c r="B214" s="155"/>
      <c r="C214" s="918"/>
      <c r="D214" s="919"/>
      <c r="E214" s="919"/>
      <c r="F214" s="919"/>
      <c r="G214" s="919"/>
      <c r="H214" s="919"/>
      <c r="I214" s="919"/>
      <c r="J214" s="919"/>
      <c r="K214" s="919"/>
      <c r="L214" s="919"/>
      <c r="M214" s="919"/>
      <c r="N214" s="919"/>
      <c r="O214" s="919"/>
      <c r="P214" s="919"/>
      <c r="Q214" s="919"/>
      <c r="R214" s="919"/>
      <c r="S214" s="919"/>
      <c r="T214" s="919"/>
      <c r="U214" s="919"/>
      <c r="V214" s="919"/>
      <c r="W214" s="919"/>
      <c r="X214" s="919"/>
      <c r="Y214" s="919"/>
      <c r="Z214" s="919"/>
      <c r="AA214" s="919"/>
      <c r="AB214" s="919"/>
      <c r="AC214" s="919"/>
      <c r="AD214" s="919"/>
      <c r="AE214" s="919"/>
      <c r="AF214" s="919"/>
      <c r="AG214" s="919"/>
      <c r="AH214" s="919"/>
      <c r="AI214" s="919"/>
      <c r="AJ214" s="920"/>
      <c r="AK214" s="34"/>
      <c r="AM214" s="136"/>
    </row>
    <row r="215" spans="1:39" s="46" customFormat="1" ht="13.5" customHeight="1">
      <c r="A215" s="9"/>
      <c r="B215" s="155"/>
      <c r="C215" s="918"/>
      <c r="D215" s="919"/>
      <c r="E215" s="919"/>
      <c r="F215" s="919"/>
      <c r="G215" s="919"/>
      <c r="H215" s="919"/>
      <c r="I215" s="919"/>
      <c r="J215" s="919"/>
      <c r="K215" s="919"/>
      <c r="L215" s="919"/>
      <c r="M215" s="919"/>
      <c r="N215" s="919"/>
      <c r="O215" s="919"/>
      <c r="P215" s="919"/>
      <c r="Q215" s="919"/>
      <c r="R215" s="919"/>
      <c r="S215" s="919"/>
      <c r="T215" s="919"/>
      <c r="U215" s="919"/>
      <c r="V215" s="919"/>
      <c r="W215" s="919"/>
      <c r="X215" s="919"/>
      <c r="Y215" s="919"/>
      <c r="Z215" s="919"/>
      <c r="AA215" s="919"/>
      <c r="AB215" s="919"/>
      <c r="AC215" s="919"/>
      <c r="AD215" s="919"/>
      <c r="AE215" s="919"/>
      <c r="AF215" s="919"/>
      <c r="AG215" s="919"/>
      <c r="AH215" s="919"/>
      <c r="AI215" s="919"/>
      <c r="AJ215" s="920"/>
      <c r="AK215" s="34"/>
      <c r="AM215" s="136"/>
    </row>
    <row r="216" spans="1:39" s="46" customFormat="1" ht="13.5" customHeight="1">
      <c r="A216" s="9"/>
      <c r="B216" s="155"/>
      <c r="C216" s="918"/>
      <c r="D216" s="919"/>
      <c r="E216" s="919"/>
      <c r="F216" s="919"/>
      <c r="G216" s="919"/>
      <c r="H216" s="919"/>
      <c r="I216" s="919"/>
      <c r="J216" s="919"/>
      <c r="K216" s="919"/>
      <c r="L216" s="919"/>
      <c r="M216" s="919"/>
      <c r="N216" s="919"/>
      <c r="O216" s="919"/>
      <c r="P216" s="919"/>
      <c r="Q216" s="919"/>
      <c r="R216" s="919"/>
      <c r="S216" s="919"/>
      <c r="T216" s="919"/>
      <c r="U216" s="919"/>
      <c r="V216" s="919"/>
      <c r="W216" s="919"/>
      <c r="X216" s="919"/>
      <c r="Y216" s="919"/>
      <c r="Z216" s="919"/>
      <c r="AA216" s="919"/>
      <c r="AB216" s="919"/>
      <c r="AC216" s="919"/>
      <c r="AD216" s="919"/>
      <c r="AE216" s="919"/>
      <c r="AF216" s="919"/>
      <c r="AG216" s="919"/>
      <c r="AH216" s="919"/>
      <c r="AI216" s="919"/>
      <c r="AJ216" s="920"/>
      <c r="AK216" s="34"/>
      <c r="AM216" s="136"/>
    </row>
    <row r="217" spans="1:39" s="46" customFormat="1" ht="13.5" customHeight="1">
      <c r="A217" s="9"/>
      <c r="B217" s="155"/>
      <c r="C217" s="918"/>
      <c r="D217" s="919"/>
      <c r="E217" s="919"/>
      <c r="F217" s="919"/>
      <c r="G217" s="919"/>
      <c r="H217" s="919"/>
      <c r="I217" s="919"/>
      <c r="J217" s="919"/>
      <c r="K217" s="919"/>
      <c r="L217" s="919"/>
      <c r="M217" s="919"/>
      <c r="N217" s="919"/>
      <c r="O217" s="919"/>
      <c r="P217" s="919"/>
      <c r="Q217" s="919"/>
      <c r="R217" s="919"/>
      <c r="S217" s="919"/>
      <c r="T217" s="919"/>
      <c r="U217" s="919"/>
      <c r="V217" s="919"/>
      <c r="W217" s="919"/>
      <c r="X217" s="919"/>
      <c r="Y217" s="919"/>
      <c r="Z217" s="919"/>
      <c r="AA217" s="919"/>
      <c r="AB217" s="919"/>
      <c r="AC217" s="919"/>
      <c r="AD217" s="919"/>
      <c r="AE217" s="919"/>
      <c r="AF217" s="919"/>
      <c r="AG217" s="919"/>
      <c r="AH217" s="919"/>
      <c r="AI217" s="919"/>
      <c r="AJ217" s="920"/>
      <c r="AK217" s="34"/>
      <c r="AM217" s="136"/>
    </row>
    <row r="218" spans="1:39" s="46" customFormat="1" ht="13.5" customHeight="1">
      <c r="A218" s="9"/>
      <c r="B218" s="155"/>
      <c r="C218" s="918"/>
      <c r="D218" s="919"/>
      <c r="E218" s="919"/>
      <c r="F218" s="919"/>
      <c r="G218" s="919"/>
      <c r="H218" s="919"/>
      <c r="I218" s="919"/>
      <c r="J218" s="919"/>
      <c r="K218" s="919"/>
      <c r="L218" s="919"/>
      <c r="M218" s="919"/>
      <c r="N218" s="919"/>
      <c r="O218" s="919"/>
      <c r="P218" s="919"/>
      <c r="Q218" s="919"/>
      <c r="R218" s="919"/>
      <c r="S218" s="919"/>
      <c r="T218" s="919"/>
      <c r="U218" s="919"/>
      <c r="V218" s="919"/>
      <c r="W218" s="919"/>
      <c r="X218" s="919"/>
      <c r="Y218" s="919"/>
      <c r="Z218" s="919"/>
      <c r="AA218" s="919"/>
      <c r="AB218" s="919"/>
      <c r="AC218" s="919"/>
      <c r="AD218" s="919"/>
      <c r="AE218" s="919"/>
      <c r="AF218" s="919"/>
      <c r="AG218" s="919"/>
      <c r="AH218" s="919"/>
      <c r="AI218" s="919"/>
      <c r="AJ218" s="920"/>
      <c r="AK218" s="34"/>
      <c r="AM218" s="136"/>
    </row>
    <row r="219" spans="1:39" s="46" customFormat="1" ht="13.5" customHeight="1">
      <c r="A219" s="9"/>
      <c r="B219" s="155"/>
      <c r="C219" s="918"/>
      <c r="D219" s="919"/>
      <c r="E219" s="919"/>
      <c r="F219" s="919"/>
      <c r="G219" s="919"/>
      <c r="H219" s="919"/>
      <c r="I219" s="919"/>
      <c r="J219" s="919"/>
      <c r="K219" s="919"/>
      <c r="L219" s="919"/>
      <c r="M219" s="919"/>
      <c r="N219" s="919"/>
      <c r="O219" s="919"/>
      <c r="P219" s="919"/>
      <c r="Q219" s="919"/>
      <c r="R219" s="919"/>
      <c r="S219" s="919"/>
      <c r="T219" s="919"/>
      <c r="U219" s="919"/>
      <c r="V219" s="919"/>
      <c r="W219" s="919"/>
      <c r="X219" s="919"/>
      <c r="Y219" s="919"/>
      <c r="Z219" s="919"/>
      <c r="AA219" s="919"/>
      <c r="AB219" s="919"/>
      <c r="AC219" s="919"/>
      <c r="AD219" s="919"/>
      <c r="AE219" s="919"/>
      <c r="AF219" s="919"/>
      <c r="AG219" s="919"/>
      <c r="AH219" s="919"/>
      <c r="AI219" s="919"/>
      <c r="AJ219" s="920"/>
      <c r="AK219" s="34"/>
      <c r="AM219" s="136"/>
    </row>
    <row r="220" spans="1:39" s="46" customFormat="1" ht="13.5" customHeight="1">
      <c r="A220" s="9"/>
      <c r="B220" s="155"/>
      <c r="C220" s="918"/>
      <c r="D220" s="919"/>
      <c r="E220" s="919"/>
      <c r="F220" s="919"/>
      <c r="G220" s="919"/>
      <c r="H220" s="919"/>
      <c r="I220" s="919"/>
      <c r="J220" s="919"/>
      <c r="K220" s="919"/>
      <c r="L220" s="919"/>
      <c r="M220" s="919"/>
      <c r="N220" s="919"/>
      <c r="O220" s="919"/>
      <c r="P220" s="919"/>
      <c r="Q220" s="919"/>
      <c r="R220" s="919"/>
      <c r="S220" s="919"/>
      <c r="T220" s="919"/>
      <c r="U220" s="919"/>
      <c r="V220" s="919"/>
      <c r="W220" s="919"/>
      <c r="X220" s="919"/>
      <c r="Y220" s="919"/>
      <c r="Z220" s="919"/>
      <c r="AA220" s="919"/>
      <c r="AB220" s="919"/>
      <c r="AC220" s="919"/>
      <c r="AD220" s="919"/>
      <c r="AE220" s="919"/>
      <c r="AF220" s="919"/>
      <c r="AG220" s="919"/>
      <c r="AH220" s="919"/>
      <c r="AI220" s="919"/>
      <c r="AJ220" s="920"/>
      <c r="AK220" s="34"/>
      <c r="AM220" s="136"/>
    </row>
    <row r="221" spans="1:39" s="46" customFormat="1" ht="13.5" customHeight="1">
      <c r="A221" s="9"/>
      <c r="B221" s="155"/>
      <c r="C221" s="918"/>
      <c r="D221" s="919"/>
      <c r="E221" s="919"/>
      <c r="F221" s="919"/>
      <c r="G221" s="919"/>
      <c r="H221" s="919"/>
      <c r="I221" s="919"/>
      <c r="J221" s="919"/>
      <c r="K221" s="919"/>
      <c r="L221" s="919"/>
      <c r="M221" s="919"/>
      <c r="N221" s="919"/>
      <c r="O221" s="919"/>
      <c r="P221" s="919"/>
      <c r="Q221" s="919"/>
      <c r="R221" s="919"/>
      <c r="S221" s="919"/>
      <c r="T221" s="919"/>
      <c r="U221" s="919"/>
      <c r="V221" s="919"/>
      <c r="W221" s="919"/>
      <c r="X221" s="919"/>
      <c r="Y221" s="919"/>
      <c r="Z221" s="919"/>
      <c r="AA221" s="919"/>
      <c r="AB221" s="919"/>
      <c r="AC221" s="919"/>
      <c r="AD221" s="919"/>
      <c r="AE221" s="919"/>
      <c r="AF221" s="919"/>
      <c r="AG221" s="919"/>
      <c r="AH221" s="919"/>
      <c r="AI221" s="919"/>
      <c r="AJ221" s="920"/>
      <c r="AK221" s="34"/>
      <c r="AM221" s="136"/>
    </row>
    <row r="222" spans="1:39" s="46" customFormat="1" ht="13.5" customHeight="1">
      <c r="A222" s="9"/>
      <c r="B222" s="155"/>
      <c r="C222" s="918"/>
      <c r="D222" s="919"/>
      <c r="E222" s="919"/>
      <c r="F222" s="919"/>
      <c r="G222" s="919"/>
      <c r="H222" s="919"/>
      <c r="I222" s="919"/>
      <c r="J222" s="919"/>
      <c r="K222" s="919"/>
      <c r="L222" s="919"/>
      <c r="M222" s="919"/>
      <c r="N222" s="919"/>
      <c r="O222" s="919"/>
      <c r="P222" s="919"/>
      <c r="Q222" s="919"/>
      <c r="R222" s="919"/>
      <c r="S222" s="919"/>
      <c r="T222" s="919"/>
      <c r="U222" s="919"/>
      <c r="V222" s="919"/>
      <c r="W222" s="919"/>
      <c r="X222" s="919"/>
      <c r="Y222" s="919"/>
      <c r="Z222" s="919"/>
      <c r="AA222" s="919"/>
      <c r="AB222" s="919"/>
      <c r="AC222" s="919"/>
      <c r="AD222" s="919"/>
      <c r="AE222" s="919"/>
      <c r="AF222" s="919"/>
      <c r="AG222" s="919"/>
      <c r="AH222" s="919"/>
      <c r="AI222" s="919"/>
      <c r="AJ222" s="920"/>
      <c r="AK222" s="34"/>
      <c r="AM222" s="136"/>
    </row>
    <row r="223" spans="1:39" s="46" customFormat="1" ht="13.5" customHeight="1">
      <c r="A223" s="9"/>
      <c r="B223" s="155"/>
      <c r="C223" s="918"/>
      <c r="D223" s="919"/>
      <c r="E223" s="919"/>
      <c r="F223" s="919"/>
      <c r="G223" s="919"/>
      <c r="H223" s="919"/>
      <c r="I223" s="919"/>
      <c r="J223" s="919"/>
      <c r="K223" s="919"/>
      <c r="L223" s="919"/>
      <c r="M223" s="919"/>
      <c r="N223" s="919"/>
      <c r="O223" s="919"/>
      <c r="P223" s="919"/>
      <c r="Q223" s="919"/>
      <c r="R223" s="919"/>
      <c r="S223" s="919"/>
      <c r="T223" s="919"/>
      <c r="U223" s="919"/>
      <c r="V223" s="919"/>
      <c r="W223" s="919"/>
      <c r="X223" s="919"/>
      <c r="Y223" s="919"/>
      <c r="Z223" s="919"/>
      <c r="AA223" s="919"/>
      <c r="AB223" s="919"/>
      <c r="AC223" s="919"/>
      <c r="AD223" s="919"/>
      <c r="AE223" s="919"/>
      <c r="AF223" s="919"/>
      <c r="AG223" s="919"/>
      <c r="AH223" s="919"/>
      <c r="AI223" s="919"/>
      <c r="AJ223" s="920"/>
      <c r="AK223" s="34"/>
      <c r="AM223" s="136"/>
    </row>
    <row r="224" spans="1:39" s="46" customFormat="1" ht="13.5" customHeight="1">
      <c r="A224" s="9"/>
      <c r="B224" s="155"/>
      <c r="C224" s="918"/>
      <c r="D224" s="919"/>
      <c r="E224" s="919"/>
      <c r="F224" s="919"/>
      <c r="G224" s="919"/>
      <c r="H224" s="919"/>
      <c r="I224" s="919"/>
      <c r="J224" s="919"/>
      <c r="K224" s="919"/>
      <c r="L224" s="919"/>
      <c r="M224" s="919"/>
      <c r="N224" s="919"/>
      <c r="O224" s="919"/>
      <c r="P224" s="919"/>
      <c r="Q224" s="919"/>
      <c r="R224" s="919"/>
      <c r="S224" s="919"/>
      <c r="T224" s="919"/>
      <c r="U224" s="919"/>
      <c r="V224" s="919"/>
      <c r="W224" s="919"/>
      <c r="X224" s="919"/>
      <c r="Y224" s="919"/>
      <c r="Z224" s="919"/>
      <c r="AA224" s="919"/>
      <c r="AB224" s="919"/>
      <c r="AC224" s="919"/>
      <c r="AD224" s="919"/>
      <c r="AE224" s="919"/>
      <c r="AF224" s="919"/>
      <c r="AG224" s="919"/>
      <c r="AH224" s="919"/>
      <c r="AI224" s="919"/>
      <c r="AJ224" s="920"/>
      <c r="AK224" s="34"/>
      <c r="AM224" s="136"/>
    </row>
    <row r="225" spans="1:76" s="46" customFormat="1" ht="13.5" customHeight="1">
      <c r="A225" s="9"/>
      <c r="B225" s="155"/>
      <c r="C225" s="918"/>
      <c r="D225" s="919"/>
      <c r="E225" s="919"/>
      <c r="F225" s="919"/>
      <c r="G225" s="919"/>
      <c r="H225" s="919"/>
      <c r="I225" s="919"/>
      <c r="J225" s="919"/>
      <c r="K225" s="919"/>
      <c r="L225" s="919"/>
      <c r="M225" s="919"/>
      <c r="N225" s="919"/>
      <c r="O225" s="919"/>
      <c r="P225" s="919"/>
      <c r="Q225" s="919"/>
      <c r="R225" s="919"/>
      <c r="S225" s="919"/>
      <c r="T225" s="919"/>
      <c r="U225" s="919"/>
      <c r="V225" s="919"/>
      <c r="W225" s="919"/>
      <c r="X225" s="919"/>
      <c r="Y225" s="919"/>
      <c r="Z225" s="919"/>
      <c r="AA225" s="919"/>
      <c r="AB225" s="919"/>
      <c r="AC225" s="919"/>
      <c r="AD225" s="919"/>
      <c r="AE225" s="919"/>
      <c r="AF225" s="919"/>
      <c r="AG225" s="919"/>
      <c r="AH225" s="919"/>
      <c r="AI225" s="919"/>
      <c r="AJ225" s="920"/>
      <c r="AK225" s="34"/>
      <c r="AM225" s="136"/>
    </row>
    <row r="226" spans="1:76" s="46" customFormat="1" ht="13.5" customHeight="1">
      <c r="A226" s="9"/>
      <c r="B226" s="155"/>
      <c r="C226" s="918"/>
      <c r="D226" s="919"/>
      <c r="E226" s="919"/>
      <c r="F226" s="919"/>
      <c r="G226" s="919"/>
      <c r="H226" s="919"/>
      <c r="I226" s="919"/>
      <c r="J226" s="919"/>
      <c r="K226" s="919"/>
      <c r="L226" s="919"/>
      <c r="M226" s="919"/>
      <c r="N226" s="919"/>
      <c r="O226" s="919"/>
      <c r="P226" s="919"/>
      <c r="Q226" s="919"/>
      <c r="R226" s="919"/>
      <c r="S226" s="919"/>
      <c r="T226" s="919"/>
      <c r="U226" s="919"/>
      <c r="V226" s="919"/>
      <c r="W226" s="919"/>
      <c r="X226" s="919"/>
      <c r="Y226" s="919"/>
      <c r="Z226" s="919"/>
      <c r="AA226" s="919"/>
      <c r="AB226" s="919"/>
      <c r="AC226" s="919"/>
      <c r="AD226" s="919"/>
      <c r="AE226" s="919"/>
      <c r="AF226" s="919"/>
      <c r="AG226" s="919"/>
      <c r="AH226" s="919"/>
      <c r="AI226" s="919"/>
      <c r="AJ226" s="920"/>
      <c r="AK226" s="34"/>
      <c r="AM226" s="136"/>
    </row>
    <row r="227" spans="1:76" s="46" customFormat="1" ht="13.5" customHeight="1">
      <c r="A227" s="9"/>
      <c r="B227" s="155"/>
      <c r="C227" s="918"/>
      <c r="D227" s="919"/>
      <c r="E227" s="919"/>
      <c r="F227" s="919"/>
      <c r="G227" s="919"/>
      <c r="H227" s="919"/>
      <c r="I227" s="919"/>
      <c r="J227" s="919"/>
      <c r="K227" s="919"/>
      <c r="L227" s="919"/>
      <c r="M227" s="919"/>
      <c r="N227" s="919"/>
      <c r="O227" s="919"/>
      <c r="P227" s="919"/>
      <c r="Q227" s="919"/>
      <c r="R227" s="919"/>
      <c r="S227" s="919"/>
      <c r="T227" s="919"/>
      <c r="U227" s="919"/>
      <c r="V227" s="919"/>
      <c r="W227" s="919"/>
      <c r="X227" s="919"/>
      <c r="Y227" s="919"/>
      <c r="Z227" s="919"/>
      <c r="AA227" s="919"/>
      <c r="AB227" s="919"/>
      <c r="AC227" s="919"/>
      <c r="AD227" s="919"/>
      <c r="AE227" s="919"/>
      <c r="AF227" s="919"/>
      <c r="AG227" s="919"/>
      <c r="AH227" s="919"/>
      <c r="AI227" s="919"/>
      <c r="AJ227" s="920"/>
      <c r="AK227" s="34"/>
      <c r="AM227" s="136"/>
    </row>
    <row r="228" spans="1:76" s="46" customFormat="1" ht="13.5" customHeight="1">
      <c r="A228" s="9"/>
      <c r="B228" s="155"/>
      <c r="C228" s="918"/>
      <c r="D228" s="919"/>
      <c r="E228" s="919"/>
      <c r="F228" s="919"/>
      <c r="G228" s="919"/>
      <c r="H228" s="919"/>
      <c r="I228" s="919"/>
      <c r="J228" s="919"/>
      <c r="K228" s="919"/>
      <c r="L228" s="919"/>
      <c r="M228" s="919"/>
      <c r="N228" s="919"/>
      <c r="O228" s="919"/>
      <c r="P228" s="919"/>
      <c r="Q228" s="919"/>
      <c r="R228" s="919"/>
      <c r="S228" s="919"/>
      <c r="T228" s="919"/>
      <c r="U228" s="919"/>
      <c r="V228" s="919"/>
      <c r="W228" s="919"/>
      <c r="X228" s="919"/>
      <c r="Y228" s="919"/>
      <c r="Z228" s="919"/>
      <c r="AA228" s="919"/>
      <c r="AB228" s="919"/>
      <c r="AC228" s="919"/>
      <c r="AD228" s="919"/>
      <c r="AE228" s="919"/>
      <c r="AF228" s="919"/>
      <c r="AG228" s="919"/>
      <c r="AH228" s="919"/>
      <c r="AI228" s="919"/>
      <c r="AJ228" s="920"/>
      <c r="AK228" s="34"/>
      <c r="AM228" s="136"/>
    </row>
    <row r="229" spans="1:76" s="46" customFormat="1" ht="13.5" customHeight="1">
      <c r="A229" s="9"/>
      <c r="B229" s="155"/>
      <c r="C229" s="918"/>
      <c r="D229" s="919"/>
      <c r="E229" s="919"/>
      <c r="F229" s="919"/>
      <c r="G229" s="919"/>
      <c r="H229" s="919"/>
      <c r="I229" s="919"/>
      <c r="J229" s="919"/>
      <c r="K229" s="919"/>
      <c r="L229" s="919"/>
      <c r="M229" s="919"/>
      <c r="N229" s="919"/>
      <c r="O229" s="919"/>
      <c r="P229" s="919"/>
      <c r="Q229" s="919"/>
      <c r="R229" s="919"/>
      <c r="S229" s="919"/>
      <c r="T229" s="919"/>
      <c r="U229" s="919"/>
      <c r="V229" s="919"/>
      <c r="W229" s="919"/>
      <c r="X229" s="919"/>
      <c r="Y229" s="919"/>
      <c r="Z229" s="919"/>
      <c r="AA229" s="919"/>
      <c r="AB229" s="919"/>
      <c r="AC229" s="919"/>
      <c r="AD229" s="919"/>
      <c r="AE229" s="919"/>
      <c r="AF229" s="919"/>
      <c r="AG229" s="919"/>
      <c r="AH229" s="919"/>
      <c r="AI229" s="919"/>
      <c r="AJ229" s="920"/>
      <c r="AK229" s="34"/>
      <c r="AM229" s="136"/>
    </row>
    <row r="230" spans="1:76" s="46" customFormat="1" ht="13.5" customHeight="1">
      <c r="A230" s="9"/>
      <c r="B230" s="155"/>
      <c r="C230" s="918"/>
      <c r="D230" s="919"/>
      <c r="E230" s="919"/>
      <c r="F230" s="919"/>
      <c r="G230" s="919"/>
      <c r="H230" s="919"/>
      <c r="I230" s="919"/>
      <c r="J230" s="919"/>
      <c r="K230" s="919"/>
      <c r="L230" s="919"/>
      <c r="M230" s="919"/>
      <c r="N230" s="919"/>
      <c r="O230" s="919"/>
      <c r="P230" s="919"/>
      <c r="Q230" s="919"/>
      <c r="R230" s="919"/>
      <c r="S230" s="919"/>
      <c r="T230" s="919"/>
      <c r="U230" s="919"/>
      <c r="V230" s="919"/>
      <c r="W230" s="919"/>
      <c r="X230" s="919"/>
      <c r="Y230" s="919"/>
      <c r="Z230" s="919"/>
      <c r="AA230" s="919"/>
      <c r="AB230" s="919"/>
      <c r="AC230" s="919"/>
      <c r="AD230" s="919"/>
      <c r="AE230" s="919"/>
      <c r="AF230" s="919"/>
      <c r="AG230" s="919"/>
      <c r="AH230" s="919"/>
      <c r="AI230" s="919"/>
      <c r="AJ230" s="920"/>
      <c r="AK230" s="34"/>
      <c r="AM230" s="136"/>
    </row>
    <row r="231" spans="1:76" s="46" customFormat="1" ht="13.5" customHeight="1">
      <c r="A231" s="9"/>
      <c r="B231" s="155"/>
      <c r="C231" s="918"/>
      <c r="D231" s="919"/>
      <c r="E231" s="919"/>
      <c r="F231" s="919"/>
      <c r="G231" s="919"/>
      <c r="H231" s="919"/>
      <c r="I231" s="919"/>
      <c r="J231" s="919"/>
      <c r="K231" s="919"/>
      <c r="L231" s="919"/>
      <c r="M231" s="919"/>
      <c r="N231" s="919"/>
      <c r="O231" s="919"/>
      <c r="P231" s="919"/>
      <c r="Q231" s="919"/>
      <c r="R231" s="919"/>
      <c r="S231" s="919"/>
      <c r="T231" s="919"/>
      <c r="U231" s="919"/>
      <c r="V231" s="919"/>
      <c r="W231" s="919"/>
      <c r="X231" s="919"/>
      <c r="Y231" s="919"/>
      <c r="Z231" s="919"/>
      <c r="AA231" s="919"/>
      <c r="AB231" s="919"/>
      <c r="AC231" s="919"/>
      <c r="AD231" s="919"/>
      <c r="AE231" s="919"/>
      <c r="AF231" s="919"/>
      <c r="AG231" s="919"/>
      <c r="AH231" s="919"/>
      <c r="AI231" s="919"/>
      <c r="AJ231" s="920"/>
      <c r="AK231" s="34"/>
      <c r="AM231" s="136"/>
    </row>
    <row r="232" spans="1:76" s="46" customFormat="1" ht="13.5" customHeight="1">
      <c r="A232" s="9"/>
      <c r="B232" s="155"/>
      <c r="C232" s="921"/>
      <c r="D232" s="922"/>
      <c r="E232" s="922"/>
      <c r="F232" s="922"/>
      <c r="G232" s="922"/>
      <c r="H232" s="922"/>
      <c r="I232" s="922"/>
      <c r="J232" s="922"/>
      <c r="K232" s="922"/>
      <c r="L232" s="922"/>
      <c r="M232" s="922"/>
      <c r="N232" s="922"/>
      <c r="O232" s="922"/>
      <c r="P232" s="922"/>
      <c r="Q232" s="922"/>
      <c r="R232" s="922"/>
      <c r="S232" s="922"/>
      <c r="T232" s="922"/>
      <c r="U232" s="922"/>
      <c r="V232" s="922"/>
      <c r="W232" s="922"/>
      <c r="X232" s="922"/>
      <c r="Y232" s="922"/>
      <c r="Z232" s="922"/>
      <c r="AA232" s="922"/>
      <c r="AB232" s="922"/>
      <c r="AC232" s="922"/>
      <c r="AD232" s="922"/>
      <c r="AE232" s="922"/>
      <c r="AF232" s="922"/>
      <c r="AG232" s="922"/>
      <c r="AH232" s="922"/>
      <c r="AI232" s="922"/>
      <c r="AJ232" s="923"/>
      <c r="AK232" s="34"/>
      <c r="AM232" s="136"/>
    </row>
    <row r="233" spans="1:76" s="156" customFormat="1" ht="6" customHeight="1">
      <c r="A233" s="67"/>
      <c r="B233" s="87"/>
      <c r="C233" s="158"/>
      <c r="D233" s="158"/>
      <c r="E233" s="158"/>
      <c r="F233" s="158"/>
      <c r="G233" s="158"/>
      <c r="H233" s="158"/>
      <c r="I233" s="158"/>
      <c r="J233" s="158"/>
      <c r="K233" s="159"/>
      <c r="L233" s="160"/>
      <c r="M233" s="160"/>
      <c r="N233" s="160"/>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35"/>
      <c r="AM233" s="157"/>
    </row>
    <row r="234" spans="1:76" s="46" customFormat="1">
      <c r="A234" s="9"/>
      <c r="B234" s="67"/>
      <c r="C234" s="67"/>
      <c r="D234" s="67"/>
      <c r="E234" s="67"/>
      <c r="F234" s="67"/>
      <c r="G234" s="67"/>
      <c r="H234" s="67"/>
      <c r="I234" s="104"/>
      <c r="J234" s="67"/>
      <c r="K234" s="67"/>
      <c r="L234" s="67"/>
      <c r="M234" s="67"/>
      <c r="N234" s="67"/>
      <c r="O234" s="67"/>
      <c r="P234" s="67"/>
      <c r="Q234" s="67"/>
      <c r="R234" s="67"/>
      <c r="S234" s="67"/>
      <c r="T234" s="67"/>
      <c r="U234" s="67"/>
      <c r="V234" s="67"/>
      <c r="W234" s="67"/>
      <c r="X234" s="67"/>
      <c r="Y234" s="67"/>
      <c r="Z234" s="67"/>
      <c r="AA234" s="67"/>
      <c r="AB234" s="67"/>
      <c r="AC234" s="67"/>
      <c r="AD234" s="121"/>
      <c r="AE234" s="121"/>
      <c r="AF234" s="121"/>
      <c r="AG234" s="121"/>
      <c r="AH234" s="122"/>
      <c r="AI234" s="121"/>
      <c r="AJ234" s="106"/>
      <c r="AK234" s="251" t="s">
        <v>38</v>
      </c>
      <c r="AL234" s="45"/>
      <c r="AM234" s="136"/>
      <c r="AN234" s="45"/>
      <c r="AO234" s="45"/>
      <c r="AP234" s="45"/>
      <c r="AQ234" s="45"/>
      <c r="AR234" s="45"/>
      <c r="AS234" s="45"/>
      <c r="AT234" s="45"/>
      <c r="AU234" s="45"/>
      <c r="AV234" s="45"/>
      <c r="AW234" s="45"/>
      <c r="AX234" s="45"/>
      <c r="AY234" s="45"/>
      <c r="AZ234" s="45"/>
      <c r="BA234" s="45"/>
      <c r="BB234" s="45"/>
      <c r="BC234" s="45"/>
      <c r="BD234" s="45"/>
      <c r="BE234" s="45"/>
      <c r="BF234" s="45"/>
      <c r="BG234" s="45"/>
      <c r="BH234" s="45"/>
      <c r="BI234" s="45"/>
      <c r="BJ234" s="45"/>
      <c r="BK234" s="45"/>
      <c r="BL234" s="45"/>
      <c r="BM234" s="45"/>
      <c r="BN234" s="45"/>
      <c r="BO234" s="45"/>
      <c r="BP234" s="45"/>
      <c r="BQ234" s="45"/>
      <c r="BR234" s="45"/>
      <c r="BS234" s="45"/>
      <c r="BT234" s="45"/>
      <c r="BU234" s="45"/>
      <c r="BV234" s="45"/>
      <c r="BW234" s="45"/>
      <c r="BX234" s="45"/>
    </row>
    <row r="236" spans="1:76" ht="17.25" customHeight="1"/>
  </sheetData>
  <sheetProtection password="EC9D" sheet="1" objects="1" scenarios="1"/>
  <mergeCells count="430">
    <mergeCell ref="AM159:AS159"/>
    <mergeCell ref="AM173:AT173"/>
    <mergeCell ref="C174:AA174"/>
    <mergeCell ref="Y175:AB175"/>
    <mergeCell ref="AC175:AJ175"/>
    <mergeCell ref="C180:M180"/>
    <mergeCell ref="C183:AJ232"/>
    <mergeCell ref="AF172:AG172"/>
    <mergeCell ref="AH172:AJ172"/>
    <mergeCell ref="C173:D173"/>
    <mergeCell ref="E173:G173"/>
    <mergeCell ref="H173:K173"/>
    <mergeCell ref="L173:Q173"/>
    <mergeCell ref="R173:AC173"/>
    <mergeCell ref="AD173:AE173"/>
    <mergeCell ref="AF173:AG173"/>
    <mergeCell ref="AH173:AJ173"/>
    <mergeCell ref="C172:D172"/>
    <mergeCell ref="E172:G172"/>
    <mergeCell ref="H172:K172"/>
    <mergeCell ref="L172:Q172"/>
    <mergeCell ref="R172:AC172"/>
    <mergeCell ref="AD172:AE172"/>
    <mergeCell ref="AF170:AG170"/>
    <mergeCell ref="AH170:AJ170"/>
    <mergeCell ref="C171:D171"/>
    <mergeCell ref="E171:G171"/>
    <mergeCell ref="H171:K171"/>
    <mergeCell ref="L171:Q171"/>
    <mergeCell ref="R171:AC171"/>
    <mergeCell ref="AD171:AE171"/>
    <mergeCell ref="AF171:AG171"/>
    <mergeCell ref="AH171:AJ171"/>
    <mergeCell ref="C170:D170"/>
    <mergeCell ref="E170:G170"/>
    <mergeCell ref="H170:K170"/>
    <mergeCell ref="L170:Q170"/>
    <mergeCell ref="R170:AC170"/>
    <mergeCell ref="AD170:AE170"/>
    <mergeCell ref="AF168:AG168"/>
    <mergeCell ref="AH168:AJ168"/>
    <mergeCell ref="C169:D169"/>
    <mergeCell ref="E169:G169"/>
    <mergeCell ref="H169:K169"/>
    <mergeCell ref="L169:Q169"/>
    <mergeCell ref="R169:AC169"/>
    <mergeCell ref="AD169:AE169"/>
    <mergeCell ref="AF169:AG169"/>
    <mergeCell ref="AH169:AJ169"/>
    <mergeCell ref="C168:D168"/>
    <mergeCell ref="E168:G168"/>
    <mergeCell ref="H168:K168"/>
    <mergeCell ref="L168:Q168"/>
    <mergeCell ref="R168:AC168"/>
    <mergeCell ref="AD168:AE168"/>
    <mergeCell ref="AF166:AG166"/>
    <mergeCell ref="AH166:AJ166"/>
    <mergeCell ref="C167:D167"/>
    <mergeCell ref="E167:G167"/>
    <mergeCell ref="H167:K167"/>
    <mergeCell ref="L167:Q167"/>
    <mergeCell ref="R167:AC167"/>
    <mergeCell ref="AD167:AE167"/>
    <mergeCell ref="AF167:AG167"/>
    <mergeCell ref="AH167:AJ167"/>
    <mergeCell ref="C166:D166"/>
    <mergeCell ref="E166:G166"/>
    <mergeCell ref="H166:K166"/>
    <mergeCell ref="L166:Q166"/>
    <mergeCell ref="R166:AC166"/>
    <mergeCell ref="AD166:AE166"/>
    <mergeCell ref="AF164:AG164"/>
    <mergeCell ref="AH164:AJ164"/>
    <mergeCell ref="C165:D165"/>
    <mergeCell ref="E165:G165"/>
    <mergeCell ref="H165:K165"/>
    <mergeCell ref="L165:Q165"/>
    <mergeCell ref="R165:AC165"/>
    <mergeCell ref="AD165:AE165"/>
    <mergeCell ref="AF165:AG165"/>
    <mergeCell ref="AH165:AJ165"/>
    <mergeCell ref="C164:D164"/>
    <mergeCell ref="E164:G164"/>
    <mergeCell ref="H164:K164"/>
    <mergeCell ref="L164:Q164"/>
    <mergeCell ref="R164:AC164"/>
    <mergeCell ref="AD164:AE164"/>
    <mergeCell ref="AF162:AG162"/>
    <mergeCell ref="AH162:AJ162"/>
    <mergeCell ref="C163:D163"/>
    <mergeCell ref="E163:G163"/>
    <mergeCell ref="H163:K163"/>
    <mergeCell ref="L163:Q163"/>
    <mergeCell ref="R163:AC163"/>
    <mergeCell ref="AD163:AE163"/>
    <mergeCell ref="AF163:AG163"/>
    <mergeCell ref="AH163:AJ163"/>
    <mergeCell ref="C162:D162"/>
    <mergeCell ref="E162:G162"/>
    <mergeCell ref="H162:K162"/>
    <mergeCell ref="L162:Q162"/>
    <mergeCell ref="R162:AC162"/>
    <mergeCell ref="AD162:AE162"/>
    <mergeCell ref="C160:D160"/>
    <mergeCell ref="E160:G160"/>
    <mergeCell ref="H160:K160"/>
    <mergeCell ref="L160:Q160"/>
    <mergeCell ref="R160:AC160"/>
    <mergeCell ref="AD160:AE160"/>
    <mergeCell ref="AF160:AG160"/>
    <mergeCell ref="AH160:AJ160"/>
    <mergeCell ref="C161:D161"/>
    <mergeCell ref="E161:G161"/>
    <mergeCell ref="H161:K161"/>
    <mergeCell ref="L161:Q161"/>
    <mergeCell ref="R161:AC161"/>
    <mergeCell ref="AD161:AE161"/>
    <mergeCell ref="AF161:AG161"/>
    <mergeCell ref="AH161:AJ161"/>
    <mergeCell ref="H157:Q157"/>
    <mergeCell ref="H158:K158"/>
    <mergeCell ref="L158:Q158"/>
    <mergeCell ref="C159:D159"/>
    <mergeCell ref="E159:G159"/>
    <mergeCell ref="H159:K159"/>
    <mergeCell ref="L159:Q159"/>
    <mergeCell ref="Y149:AB149"/>
    <mergeCell ref="AC149:AJ149"/>
    <mergeCell ref="H153:J153"/>
    <mergeCell ref="C154:D158"/>
    <mergeCell ref="E154:Q156"/>
    <mergeCell ref="R154:AC158"/>
    <mergeCell ref="AD154:AE158"/>
    <mergeCell ref="AF154:AG158"/>
    <mergeCell ref="AH154:AJ158"/>
    <mergeCell ref="E157:G158"/>
    <mergeCell ref="R159:AC159"/>
    <mergeCell ref="AD159:AE159"/>
    <mergeCell ref="AF159:AG159"/>
    <mergeCell ref="AH159:AJ159"/>
    <mergeCell ref="D132:G139"/>
    <mergeCell ref="H132:AJ139"/>
    <mergeCell ref="AM132:AQ139"/>
    <mergeCell ref="D140:G147"/>
    <mergeCell ref="H140:AJ147"/>
    <mergeCell ref="AM140:AQ147"/>
    <mergeCell ref="AM108:AQ115"/>
    <mergeCell ref="D116:G123"/>
    <mergeCell ref="H116:AJ123"/>
    <mergeCell ref="AM116:AQ123"/>
    <mergeCell ref="D124:G131"/>
    <mergeCell ref="H124:AJ131"/>
    <mergeCell ref="AM124:AQ131"/>
    <mergeCell ref="AG101:AJ102"/>
    <mergeCell ref="D102:L102"/>
    <mergeCell ref="M102:P102"/>
    <mergeCell ref="Y104:AB104"/>
    <mergeCell ref="AC104:AJ104"/>
    <mergeCell ref="D108:G115"/>
    <mergeCell ref="H108:AJ115"/>
    <mergeCell ref="D101:L101"/>
    <mergeCell ref="M101:P101"/>
    <mergeCell ref="Q101:T102"/>
    <mergeCell ref="U101:X102"/>
    <mergeCell ref="Y101:AB102"/>
    <mergeCell ref="AC101:AF102"/>
    <mergeCell ref="E100:P100"/>
    <mergeCell ref="Q100:T100"/>
    <mergeCell ref="U100:X100"/>
    <mergeCell ref="Y100:AB100"/>
    <mergeCell ref="AC100:AF100"/>
    <mergeCell ref="AG100:AJ100"/>
    <mergeCell ref="E99:P99"/>
    <mergeCell ref="Q99:T99"/>
    <mergeCell ref="U99:X99"/>
    <mergeCell ref="Y99:AB99"/>
    <mergeCell ref="AC99:AF99"/>
    <mergeCell ref="AG99:AJ99"/>
    <mergeCell ref="AR96:AT96"/>
    <mergeCell ref="AR97:AT97"/>
    <mergeCell ref="D98:L98"/>
    <mergeCell ref="M98:P98"/>
    <mergeCell ref="Q98:T98"/>
    <mergeCell ref="U98:X98"/>
    <mergeCell ref="Y98:AB98"/>
    <mergeCell ref="AC98:AF98"/>
    <mergeCell ref="AG98:AJ98"/>
    <mergeCell ref="AR98:AT98"/>
    <mergeCell ref="AC94:AJ94"/>
    <mergeCell ref="D95:L97"/>
    <mergeCell ref="Q95:AJ95"/>
    <mergeCell ref="M96:P97"/>
    <mergeCell ref="Q96:T97"/>
    <mergeCell ref="U96:X97"/>
    <mergeCell ref="Y96:AB97"/>
    <mergeCell ref="AC96:AF97"/>
    <mergeCell ref="AG96:AJ97"/>
    <mergeCell ref="D91:P91"/>
    <mergeCell ref="Q91:T91"/>
    <mergeCell ref="U91:X91"/>
    <mergeCell ref="Y91:AB91"/>
    <mergeCell ref="AC91:AF91"/>
    <mergeCell ref="AG91:AJ91"/>
    <mergeCell ref="E90:P90"/>
    <mergeCell ref="Q90:T90"/>
    <mergeCell ref="U90:X90"/>
    <mergeCell ref="Y90:AB90"/>
    <mergeCell ref="AC90:AF90"/>
    <mergeCell ref="AG90:AJ90"/>
    <mergeCell ref="AC85:AF85"/>
    <mergeCell ref="AG85:AJ85"/>
    <mergeCell ref="E86:P86"/>
    <mergeCell ref="Q86:T86"/>
    <mergeCell ref="U86:X86"/>
    <mergeCell ref="Y86:AB86"/>
    <mergeCell ref="AC86:AF86"/>
    <mergeCell ref="AG86:AJ86"/>
    <mergeCell ref="E89:P89"/>
    <mergeCell ref="Q89:T89"/>
    <mergeCell ref="U89:X89"/>
    <mergeCell ref="Y89:AB89"/>
    <mergeCell ref="AC89:AF89"/>
    <mergeCell ref="AG89:AJ89"/>
    <mergeCell ref="E88:P88"/>
    <mergeCell ref="Q88:T88"/>
    <mergeCell ref="U88:X88"/>
    <mergeCell ref="Y88:AB88"/>
    <mergeCell ref="AC88:AF88"/>
    <mergeCell ref="AG88:AJ88"/>
    <mergeCell ref="AG82:AJ83"/>
    <mergeCell ref="D84:D90"/>
    <mergeCell ref="E84:P84"/>
    <mergeCell ref="Q84:T84"/>
    <mergeCell ref="U84:X84"/>
    <mergeCell ref="Y84:AB84"/>
    <mergeCell ref="AC84:AF84"/>
    <mergeCell ref="AG84:AJ84"/>
    <mergeCell ref="E85:P85"/>
    <mergeCell ref="Q85:T85"/>
    <mergeCell ref="D82:D83"/>
    <mergeCell ref="E82:P83"/>
    <mergeCell ref="Q82:T83"/>
    <mergeCell ref="U82:X83"/>
    <mergeCell ref="Y82:AB83"/>
    <mergeCell ref="AC82:AF83"/>
    <mergeCell ref="E87:P87"/>
    <mergeCell ref="Q87:T87"/>
    <mergeCell ref="U87:X87"/>
    <mergeCell ref="Y87:AB87"/>
    <mergeCell ref="AC87:AF87"/>
    <mergeCell ref="AG87:AJ87"/>
    <mergeCell ref="U85:X85"/>
    <mergeCell ref="Y85:AB85"/>
    <mergeCell ref="AG80:AJ80"/>
    <mergeCell ref="E81:P81"/>
    <mergeCell ref="Q81:T81"/>
    <mergeCell ref="U81:X81"/>
    <mergeCell ref="Y81:AB81"/>
    <mergeCell ref="AC81:AF81"/>
    <mergeCell ref="AG81:AJ81"/>
    <mergeCell ref="D80:L80"/>
    <mergeCell ref="M80:P80"/>
    <mergeCell ref="Q80:T80"/>
    <mergeCell ref="U80:X80"/>
    <mergeCell ref="Y80:AB80"/>
    <mergeCell ref="AC80:AF80"/>
    <mergeCell ref="D77:L79"/>
    <mergeCell ref="Q77:AJ77"/>
    <mergeCell ref="M78:P79"/>
    <mergeCell ref="Q78:T79"/>
    <mergeCell ref="U78:X79"/>
    <mergeCell ref="Y78:AB79"/>
    <mergeCell ref="AC78:AF79"/>
    <mergeCell ref="AG78:AJ79"/>
    <mergeCell ref="AC72:AF72"/>
    <mergeCell ref="AG72:AJ72"/>
    <mergeCell ref="Q73:T73"/>
    <mergeCell ref="U73:X73"/>
    <mergeCell ref="Y73:AB73"/>
    <mergeCell ref="AC73:AF73"/>
    <mergeCell ref="AG73:AJ73"/>
    <mergeCell ref="C63:E63"/>
    <mergeCell ref="F63:R63"/>
    <mergeCell ref="S63:AJ63"/>
    <mergeCell ref="Y65:AB65"/>
    <mergeCell ref="AC65:AJ65"/>
    <mergeCell ref="D71:P73"/>
    <mergeCell ref="Q71:AJ71"/>
    <mergeCell ref="Q72:T72"/>
    <mergeCell ref="U72:X72"/>
    <mergeCell ref="Y72:AB72"/>
    <mergeCell ref="C61:E61"/>
    <mergeCell ref="F61:R61"/>
    <mergeCell ref="S61:AJ61"/>
    <mergeCell ref="C62:E62"/>
    <mergeCell ref="F62:R62"/>
    <mergeCell ref="S62:AJ62"/>
    <mergeCell ref="C59:E59"/>
    <mergeCell ref="F59:R59"/>
    <mergeCell ref="S59:AJ59"/>
    <mergeCell ref="C60:E60"/>
    <mergeCell ref="F60:R60"/>
    <mergeCell ref="S60:AJ60"/>
    <mergeCell ref="C57:E57"/>
    <mergeCell ref="F57:R57"/>
    <mergeCell ref="S57:AJ57"/>
    <mergeCell ref="C58:E58"/>
    <mergeCell ref="F58:R58"/>
    <mergeCell ref="S58:AJ58"/>
    <mergeCell ref="C55:E55"/>
    <mergeCell ref="F55:R55"/>
    <mergeCell ref="S55:AJ55"/>
    <mergeCell ref="C56:E56"/>
    <mergeCell ref="F56:R56"/>
    <mergeCell ref="S56:AJ56"/>
    <mergeCell ref="C53:E53"/>
    <mergeCell ref="F53:R53"/>
    <mergeCell ref="S53:AJ53"/>
    <mergeCell ref="C54:E54"/>
    <mergeCell ref="F54:R54"/>
    <mergeCell ref="S54:AJ54"/>
    <mergeCell ref="C51:E51"/>
    <mergeCell ref="F51:R51"/>
    <mergeCell ref="S51:AJ51"/>
    <mergeCell ref="C52:E52"/>
    <mergeCell ref="F52:R52"/>
    <mergeCell ref="S52:AJ52"/>
    <mergeCell ref="C49:E49"/>
    <mergeCell ref="F49:R49"/>
    <mergeCell ref="S49:AJ49"/>
    <mergeCell ref="C50:E50"/>
    <mergeCell ref="F50:R50"/>
    <mergeCell ref="S50:AJ50"/>
    <mergeCell ref="C47:E47"/>
    <mergeCell ref="F47:R47"/>
    <mergeCell ref="S47:AJ47"/>
    <mergeCell ref="C48:E48"/>
    <mergeCell ref="F48:R48"/>
    <mergeCell ref="S48:AJ48"/>
    <mergeCell ref="C45:E45"/>
    <mergeCell ref="F45:R45"/>
    <mergeCell ref="S45:AJ45"/>
    <mergeCell ref="C46:E46"/>
    <mergeCell ref="F46:R46"/>
    <mergeCell ref="S46:AJ46"/>
    <mergeCell ref="C43:E43"/>
    <mergeCell ref="F43:R43"/>
    <mergeCell ref="S43:AJ43"/>
    <mergeCell ref="C44:E44"/>
    <mergeCell ref="F44:R44"/>
    <mergeCell ref="S44:AJ44"/>
    <mergeCell ref="AM40:BA41"/>
    <mergeCell ref="C41:E41"/>
    <mergeCell ref="F41:R41"/>
    <mergeCell ref="S41:AJ41"/>
    <mergeCell ref="C42:E42"/>
    <mergeCell ref="F42:R42"/>
    <mergeCell ref="S42:AJ42"/>
    <mergeCell ref="C39:E39"/>
    <mergeCell ref="F39:R39"/>
    <mergeCell ref="S39:AJ39"/>
    <mergeCell ref="C40:E40"/>
    <mergeCell ref="F40:R40"/>
    <mergeCell ref="S40:AJ40"/>
    <mergeCell ref="E32:N32"/>
    <mergeCell ref="O32:AJ32"/>
    <mergeCell ref="C36:AJ36"/>
    <mergeCell ref="C38:E38"/>
    <mergeCell ref="F38:R38"/>
    <mergeCell ref="S38:AJ38"/>
    <mergeCell ref="AE29:AH29"/>
    <mergeCell ref="D30:D32"/>
    <mergeCell ref="E30:N31"/>
    <mergeCell ref="O30:R30"/>
    <mergeCell ref="S30:V30"/>
    <mergeCell ref="W30:Y30"/>
    <mergeCell ref="Z30:AC30"/>
    <mergeCell ref="AD30:AG30"/>
    <mergeCell ref="AH30:AJ30"/>
    <mergeCell ref="O31:AJ31"/>
    <mergeCell ref="D28:S28"/>
    <mergeCell ref="D29:N29"/>
    <mergeCell ref="O29:R29"/>
    <mergeCell ref="S29:V29"/>
    <mergeCell ref="W29:Z29"/>
    <mergeCell ref="AA29:AD29"/>
    <mergeCell ref="AD24:AG24"/>
    <mergeCell ref="AH24:AJ24"/>
    <mergeCell ref="AM24:AT25"/>
    <mergeCell ref="O25:AJ25"/>
    <mergeCell ref="E26:N26"/>
    <mergeCell ref="O26:AJ26"/>
    <mergeCell ref="D24:D26"/>
    <mergeCell ref="E24:N25"/>
    <mergeCell ref="O24:R24"/>
    <mergeCell ref="S24:V24"/>
    <mergeCell ref="W24:Y24"/>
    <mergeCell ref="Z24:AC24"/>
    <mergeCell ref="D23:N23"/>
    <mergeCell ref="O23:R23"/>
    <mergeCell ref="S23:V23"/>
    <mergeCell ref="W23:Z23"/>
    <mergeCell ref="AA23:AD23"/>
    <mergeCell ref="AE23:AH23"/>
    <mergeCell ref="E17:N17"/>
    <mergeCell ref="O17:AJ17"/>
    <mergeCell ref="E18:N18"/>
    <mergeCell ref="O18:AJ18"/>
    <mergeCell ref="E19:N19"/>
    <mergeCell ref="O19:AJ19"/>
    <mergeCell ref="E16:N16"/>
    <mergeCell ref="O16:AJ16"/>
    <mergeCell ref="E9:I9"/>
    <mergeCell ref="J9:AJ10"/>
    <mergeCell ref="E10:I10"/>
    <mergeCell ref="E13:N13"/>
    <mergeCell ref="O13:AB13"/>
    <mergeCell ref="AC13:AF13"/>
    <mergeCell ref="AG13:AJ13"/>
    <mergeCell ref="E4:G4"/>
    <mergeCell ref="S4:U4"/>
    <mergeCell ref="V4:Y4"/>
    <mergeCell ref="Z4:AB4"/>
    <mergeCell ref="AC4:AJ4"/>
    <mergeCell ref="C6:AH6"/>
    <mergeCell ref="E14:N15"/>
    <mergeCell ref="O14:R14"/>
    <mergeCell ref="S14:AJ14"/>
    <mergeCell ref="O15:R15"/>
    <mergeCell ref="S15:AJ15"/>
  </mergeCells>
  <phoneticPr fontId="2"/>
  <conditionalFormatting sqref="AG13:AJ13">
    <cfRule type="expression" dxfId="47" priority="7" stopIfTrue="1">
      <formula>$E$10="Bテナント等"</formula>
    </cfRule>
    <cfRule type="expression" dxfId="46" priority="8" stopIfTrue="1">
      <formula>"$E$10=""Bテナント等"""</formula>
    </cfRule>
  </conditionalFormatting>
  <conditionalFormatting sqref="O16:AJ16">
    <cfRule type="expression" dxfId="45" priority="6" stopIfTrue="1">
      <formula>$E$10="A"</formula>
    </cfRule>
  </conditionalFormatting>
  <conditionalFormatting sqref="B35:AK64">
    <cfRule type="expression" dxfId="44" priority="5">
      <formula>$E$10="Bテナント等"</formula>
    </cfRule>
  </conditionalFormatting>
  <conditionalFormatting sqref="C107">
    <cfRule type="expression" dxfId="43" priority="4">
      <formula>$E$10="B"</formula>
    </cfRule>
  </conditionalFormatting>
  <conditionalFormatting sqref="AK148">
    <cfRule type="expression" dxfId="42" priority="3">
      <formula>$E$10="Bテナント等"</formula>
    </cfRule>
  </conditionalFormatting>
  <conditionalFormatting sqref="AK174">
    <cfRule type="expression" dxfId="41" priority="2">
      <formula>$E$10="Bテナント等"</formula>
    </cfRule>
  </conditionalFormatting>
  <conditionalFormatting sqref="AK234">
    <cfRule type="expression" dxfId="40" priority="1">
      <formula>$E$10="Bテナント等"</formula>
    </cfRule>
  </conditionalFormatting>
  <dataValidations count="15">
    <dataValidation imeMode="disabled" operator="greaterThanOrEqual" allowBlank="1" showInputMessage="1" showErrorMessage="1" sqref="Q101:AJ102" xr:uid="{00000000-0002-0000-0500-000000000000}"/>
    <dataValidation type="list" imeMode="disabled" allowBlank="1" showInputMessage="1" showErrorMessage="1" sqref="E10:I10" xr:uid="{00000000-0002-0000-0500-000001000000}">
      <formula1>pldn9</formula1>
    </dataValidation>
    <dataValidation imeMode="disabled" allowBlank="1" showInputMessage="1" showErrorMessage="1" sqref="AC99:AC100 U99:U100 Y99:Y100 Q81:Q82 AG81:AG82 U81:U82 Y81:Y82 AE103:AI103 Q103:AC103 AH159:AJ173 AC81:AC82 Q99:Q100 AG99:AG100" xr:uid="{00000000-0002-0000-0500-000002000000}"/>
    <dataValidation type="list" imeMode="disabled" allowBlank="1" showInputMessage="1" showErrorMessage="1" sqref="O17:AJ17" xr:uid="{00000000-0002-0000-0500-000003000000}">
      <formula1>pldn4</formula1>
    </dataValidation>
    <dataValidation type="list" allowBlank="1" showInputMessage="1" showErrorMessage="1" sqref="G103:H103" xr:uid="{00000000-0002-0000-0500-000004000000}">
      <formula1>$AN$64:$AN$65</formula1>
    </dataValidation>
    <dataValidation type="list" imeMode="disabled" allowBlank="1" showInputMessage="1" showErrorMessage="1" sqref="AA29:AD29 O29:R29" xr:uid="{00000000-0002-0000-0500-000005000000}">
      <formula1>pldn12</formula1>
    </dataValidation>
    <dataValidation type="list" imeMode="disabled" allowBlank="1" showInputMessage="1" showErrorMessage="1" sqref="AA23:AD23 O23:R23" xr:uid="{00000000-0002-0000-0500-000006000000}">
      <formula1>pldn11</formula1>
    </dataValidation>
    <dataValidation type="whole" imeMode="disabled" allowBlank="1" showInputMessage="1" showErrorMessage="1" sqref="AC4:AJ4" xr:uid="{00000000-0002-0000-0500-000007000000}">
      <formula1>1</formula1>
      <formula2>999999</formula2>
    </dataValidation>
    <dataValidation type="whole" imeMode="disabled" operator="greaterThanOrEqual" allowBlank="1" showInputMessage="1" showErrorMessage="1" sqref="AG13:AJ13 S30:V30" xr:uid="{00000000-0002-0000-0500-000008000000}">
      <formula1>1</formula1>
    </dataValidation>
    <dataValidation imeMode="on" allowBlank="1" showInputMessage="1" showErrorMessage="1" sqref="O16:AJ16 O19:AJ19 O25:AJ26 O31:AJ32 F40:AJ63 D102:L102 C183:AJ232 R159:AC159 H108:AI148 AJ108:AJ147" xr:uid="{00000000-0002-0000-0500-000009000000}"/>
    <dataValidation type="whole" imeMode="disabled" operator="greaterThanOrEqual" allowBlank="1" showInputMessage="1" showErrorMessage="1" error="半角数字で入力してください。" sqref="S24:V24" xr:uid="{00000000-0002-0000-0500-00000A000000}">
      <formula1>1</formula1>
    </dataValidation>
    <dataValidation type="decimal" imeMode="disabled" operator="greaterThanOrEqual" allowBlank="1" showInputMessage="1" showErrorMessage="1" error="半角数字で少数点以下第4位まで有効です。" sqref="AD24:AG24 AD30:AG30" xr:uid="{00000000-0002-0000-0500-00000B000000}">
      <formula1>0.0001</formula1>
    </dataValidation>
    <dataValidation type="whole" imeMode="disabled" operator="greaterThanOrEqual" allowBlank="1" showInputMessage="1" showErrorMessage="1" sqref="Q73:AJ73 Q80:AJ80 Q84:AJ90" xr:uid="{00000000-0002-0000-0500-00000C000000}">
      <formula1>0</formula1>
    </dataValidation>
    <dataValidation type="list" imeMode="disabled" allowBlank="1" showInputMessage="1" showErrorMessage="1" sqref="L159:Q173" xr:uid="{00000000-0002-0000-0500-00000D000000}">
      <formula1>pldn13</formula1>
    </dataValidation>
    <dataValidation type="list" imeMode="disabled" allowBlank="1" showInputMessage="1" showErrorMessage="1" sqref="AD159:AG173" xr:uid="{00000000-0002-0000-0500-00000E000000}">
      <formula1>pldn14</formula1>
    </dataValidation>
  </dataValidations>
  <pageMargins left="0.78740157480314965" right="0.59055118110236227" top="0.78740157480314965" bottom="0.59055118110236227" header="0.31496062992125984" footer="0.31496062992125984"/>
  <pageSetup paperSize="9" scale="90" fitToHeight="0" orientation="portrait" horizontalDpi="4294967292" r:id="rId1"/>
  <rowBreaks count="5" manualBreakCount="5">
    <brk id="34" max="16383" man="1"/>
    <brk id="64" max="16383" man="1"/>
    <brk id="103" min="1" max="36" man="1"/>
    <brk id="148" min="1" max="36" man="1"/>
    <brk id="174"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966"/>
    <pageSetUpPr fitToPage="1"/>
  </sheetPr>
  <dimension ref="A2:BX236"/>
  <sheetViews>
    <sheetView showGridLines="0" zoomScaleNormal="100" zoomScaleSheetLayoutView="100" workbookViewId="0"/>
  </sheetViews>
  <sheetFormatPr defaultColWidth="2.5" defaultRowHeight="18.75"/>
  <cols>
    <col min="1" max="36" width="2.5" style="45" customWidth="1"/>
    <col min="37" max="37" width="1.5" style="45" customWidth="1"/>
    <col min="38" max="38" width="2.5" style="45"/>
    <col min="39" max="39" width="8.625" style="136" customWidth="1"/>
    <col min="40" max="43" width="8.625" style="45" customWidth="1"/>
    <col min="44" max="44" width="4" style="45" customWidth="1"/>
    <col min="45" max="45" width="13.625" style="45" customWidth="1"/>
    <col min="46" max="46" width="10.5" style="45" customWidth="1"/>
    <col min="47" max="54" width="2.5" style="45" customWidth="1"/>
    <col min="55" max="16384" width="2.5" style="45"/>
  </cols>
  <sheetData>
    <row r="2" spans="1:39" ht="17.25" customHeight="1">
      <c r="A2" s="1"/>
      <c r="B2" s="90"/>
      <c r="C2" s="123" t="s">
        <v>132</v>
      </c>
      <c r="D2" s="90"/>
      <c r="E2" s="90"/>
      <c r="F2" s="90"/>
      <c r="G2" s="90"/>
      <c r="H2" s="90"/>
      <c r="I2" s="90"/>
      <c r="J2" s="90"/>
      <c r="K2" s="90"/>
      <c r="L2" s="54"/>
      <c r="M2" s="92"/>
      <c r="N2" s="90"/>
      <c r="O2" s="54"/>
      <c r="P2" s="54"/>
      <c r="Q2" s="54"/>
      <c r="R2" s="54"/>
      <c r="S2" s="54"/>
      <c r="T2" s="54"/>
      <c r="U2" s="54"/>
      <c r="V2" s="54"/>
      <c r="W2" s="54"/>
      <c r="X2" s="54"/>
      <c r="Y2" s="54"/>
      <c r="Z2" s="54"/>
      <c r="AA2" s="54"/>
      <c r="AB2" s="54"/>
      <c r="AC2" s="54"/>
      <c r="AD2" s="54"/>
      <c r="AE2" s="141" t="str">
        <f>IF($E$10="Bテナント等","Bテナント等事業所 （１）",IF($E$10="A","A事業所（１）",""))</f>
        <v/>
      </c>
      <c r="AF2" s="54"/>
      <c r="AG2" s="54"/>
      <c r="AH2" s="54"/>
      <c r="AI2" s="54"/>
      <c r="AJ2" s="54"/>
      <c r="AK2" s="54"/>
    </row>
    <row r="3" spans="1:39" ht="8.4499999999999993" customHeight="1">
      <c r="A3" s="1"/>
      <c r="B3" s="52"/>
      <c r="C3" s="52"/>
      <c r="D3" s="52"/>
      <c r="E3" s="52"/>
      <c r="F3" s="52"/>
      <c r="G3" s="52"/>
      <c r="H3" s="52"/>
      <c r="I3" s="52"/>
      <c r="J3" s="52"/>
      <c r="K3" s="52"/>
      <c r="L3" s="52"/>
      <c r="M3" s="52"/>
      <c r="N3" s="53"/>
      <c r="O3" s="54"/>
      <c r="P3" s="54"/>
      <c r="Q3" s="54"/>
      <c r="R3" s="54"/>
      <c r="S3" s="54"/>
      <c r="T3" s="54"/>
      <c r="U3" s="54"/>
      <c r="V3" s="54"/>
      <c r="W3" s="54"/>
      <c r="X3" s="54"/>
      <c r="Y3" s="54"/>
      <c r="Z3" s="54"/>
      <c r="AA3" s="54"/>
      <c r="AB3" s="54"/>
      <c r="AC3" s="54"/>
      <c r="AD3" s="54"/>
      <c r="AE3" s="54"/>
      <c r="AF3" s="54"/>
      <c r="AG3" s="54"/>
      <c r="AH3" s="54"/>
      <c r="AI3" s="54"/>
      <c r="AJ3" s="54"/>
      <c r="AK3" s="54"/>
    </row>
    <row r="4" spans="1:39" ht="23.25" customHeight="1">
      <c r="A4" s="1"/>
      <c r="B4" s="52"/>
      <c r="C4" s="123" t="s">
        <v>11</v>
      </c>
      <c r="D4" s="52"/>
      <c r="E4" s="655">
        <f>IF(様式１号!$D$16="","",様式１号!$D$16)</f>
        <v>3</v>
      </c>
      <c r="F4" s="656"/>
      <c r="G4" s="657"/>
      <c r="H4" s="123" t="s">
        <v>133</v>
      </c>
      <c r="I4" s="54"/>
      <c r="J4" s="54"/>
      <c r="K4" s="54"/>
      <c r="L4" s="54"/>
      <c r="M4" s="54"/>
      <c r="N4" s="53"/>
      <c r="O4" s="54"/>
      <c r="P4" s="54"/>
      <c r="Q4" s="54"/>
      <c r="R4" s="54"/>
      <c r="S4" s="658" t="s">
        <v>68</v>
      </c>
      <c r="T4" s="659"/>
      <c r="U4" s="660"/>
      <c r="V4" s="661" t="str">
        <f>IF(事業者!$O$14="","",事業者!$O$14)</f>
        <v/>
      </c>
      <c r="W4" s="662"/>
      <c r="X4" s="662"/>
      <c r="Y4" s="663"/>
      <c r="Z4" s="658" t="s">
        <v>84</v>
      </c>
      <c r="AA4" s="659"/>
      <c r="AB4" s="660"/>
      <c r="AC4" s="664"/>
      <c r="AD4" s="665"/>
      <c r="AE4" s="665"/>
      <c r="AF4" s="665"/>
      <c r="AG4" s="665"/>
      <c r="AH4" s="665"/>
      <c r="AI4" s="665"/>
      <c r="AJ4" s="666"/>
      <c r="AK4" s="54"/>
    </row>
    <row r="5" spans="1:39" ht="9" customHeight="1">
      <c r="A5" s="1"/>
      <c r="B5" s="52"/>
      <c r="C5" s="52"/>
      <c r="D5" s="52"/>
      <c r="E5" s="55"/>
      <c r="F5" s="52"/>
      <c r="G5" s="52"/>
      <c r="H5" s="56"/>
      <c r="I5" s="56"/>
      <c r="J5" s="56"/>
      <c r="K5" s="56"/>
      <c r="L5" s="56"/>
      <c r="M5" s="56"/>
      <c r="N5" s="53"/>
      <c r="O5" s="54"/>
      <c r="P5" s="54"/>
      <c r="Q5" s="54"/>
      <c r="R5" s="54"/>
      <c r="S5" s="54"/>
      <c r="T5" s="54"/>
      <c r="U5" s="54"/>
      <c r="V5" s="54"/>
      <c r="W5" s="54"/>
      <c r="X5" s="54"/>
      <c r="Y5" s="54"/>
      <c r="Z5" s="54"/>
      <c r="AA5" s="54"/>
      <c r="AB5" s="54"/>
      <c r="AC5" s="54"/>
      <c r="AD5" s="54"/>
      <c r="AE5" s="54"/>
      <c r="AF5" s="54"/>
      <c r="AG5" s="54"/>
      <c r="AH5" s="54"/>
      <c r="AI5" s="54"/>
      <c r="AJ5" s="54"/>
      <c r="AK5" s="54"/>
    </row>
    <row r="6" spans="1:39" s="97" customFormat="1" ht="26.25" customHeight="1">
      <c r="A6" s="93"/>
      <c r="B6" s="94"/>
      <c r="C6" s="667" t="s">
        <v>134</v>
      </c>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c r="AH6" s="667"/>
      <c r="AI6" s="95"/>
      <c r="AJ6" s="95"/>
      <c r="AK6" s="96"/>
      <c r="AM6" s="137"/>
    </row>
    <row r="7" spans="1:39">
      <c r="A7" s="1"/>
      <c r="B7" s="144"/>
      <c r="C7" s="123" t="s">
        <v>135</v>
      </c>
      <c r="D7" s="52"/>
      <c r="E7" s="52"/>
      <c r="F7" s="52"/>
      <c r="G7" s="52"/>
      <c r="H7" s="52"/>
      <c r="I7" s="52"/>
      <c r="J7" s="52"/>
      <c r="K7" s="52"/>
      <c r="L7" s="52"/>
      <c r="M7" s="52"/>
      <c r="N7" s="53"/>
      <c r="O7" s="54"/>
      <c r="P7" s="54"/>
      <c r="Q7" s="54"/>
      <c r="R7" s="54"/>
      <c r="S7" s="54"/>
      <c r="T7" s="54"/>
      <c r="U7" s="54"/>
      <c r="V7" s="54"/>
      <c r="W7" s="54"/>
      <c r="X7" s="54"/>
      <c r="Y7" s="54"/>
      <c r="Z7" s="54"/>
      <c r="AA7" s="54"/>
      <c r="AB7" s="54"/>
      <c r="AC7" s="54"/>
      <c r="AD7" s="54"/>
      <c r="AE7" s="54"/>
      <c r="AF7" s="54"/>
      <c r="AG7" s="54"/>
      <c r="AH7" s="54"/>
      <c r="AI7" s="54"/>
      <c r="AJ7" s="54"/>
      <c r="AK7" s="3"/>
    </row>
    <row r="8" spans="1:39">
      <c r="A8" s="1"/>
      <c r="B8" s="144"/>
      <c r="C8" s="52"/>
      <c r="D8" s="124" t="s">
        <v>136</v>
      </c>
      <c r="E8" s="52"/>
      <c r="F8" s="52"/>
      <c r="G8" s="52"/>
      <c r="H8" s="52"/>
      <c r="I8" s="52"/>
      <c r="J8" s="52"/>
      <c r="K8" s="52"/>
      <c r="L8" s="52"/>
      <c r="M8" s="52"/>
      <c r="N8" s="4"/>
      <c r="O8" s="54"/>
      <c r="P8" s="54"/>
      <c r="Q8" s="54"/>
      <c r="R8" s="54"/>
      <c r="S8" s="54"/>
      <c r="T8" s="54"/>
      <c r="U8" s="54"/>
      <c r="V8" s="54"/>
      <c r="W8" s="54"/>
      <c r="X8" s="54"/>
      <c r="Y8" s="54"/>
      <c r="Z8" s="54"/>
      <c r="AA8" s="54"/>
      <c r="AB8" s="54"/>
      <c r="AC8" s="54"/>
      <c r="AD8" s="54"/>
      <c r="AE8" s="54"/>
      <c r="AF8" s="54"/>
      <c r="AG8" s="54"/>
      <c r="AH8" s="54"/>
      <c r="AI8" s="54"/>
      <c r="AJ8" s="54"/>
      <c r="AK8" s="3"/>
    </row>
    <row r="9" spans="1:39" ht="16.5" customHeight="1">
      <c r="A9" s="1"/>
      <c r="B9" s="144"/>
      <c r="C9" s="52"/>
      <c r="D9" s="57"/>
      <c r="E9" s="680" t="s">
        <v>137</v>
      </c>
      <c r="F9" s="680"/>
      <c r="G9" s="680"/>
      <c r="H9" s="680"/>
      <c r="I9" s="680"/>
      <c r="J9" s="681" t="str">
        <f>IF($E$10="A","A … 原油換算エネルギー使用量が年間1,500kL未満の事業所（合算）",IF($E$10="Bテナント等","Bテナント等  … 原油換算エネルギー使用量が年間1,500kL以上であり、他の事業所の一部である事業所",""))</f>
        <v/>
      </c>
      <c r="K9" s="682"/>
      <c r="L9" s="682"/>
      <c r="M9" s="682"/>
      <c r="N9" s="682"/>
      <c r="O9" s="682"/>
      <c r="P9" s="682"/>
      <c r="Q9" s="682"/>
      <c r="R9" s="682"/>
      <c r="S9" s="682"/>
      <c r="T9" s="682"/>
      <c r="U9" s="682"/>
      <c r="V9" s="682"/>
      <c r="W9" s="682"/>
      <c r="X9" s="682"/>
      <c r="Y9" s="682"/>
      <c r="Z9" s="682"/>
      <c r="AA9" s="682"/>
      <c r="AB9" s="682"/>
      <c r="AC9" s="682"/>
      <c r="AD9" s="682"/>
      <c r="AE9" s="682"/>
      <c r="AF9" s="682"/>
      <c r="AG9" s="682"/>
      <c r="AH9" s="682"/>
      <c r="AI9" s="682"/>
      <c r="AJ9" s="683"/>
      <c r="AK9" s="3"/>
    </row>
    <row r="10" spans="1:39" ht="28.5" customHeight="1">
      <c r="A10" s="1"/>
      <c r="B10" s="144"/>
      <c r="C10" s="52"/>
      <c r="D10" s="57"/>
      <c r="E10" s="687"/>
      <c r="F10" s="687"/>
      <c r="G10" s="687"/>
      <c r="H10" s="687"/>
      <c r="I10" s="687"/>
      <c r="J10" s="684"/>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6"/>
      <c r="AK10" s="3"/>
    </row>
    <row r="11" spans="1:39" ht="4.5" customHeight="1">
      <c r="A11" s="1"/>
      <c r="B11" s="144"/>
      <c r="C11" s="52"/>
      <c r="D11" s="57"/>
      <c r="E11" s="58"/>
      <c r="F11" s="58"/>
      <c r="G11" s="59"/>
      <c r="H11" s="59"/>
      <c r="I11" s="59"/>
      <c r="J11" s="59"/>
      <c r="K11" s="59"/>
      <c r="L11" s="59"/>
      <c r="M11" s="59"/>
      <c r="N11" s="53"/>
      <c r="O11" s="5"/>
      <c r="P11" s="54"/>
      <c r="Q11" s="54"/>
      <c r="R11" s="54"/>
      <c r="S11" s="54"/>
      <c r="T11" s="54"/>
      <c r="U11" s="54"/>
      <c r="V11" s="54"/>
      <c r="W11" s="54"/>
      <c r="X11" s="54"/>
      <c r="Y11" s="54"/>
      <c r="Z11" s="54"/>
      <c r="AA11" s="54"/>
      <c r="AB11" s="54"/>
      <c r="AC11" s="54"/>
      <c r="AD11" s="54"/>
      <c r="AE11" s="54"/>
      <c r="AF11" s="54"/>
      <c r="AG11" s="54"/>
      <c r="AH11" s="54"/>
      <c r="AI11" s="54"/>
      <c r="AJ11" s="54"/>
      <c r="AK11" s="3"/>
    </row>
    <row r="12" spans="1:39">
      <c r="A12" s="1"/>
      <c r="B12" s="145"/>
      <c r="C12" s="52"/>
      <c r="D12" s="52" t="s">
        <v>138</v>
      </c>
      <c r="E12" s="52"/>
      <c r="F12" s="52"/>
      <c r="G12" s="52"/>
      <c r="H12" s="52"/>
      <c r="I12" s="52"/>
      <c r="J12" s="52"/>
      <c r="K12" s="52"/>
      <c r="L12" s="52"/>
      <c r="M12" s="52"/>
      <c r="N12" s="4"/>
      <c r="O12" s="2"/>
      <c r="P12" s="54"/>
      <c r="Q12" s="54"/>
      <c r="R12" s="54"/>
      <c r="S12" s="54"/>
      <c r="T12" s="54"/>
      <c r="U12" s="54"/>
      <c r="V12" s="54"/>
      <c r="W12" s="54"/>
      <c r="X12" s="54"/>
      <c r="Y12" s="54"/>
      <c r="Z12" s="54"/>
      <c r="AA12" s="54"/>
      <c r="AB12" s="54"/>
      <c r="AC12" s="54"/>
      <c r="AD12" s="54"/>
      <c r="AE12" s="54"/>
      <c r="AF12" s="54"/>
      <c r="AG12" s="54"/>
      <c r="AH12" s="54"/>
      <c r="AI12" s="54"/>
      <c r="AJ12" s="54"/>
      <c r="AK12" s="3"/>
    </row>
    <row r="13" spans="1:39" ht="24.6" customHeight="1">
      <c r="A13" s="1"/>
      <c r="B13" s="145"/>
      <c r="C13" s="52"/>
      <c r="D13" s="52"/>
      <c r="E13" s="688" t="str">
        <f>IF(E10="A","代表事業所名",IF(E10="Bテナント等","事業所名",""))</f>
        <v/>
      </c>
      <c r="F13" s="689"/>
      <c r="G13" s="689"/>
      <c r="H13" s="689"/>
      <c r="I13" s="689"/>
      <c r="J13" s="689"/>
      <c r="K13" s="689"/>
      <c r="L13" s="689"/>
      <c r="M13" s="689"/>
      <c r="N13" s="690"/>
      <c r="O13" s="670"/>
      <c r="P13" s="671"/>
      <c r="Q13" s="671"/>
      <c r="R13" s="671"/>
      <c r="S13" s="671"/>
      <c r="T13" s="671"/>
      <c r="U13" s="671"/>
      <c r="V13" s="671"/>
      <c r="W13" s="671"/>
      <c r="X13" s="671"/>
      <c r="Y13" s="671"/>
      <c r="Z13" s="671"/>
      <c r="AA13" s="671"/>
      <c r="AB13" s="672"/>
      <c r="AC13" s="691" t="str">
        <f>IFERROR(IF($E$10="A","前年度における事業所数",""),"")</f>
        <v/>
      </c>
      <c r="AD13" s="692"/>
      <c r="AE13" s="692"/>
      <c r="AF13" s="693"/>
      <c r="AG13" s="694"/>
      <c r="AH13" s="695"/>
      <c r="AI13" s="695"/>
      <c r="AJ13" s="696"/>
      <c r="AK13" s="3"/>
      <c r="AM13" s="133" t="str">
        <f>IF(AND($E$10="A",$AG$13=""),"← Ａ事業所の場合事業所リストを更新し事業所数を入力ください。","")</f>
        <v/>
      </c>
    </row>
    <row r="14" spans="1:39" ht="18.95" customHeight="1">
      <c r="A14" s="1"/>
      <c r="B14" s="144"/>
      <c r="C14" s="52"/>
      <c r="D14" s="52"/>
      <c r="E14" s="668" t="str">
        <f>IF(E10="A","代表事業所所在地",IF(E10="Bテナント等","事業所所在地",""))</f>
        <v/>
      </c>
      <c r="F14" s="668"/>
      <c r="G14" s="668"/>
      <c r="H14" s="668"/>
      <c r="I14" s="668"/>
      <c r="J14" s="668"/>
      <c r="K14" s="668"/>
      <c r="L14" s="668"/>
      <c r="M14" s="668"/>
      <c r="N14" s="668"/>
      <c r="O14" s="669" t="s">
        <v>139</v>
      </c>
      <c r="P14" s="669"/>
      <c r="Q14" s="669"/>
      <c r="R14" s="669"/>
      <c r="S14" s="670"/>
      <c r="T14" s="671"/>
      <c r="U14" s="671"/>
      <c r="V14" s="671"/>
      <c r="W14" s="671"/>
      <c r="X14" s="671"/>
      <c r="Y14" s="671"/>
      <c r="Z14" s="671"/>
      <c r="AA14" s="671"/>
      <c r="AB14" s="671"/>
      <c r="AC14" s="671"/>
      <c r="AD14" s="671"/>
      <c r="AE14" s="671"/>
      <c r="AF14" s="671"/>
      <c r="AG14" s="671"/>
      <c r="AH14" s="671"/>
      <c r="AI14" s="671"/>
      <c r="AJ14" s="672"/>
      <c r="AK14" s="3"/>
      <c r="AM14" s="133" t="str">
        <f>IFERROR(IF(FIND("埼玉県",$S$14,1)&gt;0,"← 「埼玉県」は入力しないでください。",""),"")</f>
        <v/>
      </c>
    </row>
    <row r="15" spans="1:39" ht="18.95" customHeight="1">
      <c r="A15" s="1"/>
      <c r="B15" s="144"/>
      <c r="C15" s="52"/>
      <c r="D15" s="52"/>
      <c r="E15" s="668"/>
      <c r="F15" s="668"/>
      <c r="G15" s="668"/>
      <c r="H15" s="668"/>
      <c r="I15" s="668"/>
      <c r="J15" s="668"/>
      <c r="K15" s="668"/>
      <c r="L15" s="668"/>
      <c r="M15" s="668"/>
      <c r="N15" s="668"/>
      <c r="O15" s="673" t="s">
        <v>140</v>
      </c>
      <c r="P15" s="673"/>
      <c r="Q15" s="673"/>
      <c r="R15" s="673"/>
      <c r="S15" s="674"/>
      <c r="T15" s="675"/>
      <c r="U15" s="675"/>
      <c r="V15" s="675"/>
      <c r="W15" s="675"/>
      <c r="X15" s="675"/>
      <c r="Y15" s="675"/>
      <c r="Z15" s="675"/>
      <c r="AA15" s="675"/>
      <c r="AB15" s="675"/>
      <c r="AC15" s="675"/>
      <c r="AD15" s="675"/>
      <c r="AE15" s="675"/>
      <c r="AF15" s="675"/>
      <c r="AG15" s="675"/>
      <c r="AH15" s="675"/>
      <c r="AI15" s="675"/>
      <c r="AJ15" s="676"/>
      <c r="AK15" s="3"/>
    </row>
    <row r="16" spans="1:39" ht="24" customHeight="1">
      <c r="A16" s="1"/>
      <c r="B16" s="144"/>
      <c r="C16" s="52"/>
      <c r="D16" s="52"/>
      <c r="E16" s="677" t="s">
        <v>471</v>
      </c>
      <c r="F16" s="678"/>
      <c r="G16" s="678"/>
      <c r="H16" s="678"/>
      <c r="I16" s="678"/>
      <c r="J16" s="678"/>
      <c r="K16" s="678"/>
      <c r="L16" s="678"/>
      <c r="M16" s="678"/>
      <c r="N16" s="679"/>
      <c r="O16" s="670"/>
      <c r="P16" s="671"/>
      <c r="Q16" s="671"/>
      <c r="R16" s="671"/>
      <c r="S16" s="671"/>
      <c r="T16" s="671"/>
      <c r="U16" s="671"/>
      <c r="V16" s="671"/>
      <c r="W16" s="671"/>
      <c r="X16" s="671"/>
      <c r="Y16" s="671"/>
      <c r="Z16" s="671"/>
      <c r="AA16" s="671"/>
      <c r="AB16" s="671"/>
      <c r="AC16" s="671"/>
      <c r="AD16" s="671"/>
      <c r="AE16" s="671"/>
      <c r="AF16" s="671"/>
      <c r="AG16" s="671"/>
      <c r="AH16" s="671"/>
      <c r="AI16" s="671"/>
      <c r="AJ16" s="672"/>
      <c r="AK16" s="3"/>
      <c r="AM16" s="133" t="str">
        <f>IF(E10="Bテナント等","← Bテナントの場合、事業所が含まれる大規模事業所名を入力してください。","")</f>
        <v/>
      </c>
    </row>
    <row r="17" spans="1:46" ht="18.95" customHeight="1">
      <c r="A17" s="1"/>
      <c r="B17" s="145"/>
      <c r="C17" s="52"/>
      <c r="D17" s="52"/>
      <c r="E17" s="668" t="s">
        <v>141</v>
      </c>
      <c r="F17" s="668"/>
      <c r="G17" s="668"/>
      <c r="H17" s="668"/>
      <c r="I17" s="668"/>
      <c r="J17" s="668"/>
      <c r="K17" s="668"/>
      <c r="L17" s="668"/>
      <c r="M17" s="668"/>
      <c r="N17" s="668"/>
      <c r="O17" s="709"/>
      <c r="P17" s="710"/>
      <c r="Q17" s="710"/>
      <c r="R17" s="710"/>
      <c r="S17" s="710"/>
      <c r="T17" s="710"/>
      <c r="U17" s="710"/>
      <c r="V17" s="710"/>
      <c r="W17" s="710"/>
      <c r="X17" s="710"/>
      <c r="Y17" s="710"/>
      <c r="Z17" s="710"/>
      <c r="AA17" s="710"/>
      <c r="AB17" s="710"/>
      <c r="AC17" s="710"/>
      <c r="AD17" s="710"/>
      <c r="AE17" s="710"/>
      <c r="AF17" s="710"/>
      <c r="AG17" s="710"/>
      <c r="AH17" s="710"/>
      <c r="AI17" s="710"/>
      <c r="AJ17" s="711"/>
      <c r="AK17" s="3"/>
    </row>
    <row r="18" spans="1:46" ht="18.95" customHeight="1">
      <c r="A18" s="1"/>
      <c r="B18" s="145"/>
      <c r="C18" s="52"/>
      <c r="D18" s="52"/>
      <c r="E18" s="668" t="s">
        <v>142</v>
      </c>
      <c r="F18" s="668"/>
      <c r="G18" s="668"/>
      <c r="H18" s="668"/>
      <c r="I18" s="668"/>
      <c r="J18" s="668"/>
      <c r="K18" s="668"/>
      <c r="L18" s="668"/>
      <c r="M18" s="668"/>
      <c r="N18" s="668"/>
      <c r="O18" s="712" t="str">
        <f>LEFT($O$17,2)</f>
        <v/>
      </c>
      <c r="P18" s="713"/>
      <c r="Q18" s="713"/>
      <c r="R18" s="713"/>
      <c r="S18" s="713"/>
      <c r="T18" s="713"/>
      <c r="U18" s="713"/>
      <c r="V18" s="713"/>
      <c r="W18" s="713"/>
      <c r="X18" s="713"/>
      <c r="Y18" s="713"/>
      <c r="Z18" s="713"/>
      <c r="AA18" s="713"/>
      <c r="AB18" s="713"/>
      <c r="AC18" s="713"/>
      <c r="AD18" s="713"/>
      <c r="AE18" s="713"/>
      <c r="AF18" s="713"/>
      <c r="AG18" s="713"/>
      <c r="AH18" s="713"/>
      <c r="AI18" s="713"/>
      <c r="AJ18" s="714"/>
      <c r="AK18" s="3"/>
    </row>
    <row r="19" spans="1:46" ht="53.1" customHeight="1">
      <c r="A19" s="1"/>
      <c r="B19" s="145"/>
      <c r="C19" s="52"/>
      <c r="D19" s="52"/>
      <c r="E19" s="715" t="s">
        <v>143</v>
      </c>
      <c r="F19" s="715"/>
      <c r="G19" s="715"/>
      <c r="H19" s="715"/>
      <c r="I19" s="715"/>
      <c r="J19" s="715"/>
      <c r="K19" s="715"/>
      <c r="L19" s="715"/>
      <c r="M19" s="715"/>
      <c r="N19" s="715"/>
      <c r="O19" s="716"/>
      <c r="P19" s="717"/>
      <c r="Q19" s="717"/>
      <c r="R19" s="717"/>
      <c r="S19" s="717"/>
      <c r="T19" s="717"/>
      <c r="U19" s="717"/>
      <c r="V19" s="717"/>
      <c r="W19" s="717"/>
      <c r="X19" s="717"/>
      <c r="Y19" s="717"/>
      <c r="Z19" s="717"/>
      <c r="AA19" s="717"/>
      <c r="AB19" s="717"/>
      <c r="AC19" s="717"/>
      <c r="AD19" s="717"/>
      <c r="AE19" s="717"/>
      <c r="AF19" s="717"/>
      <c r="AG19" s="717"/>
      <c r="AH19" s="717"/>
      <c r="AI19" s="717"/>
      <c r="AJ19" s="718"/>
      <c r="AK19" s="3"/>
      <c r="AM19" s="133" t="s">
        <v>451</v>
      </c>
    </row>
    <row r="20" spans="1:46" ht="12" customHeight="1">
      <c r="A20" s="1"/>
      <c r="B20" s="145"/>
      <c r="C20" s="52"/>
      <c r="D20" s="52"/>
      <c r="E20" s="60"/>
      <c r="F20" s="52"/>
      <c r="G20" s="52"/>
      <c r="H20" s="52"/>
      <c r="I20" s="52"/>
      <c r="J20" s="52"/>
      <c r="K20" s="52"/>
      <c r="L20" s="52"/>
      <c r="M20" s="52"/>
      <c r="N20" s="53"/>
      <c r="O20" s="5"/>
      <c r="P20" s="54"/>
      <c r="Q20" s="54"/>
      <c r="R20" s="54"/>
      <c r="S20" s="54"/>
      <c r="T20" s="54"/>
      <c r="U20" s="54"/>
      <c r="V20" s="54"/>
      <c r="W20" s="54"/>
      <c r="X20" s="54"/>
      <c r="Y20" s="54"/>
      <c r="Z20" s="54"/>
      <c r="AA20" s="54"/>
      <c r="AB20" s="54"/>
      <c r="AC20" s="54"/>
      <c r="AD20" s="54"/>
      <c r="AE20" s="54"/>
      <c r="AF20" s="54"/>
      <c r="AG20" s="54"/>
      <c r="AH20" s="54"/>
      <c r="AI20" s="54"/>
      <c r="AJ20" s="54"/>
      <c r="AK20" s="3"/>
    </row>
    <row r="21" spans="1:46">
      <c r="A21" s="1"/>
      <c r="B21" s="144"/>
      <c r="C21" s="123" t="s">
        <v>144</v>
      </c>
      <c r="D21" s="52"/>
      <c r="E21" s="52"/>
      <c r="F21" s="52"/>
      <c r="G21" s="52"/>
      <c r="H21" s="52"/>
      <c r="I21" s="52"/>
      <c r="J21" s="52"/>
      <c r="K21" s="52"/>
      <c r="L21" s="52"/>
      <c r="M21" s="52"/>
      <c r="N21" s="53"/>
      <c r="O21" s="54"/>
      <c r="P21" s="54"/>
      <c r="Q21" s="54"/>
      <c r="R21" s="54"/>
      <c r="S21" s="54"/>
      <c r="T21" s="54"/>
      <c r="U21" s="54"/>
      <c r="V21" s="54"/>
      <c r="W21" s="54"/>
      <c r="X21" s="54"/>
      <c r="Y21" s="54"/>
      <c r="Z21" s="54"/>
      <c r="AA21" s="54"/>
      <c r="AB21" s="54"/>
      <c r="AC21" s="54"/>
      <c r="AD21" s="54"/>
      <c r="AE21" s="54"/>
      <c r="AF21" s="54"/>
      <c r="AG21" s="54"/>
      <c r="AH21" s="54"/>
      <c r="AI21" s="54"/>
      <c r="AJ21" s="54"/>
      <c r="AK21" s="3"/>
    </row>
    <row r="22" spans="1:46">
      <c r="A22" s="1"/>
      <c r="B22" s="144"/>
      <c r="C22" s="52"/>
      <c r="D22" s="123" t="s">
        <v>145</v>
      </c>
      <c r="E22" s="52"/>
      <c r="F22" s="52"/>
      <c r="G22" s="52"/>
      <c r="H22" s="52"/>
      <c r="I22" s="52"/>
      <c r="J22" s="52"/>
      <c r="K22" s="52"/>
      <c r="L22" s="52"/>
      <c r="M22" s="52"/>
      <c r="N22" s="53"/>
      <c r="O22" s="54"/>
      <c r="P22" s="54"/>
      <c r="Q22" s="54"/>
      <c r="R22" s="54"/>
      <c r="S22" s="54"/>
      <c r="T22" s="54"/>
      <c r="U22" s="54"/>
      <c r="V22" s="54"/>
      <c r="W22" s="54"/>
      <c r="X22" s="54"/>
      <c r="Y22" s="54"/>
      <c r="Z22" s="54"/>
      <c r="AA22" s="54"/>
      <c r="AB22" s="54"/>
      <c r="AC22" s="54"/>
      <c r="AD22" s="54"/>
      <c r="AE22" s="54"/>
      <c r="AF22" s="54"/>
      <c r="AG22" s="54"/>
      <c r="AH22" s="54"/>
      <c r="AI22" s="54"/>
      <c r="AJ22" s="54"/>
      <c r="AK22" s="3"/>
    </row>
    <row r="23" spans="1:46" ht="24.75" customHeight="1">
      <c r="A23" s="1"/>
      <c r="B23" s="144"/>
      <c r="C23" s="52"/>
      <c r="D23" s="697" t="s">
        <v>146</v>
      </c>
      <c r="E23" s="698"/>
      <c r="F23" s="698"/>
      <c r="G23" s="698"/>
      <c r="H23" s="698"/>
      <c r="I23" s="698"/>
      <c r="J23" s="698"/>
      <c r="K23" s="698"/>
      <c r="L23" s="698"/>
      <c r="M23" s="698"/>
      <c r="N23" s="699"/>
      <c r="O23" s="700">
        <v>2</v>
      </c>
      <c r="P23" s="701"/>
      <c r="Q23" s="701"/>
      <c r="R23" s="702"/>
      <c r="S23" s="703" t="s">
        <v>475</v>
      </c>
      <c r="T23" s="704"/>
      <c r="U23" s="704"/>
      <c r="V23" s="705"/>
      <c r="W23" s="706" t="s">
        <v>147</v>
      </c>
      <c r="X23" s="707"/>
      <c r="Y23" s="707"/>
      <c r="Z23" s="708"/>
      <c r="AA23" s="700">
        <v>6</v>
      </c>
      <c r="AB23" s="701"/>
      <c r="AC23" s="701"/>
      <c r="AD23" s="702"/>
      <c r="AE23" s="703" t="s">
        <v>476</v>
      </c>
      <c r="AF23" s="704"/>
      <c r="AG23" s="704"/>
      <c r="AH23" s="704"/>
      <c r="AI23" s="6"/>
      <c r="AJ23" s="7"/>
      <c r="AK23" s="3"/>
    </row>
    <row r="24" spans="1:46" ht="24.75" customHeight="1">
      <c r="A24" s="1"/>
      <c r="B24" s="144"/>
      <c r="C24" s="52"/>
      <c r="D24" s="725" t="s">
        <v>474</v>
      </c>
      <c r="E24" s="726" t="s">
        <v>473</v>
      </c>
      <c r="F24" s="726"/>
      <c r="G24" s="726"/>
      <c r="H24" s="726"/>
      <c r="I24" s="726"/>
      <c r="J24" s="726"/>
      <c r="K24" s="726"/>
      <c r="L24" s="726"/>
      <c r="M24" s="726"/>
      <c r="N24" s="727"/>
      <c r="O24" s="730" t="s">
        <v>477</v>
      </c>
      <c r="P24" s="731"/>
      <c r="Q24" s="731"/>
      <c r="R24" s="731"/>
      <c r="S24" s="732"/>
      <c r="T24" s="732"/>
      <c r="U24" s="732"/>
      <c r="V24" s="732"/>
      <c r="W24" s="733" t="s">
        <v>149</v>
      </c>
      <c r="X24" s="733"/>
      <c r="Y24" s="733"/>
      <c r="Z24" s="730" t="s">
        <v>478</v>
      </c>
      <c r="AA24" s="731"/>
      <c r="AB24" s="731"/>
      <c r="AC24" s="731"/>
      <c r="AD24" s="720"/>
      <c r="AE24" s="720"/>
      <c r="AF24" s="720"/>
      <c r="AG24" s="720"/>
      <c r="AH24" s="721" t="str">
        <f>"t-CO2/"&amp;$M$102</f>
        <v>t-CO2/</v>
      </c>
      <c r="AI24" s="721"/>
      <c r="AJ24" s="721"/>
      <c r="AK24" s="3"/>
      <c r="AM24" s="654" t="str">
        <f>IF(AND($S$24="",$AD$24=""),"← 削減状況の評価時に基準となる排出量又は原単位について、過去の実績を参考に
　 設定し、入力してください(目標欄に記載する評価方法(排出量または原単位)に
　 応じて、いずれかを記入)。","")</f>
        <v>← 削減状況の評価時に基準となる排出量又は原単位について、過去の実績を参考に
　 設定し、入力してください(目標欄に記載する評価方法(排出量または原単位)に
　 応じて、いずれかを記入)。</v>
      </c>
      <c r="AN24" s="654"/>
      <c r="AO24" s="654"/>
      <c r="AP24" s="654"/>
      <c r="AQ24" s="654"/>
      <c r="AR24" s="654"/>
      <c r="AS24" s="654"/>
      <c r="AT24" s="654"/>
    </row>
    <row r="25" spans="1:46" ht="68.099999999999994" customHeight="1">
      <c r="A25" s="1"/>
      <c r="B25" s="144"/>
      <c r="C25" s="52"/>
      <c r="D25" s="725"/>
      <c r="E25" s="728"/>
      <c r="F25" s="728"/>
      <c r="G25" s="728"/>
      <c r="H25" s="728"/>
      <c r="I25" s="728"/>
      <c r="J25" s="728"/>
      <c r="K25" s="728"/>
      <c r="L25" s="728"/>
      <c r="M25" s="728"/>
      <c r="N25" s="729"/>
      <c r="O25" s="716"/>
      <c r="P25" s="717"/>
      <c r="Q25" s="717"/>
      <c r="R25" s="717"/>
      <c r="S25" s="717"/>
      <c r="T25" s="717"/>
      <c r="U25" s="717"/>
      <c r="V25" s="717"/>
      <c r="W25" s="717"/>
      <c r="X25" s="717"/>
      <c r="Y25" s="717"/>
      <c r="Z25" s="717"/>
      <c r="AA25" s="717"/>
      <c r="AB25" s="717"/>
      <c r="AC25" s="717"/>
      <c r="AD25" s="717"/>
      <c r="AE25" s="717"/>
      <c r="AF25" s="717"/>
      <c r="AG25" s="717"/>
      <c r="AH25" s="717"/>
      <c r="AI25" s="717"/>
      <c r="AJ25" s="718"/>
      <c r="AK25" s="3"/>
      <c r="AM25" s="654"/>
      <c r="AN25" s="654"/>
      <c r="AO25" s="654"/>
      <c r="AP25" s="654"/>
      <c r="AQ25" s="654"/>
      <c r="AR25" s="654"/>
      <c r="AS25" s="654"/>
      <c r="AT25" s="654"/>
    </row>
    <row r="26" spans="1:46" ht="68.099999999999994" customHeight="1">
      <c r="A26" s="1"/>
      <c r="B26" s="144"/>
      <c r="C26" s="52"/>
      <c r="D26" s="725"/>
      <c r="E26" s="722" t="s">
        <v>150</v>
      </c>
      <c r="F26" s="722"/>
      <c r="G26" s="722"/>
      <c r="H26" s="722"/>
      <c r="I26" s="722"/>
      <c r="J26" s="722"/>
      <c r="K26" s="722"/>
      <c r="L26" s="722"/>
      <c r="M26" s="722"/>
      <c r="N26" s="723"/>
      <c r="O26" s="716"/>
      <c r="P26" s="717"/>
      <c r="Q26" s="717"/>
      <c r="R26" s="717"/>
      <c r="S26" s="717"/>
      <c r="T26" s="717"/>
      <c r="U26" s="717"/>
      <c r="V26" s="717"/>
      <c r="W26" s="717"/>
      <c r="X26" s="717"/>
      <c r="Y26" s="717"/>
      <c r="Z26" s="717"/>
      <c r="AA26" s="717"/>
      <c r="AB26" s="717"/>
      <c r="AC26" s="717"/>
      <c r="AD26" s="717"/>
      <c r="AE26" s="717"/>
      <c r="AF26" s="717"/>
      <c r="AG26" s="717"/>
      <c r="AH26" s="717"/>
      <c r="AI26" s="717"/>
      <c r="AJ26" s="718"/>
      <c r="AK26" s="3"/>
    </row>
    <row r="27" spans="1:46" ht="4.5" customHeight="1">
      <c r="A27" s="1"/>
      <c r="B27" s="144"/>
      <c r="C27" s="52"/>
      <c r="D27" s="61"/>
      <c r="E27" s="61"/>
      <c r="F27" s="62"/>
      <c r="G27" s="62"/>
      <c r="H27" s="63"/>
      <c r="I27" s="64"/>
      <c r="J27" s="65"/>
      <c r="K27" s="66"/>
      <c r="L27" s="64"/>
      <c r="M27" s="64"/>
      <c r="N27" s="53"/>
      <c r="O27" s="8"/>
      <c r="P27" s="67"/>
      <c r="Q27" s="67"/>
      <c r="R27" s="67"/>
      <c r="S27" s="67"/>
      <c r="T27" s="67"/>
      <c r="U27" s="67"/>
      <c r="V27" s="67"/>
      <c r="W27" s="67"/>
      <c r="X27" s="67"/>
      <c r="Y27" s="67"/>
      <c r="Z27" s="67"/>
      <c r="AA27" s="67"/>
      <c r="AB27" s="67"/>
      <c r="AC27" s="67"/>
      <c r="AD27" s="67"/>
      <c r="AE27" s="67"/>
      <c r="AF27" s="67"/>
      <c r="AG27" s="67"/>
      <c r="AH27" s="67"/>
      <c r="AI27" s="67"/>
      <c r="AJ27" s="67"/>
      <c r="AK27" s="3"/>
    </row>
    <row r="28" spans="1:46" ht="13.5" customHeight="1">
      <c r="A28" s="1"/>
      <c r="B28" s="144"/>
      <c r="C28" s="52"/>
      <c r="D28" s="724" t="s">
        <v>151</v>
      </c>
      <c r="E28" s="724"/>
      <c r="F28" s="724"/>
      <c r="G28" s="724"/>
      <c r="H28" s="724"/>
      <c r="I28" s="724"/>
      <c r="J28" s="724"/>
      <c r="K28" s="724"/>
      <c r="L28" s="724"/>
      <c r="M28" s="724"/>
      <c r="N28" s="724"/>
      <c r="O28" s="724"/>
      <c r="P28" s="724"/>
      <c r="Q28" s="724"/>
      <c r="R28" s="724"/>
      <c r="S28" s="724"/>
      <c r="T28" s="67"/>
      <c r="U28" s="67"/>
      <c r="V28" s="67"/>
      <c r="W28" s="67"/>
      <c r="X28" s="67"/>
      <c r="Y28" s="67"/>
      <c r="Z28" s="67"/>
      <c r="AA28" s="67"/>
      <c r="AB28" s="67"/>
      <c r="AC28" s="67"/>
      <c r="AD28" s="67"/>
      <c r="AE28" s="67"/>
      <c r="AF28" s="67"/>
      <c r="AG28" s="67"/>
      <c r="AH28" s="67"/>
      <c r="AI28" s="67"/>
      <c r="AJ28" s="67"/>
      <c r="AK28" s="3"/>
    </row>
    <row r="29" spans="1:46" ht="24.75" customHeight="1">
      <c r="A29" s="1"/>
      <c r="B29" s="144"/>
      <c r="C29" s="52"/>
      <c r="D29" s="697" t="s">
        <v>146</v>
      </c>
      <c r="E29" s="698"/>
      <c r="F29" s="698"/>
      <c r="G29" s="698"/>
      <c r="H29" s="698"/>
      <c r="I29" s="698"/>
      <c r="J29" s="698"/>
      <c r="K29" s="698"/>
      <c r="L29" s="698"/>
      <c r="M29" s="698"/>
      <c r="N29" s="699"/>
      <c r="O29" s="719">
        <v>7</v>
      </c>
      <c r="P29" s="719"/>
      <c r="Q29" s="719"/>
      <c r="R29" s="719"/>
      <c r="S29" s="703" t="s">
        <v>475</v>
      </c>
      <c r="T29" s="704"/>
      <c r="U29" s="704"/>
      <c r="V29" s="705"/>
      <c r="W29" s="680" t="s">
        <v>152</v>
      </c>
      <c r="X29" s="680"/>
      <c r="Y29" s="680"/>
      <c r="Z29" s="680"/>
      <c r="AA29" s="719">
        <v>11</v>
      </c>
      <c r="AB29" s="719"/>
      <c r="AC29" s="719"/>
      <c r="AD29" s="719"/>
      <c r="AE29" s="703" t="s">
        <v>475</v>
      </c>
      <c r="AF29" s="704"/>
      <c r="AG29" s="704"/>
      <c r="AH29" s="704"/>
      <c r="AI29" s="10"/>
      <c r="AJ29" s="11"/>
      <c r="AK29" s="3"/>
      <c r="AM29" s="133"/>
    </row>
    <row r="30" spans="1:46" ht="24.75" customHeight="1">
      <c r="A30" s="1"/>
      <c r="B30" s="144"/>
      <c r="C30" s="52"/>
      <c r="D30" s="725" t="s">
        <v>148</v>
      </c>
      <c r="E30" s="726" t="s">
        <v>473</v>
      </c>
      <c r="F30" s="726"/>
      <c r="G30" s="726"/>
      <c r="H30" s="726"/>
      <c r="I30" s="726"/>
      <c r="J30" s="726"/>
      <c r="K30" s="726"/>
      <c r="L30" s="726"/>
      <c r="M30" s="726"/>
      <c r="N30" s="727"/>
      <c r="O30" s="730" t="s">
        <v>477</v>
      </c>
      <c r="P30" s="731"/>
      <c r="Q30" s="731"/>
      <c r="R30" s="731"/>
      <c r="S30" s="732"/>
      <c r="T30" s="732"/>
      <c r="U30" s="732"/>
      <c r="V30" s="732"/>
      <c r="W30" s="733" t="s">
        <v>149</v>
      </c>
      <c r="X30" s="733"/>
      <c r="Y30" s="733"/>
      <c r="Z30" s="730" t="s">
        <v>478</v>
      </c>
      <c r="AA30" s="731"/>
      <c r="AB30" s="731"/>
      <c r="AC30" s="731"/>
      <c r="AD30" s="720"/>
      <c r="AE30" s="720"/>
      <c r="AF30" s="720"/>
      <c r="AG30" s="720"/>
      <c r="AH30" s="721" t="str">
        <f>IF(AD30="","",AH24)</f>
        <v/>
      </c>
      <c r="AI30" s="721"/>
      <c r="AJ30" s="721"/>
      <c r="AK30" s="3"/>
    </row>
    <row r="31" spans="1:46" ht="68.099999999999994" customHeight="1">
      <c r="A31" s="1"/>
      <c r="B31" s="144"/>
      <c r="C31" s="52"/>
      <c r="D31" s="725"/>
      <c r="E31" s="728"/>
      <c r="F31" s="728"/>
      <c r="G31" s="728"/>
      <c r="H31" s="728"/>
      <c r="I31" s="728"/>
      <c r="J31" s="728"/>
      <c r="K31" s="728"/>
      <c r="L31" s="728"/>
      <c r="M31" s="728"/>
      <c r="N31" s="729"/>
      <c r="O31" s="716"/>
      <c r="P31" s="717"/>
      <c r="Q31" s="717"/>
      <c r="R31" s="717"/>
      <c r="S31" s="717"/>
      <c r="T31" s="717"/>
      <c r="U31" s="717"/>
      <c r="V31" s="717"/>
      <c r="W31" s="717"/>
      <c r="X31" s="717"/>
      <c r="Y31" s="717"/>
      <c r="Z31" s="717"/>
      <c r="AA31" s="717"/>
      <c r="AB31" s="717"/>
      <c r="AC31" s="717"/>
      <c r="AD31" s="717"/>
      <c r="AE31" s="717"/>
      <c r="AF31" s="717"/>
      <c r="AG31" s="717"/>
      <c r="AH31" s="717"/>
      <c r="AI31" s="717"/>
      <c r="AJ31" s="718"/>
      <c r="AK31" s="3"/>
      <c r="AM31" s="133" t="str">
        <f>IF(様式１号!D16=7,"← ７年度提出の計画書には第４計画期間の削減目標を必ず入力してください。","← 計画がある場合は入力してください。")</f>
        <v>← 計画がある場合は入力してください。</v>
      </c>
    </row>
    <row r="32" spans="1:46" ht="68.099999999999994" customHeight="1">
      <c r="A32" s="1"/>
      <c r="B32" s="144"/>
      <c r="C32" s="52"/>
      <c r="D32" s="725"/>
      <c r="E32" s="722" t="s">
        <v>150</v>
      </c>
      <c r="F32" s="722"/>
      <c r="G32" s="722"/>
      <c r="H32" s="722"/>
      <c r="I32" s="722"/>
      <c r="J32" s="722"/>
      <c r="K32" s="722"/>
      <c r="L32" s="722"/>
      <c r="M32" s="722"/>
      <c r="N32" s="723"/>
      <c r="O32" s="716"/>
      <c r="P32" s="717"/>
      <c r="Q32" s="717"/>
      <c r="R32" s="717"/>
      <c r="S32" s="717"/>
      <c r="T32" s="717"/>
      <c r="U32" s="717"/>
      <c r="V32" s="717"/>
      <c r="W32" s="717"/>
      <c r="X32" s="717"/>
      <c r="Y32" s="717"/>
      <c r="Z32" s="717"/>
      <c r="AA32" s="717"/>
      <c r="AB32" s="717"/>
      <c r="AC32" s="717"/>
      <c r="AD32" s="717"/>
      <c r="AE32" s="717"/>
      <c r="AF32" s="717"/>
      <c r="AG32" s="717"/>
      <c r="AH32" s="717"/>
      <c r="AI32" s="717"/>
      <c r="AJ32" s="718"/>
      <c r="AK32" s="3"/>
    </row>
    <row r="33" spans="1:53" ht="5.25" customHeight="1">
      <c r="A33" s="1"/>
      <c r="B33" s="146"/>
      <c r="C33" s="12"/>
      <c r="D33" s="12"/>
      <c r="E33" s="12"/>
      <c r="F33" s="12"/>
      <c r="G33" s="12"/>
      <c r="H33" s="12"/>
      <c r="I33" s="12"/>
      <c r="J33" s="12"/>
      <c r="K33" s="12"/>
      <c r="L33" s="12"/>
      <c r="M33" s="12"/>
      <c r="N33" s="4"/>
      <c r="O33" s="2"/>
      <c r="P33" s="2"/>
      <c r="Q33" s="2"/>
      <c r="R33" s="2"/>
      <c r="S33" s="2"/>
      <c r="T33" s="2"/>
      <c r="U33" s="2"/>
      <c r="V33" s="2"/>
      <c r="W33" s="2"/>
      <c r="X33" s="2"/>
      <c r="Y33" s="2"/>
      <c r="Z33" s="2"/>
      <c r="AA33" s="2"/>
      <c r="AB33" s="2"/>
      <c r="AC33" s="2"/>
      <c r="AD33" s="2"/>
      <c r="AE33" s="2"/>
      <c r="AF33" s="2"/>
      <c r="AG33" s="2"/>
      <c r="AH33" s="2"/>
      <c r="AI33" s="2"/>
      <c r="AJ33" s="2"/>
      <c r="AK33" s="13"/>
    </row>
    <row r="34" spans="1:53" ht="20.25" customHeight="1">
      <c r="A34" s="1"/>
      <c r="B34" s="53"/>
      <c r="C34" s="90"/>
      <c r="D34" s="90"/>
      <c r="E34" s="54"/>
      <c r="F34" s="91"/>
      <c r="G34" s="90"/>
      <c r="H34" s="90"/>
      <c r="I34" s="90"/>
      <c r="J34" s="90"/>
      <c r="K34" s="90"/>
      <c r="L34" s="54"/>
      <c r="M34" s="90"/>
      <c r="N34" s="90"/>
      <c r="O34" s="54"/>
      <c r="P34" s="54"/>
      <c r="Q34" s="54"/>
      <c r="R34" s="54"/>
      <c r="S34" s="54"/>
      <c r="T34" s="54"/>
      <c r="U34" s="54"/>
      <c r="V34" s="54"/>
      <c r="W34" s="54"/>
      <c r="X34" s="54"/>
      <c r="Y34" s="54"/>
      <c r="Z34" s="54"/>
      <c r="AA34" s="54"/>
      <c r="AB34" s="54"/>
      <c r="AC34" s="54"/>
      <c r="AD34" s="115"/>
      <c r="AE34" s="116"/>
      <c r="AF34" s="116"/>
      <c r="AG34" s="116"/>
      <c r="AH34" s="116"/>
      <c r="AI34" s="116"/>
      <c r="AJ34" s="107"/>
      <c r="AK34" s="250" t="s">
        <v>38</v>
      </c>
    </row>
    <row r="35" spans="1:53" s="46" customFormat="1" ht="12.95" customHeight="1">
      <c r="A35" s="9"/>
      <c r="B35" s="68"/>
      <c r="C35" s="69">
        <v>0</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70"/>
      <c r="AM35" s="136"/>
    </row>
    <row r="36" spans="1:53" s="46" customFormat="1" ht="12.95" customHeight="1">
      <c r="A36" s="9"/>
      <c r="B36" s="71"/>
      <c r="C36" s="734" t="str">
        <f>IF($E$10="A","事業所リスト",IF($E$10="Bテナント等","Bテナント等事業所の場合は、本ページは入力不要です。",""))</f>
        <v/>
      </c>
      <c r="D36" s="734"/>
      <c r="E36" s="734"/>
      <c r="F36" s="734"/>
      <c r="G36" s="734"/>
      <c r="H36" s="734"/>
      <c r="I36" s="734"/>
      <c r="J36" s="734"/>
      <c r="K36" s="734"/>
      <c r="L36" s="734"/>
      <c r="M36" s="734"/>
      <c r="N36" s="734"/>
      <c r="O36" s="734"/>
      <c r="P36" s="734"/>
      <c r="Q36" s="734"/>
      <c r="R36" s="734"/>
      <c r="S36" s="734"/>
      <c r="T36" s="734"/>
      <c r="U36" s="734"/>
      <c r="V36" s="734"/>
      <c r="W36" s="734"/>
      <c r="X36" s="734"/>
      <c r="Y36" s="734"/>
      <c r="Z36" s="734"/>
      <c r="AA36" s="734"/>
      <c r="AB36" s="734"/>
      <c r="AC36" s="734"/>
      <c r="AD36" s="734"/>
      <c r="AE36" s="734"/>
      <c r="AF36" s="734"/>
      <c r="AG36" s="734"/>
      <c r="AH36" s="734"/>
      <c r="AI36" s="734"/>
      <c r="AJ36" s="734"/>
      <c r="AK36" s="34"/>
      <c r="AM36" s="136"/>
    </row>
    <row r="37" spans="1:53" s="46" customFormat="1" ht="12.95" customHeight="1">
      <c r="A37" s="9"/>
      <c r="B37" s="71"/>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34"/>
      <c r="AM37" s="136"/>
    </row>
    <row r="38" spans="1:53" s="46" customFormat="1" ht="29.25" customHeight="1">
      <c r="A38" s="9"/>
      <c r="B38" s="71"/>
      <c r="C38" s="738" t="s">
        <v>153</v>
      </c>
      <c r="D38" s="739"/>
      <c r="E38" s="740"/>
      <c r="F38" s="738" t="s">
        <v>154</v>
      </c>
      <c r="G38" s="739"/>
      <c r="H38" s="739"/>
      <c r="I38" s="739"/>
      <c r="J38" s="739"/>
      <c r="K38" s="739"/>
      <c r="L38" s="739"/>
      <c r="M38" s="739"/>
      <c r="N38" s="739"/>
      <c r="O38" s="739"/>
      <c r="P38" s="739"/>
      <c r="Q38" s="739"/>
      <c r="R38" s="740"/>
      <c r="S38" s="738" t="s">
        <v>479</v>
      </c>
      <c r="T38" s="739"/>
      <c r="U38" s="739"/>
      <c r="V38" s="739"/>
      <c r="W38" s="739"/>
      <c r="X38" s="739"/>
      <c r="Y38" s="739"/>
      <c r="Z38" s="739"/>
      <c r="AA38" s="739"/>
      <c r="AB38" s="739"/>
      <c r="AC38" s="739"/>
      <c r="AD38" s="739"/>
      <c r="AE38" s="739"/>
      <c r="AF38" s="739"/>
      <c r="AG38" s="739"/>
      <c r="AH38" s="739"/>
      <c r="AI38" s="739"/>
      <c r="AJ38" s="740"/>
      <c r="AK38" s="34"/>
      <c r="AM38" s="136"/>
    </row>
    <row r="39" spans="1:53" s="46" customFormat="1" ht="29.25" customHeight="1">
      <c r="A39" s="9"/>
      <c r="B39" s="71"/>
      <c r="C39" s="735">
        <v>1</v>
      </c>
      <c r="D39" s="736"/>
      <c r="E39" s="737"/>
      <c r="F39" s="741" t="str">
        <f>IF($O$13="","",$O$13)</f>
        <v/>
      </c>
      <c r="G39" s="742"/>
      <c r="H39" s="742"/>
      <c r="I39" s="742"/>
      <c r="J39" s="742"/>
      <c r="K39" s="742"/>
      <c r="L39" s="742"/>
      <c r="M39" s="742"/>
      <c r="N39" s="742"/>
      <c r="O39" s="742"/>
      <c r="P39" s="742"/>
      <c r="Q39" s="742"/>
      <c r="R39" s="743"/>
      <c r="S39" s="357" t="str">
        <f>$S$14&amp;$S$15</f>
        <v/>
      </c>
      <c r="T39" s="358"/>
      <c r="U39" s="358"/>
      <c r="V39" s="358"/>
      <c r="W39" s="358"/>
      <c r="X39" s="358"/>
      <c r="Y39" s="358"/>
      <c r="Z39" s="358"/>
      <c r="AA39" s="358"/>
      <c r="AB39" s="358"/>
      <c r="AC39" s="358"/>
      <c r="AD39" s="358"/>
      <c r="AE39" s="358"/>
      <c r="AF39" s="358"/>
      <c r="AG39" s="358"/>
      <c r="AH39" s="358"/>
      <c r="AI39" s="358"/>
      <c r="AJ39" s="744"/>
      <c r="AK39" s="34"/>
      <c r="AM39" s="133" t="str">
        <f>IF($E$10="A","← １行目はセルＯ１３等の代表事業所がコピーされています。２行目以降を前年度末の状況に更新してください。","")</f>
        <v/>
      </c>
    </row>
    <row r="40" spans="1:53" s="46" customFormat="1" ht="29.25" customHeight="1">
      <c r="A40" s="9"/>
      <c r="B40" s="71"/>
      <c r="C40" s="735">
        <v>2</v>
      </c>
      <c r="D40" s="736"/>
      <c r="E40" s="737"/>
      <c r="F40" s="670"/>
      <c r="G40" s="671"/>
      <c r="H40" s="671"/>
      <c r="I40" s="671"/>
      <c r="J40" s="671"/>
      <c r="K40" s="671"/>
      <c r="L40" s="671"/>
      <c r="M40" s="671"/>
      <c r="N40" s="671"/>
      <c r="O40" s="671"/>
      <c r="P40" s="671"/>
      <c r="Q40" s="671"/>
      <c r="R40" s="672"/>
      <c r="S40" s="623"/>
      <c r="T40" s="624"/>
      <c r="U40" s="624"/>
      <c r="V40" s="624"/>
      <c r="W40" s="624"/>
      <c r="X40" s="624"/>
      <c r="Y40" s="624"/>
      <c r="Z40" s="624"/>
      <c r="AA40" s="624"/>
      <c r="AB40" s="624"/>
      <c r="AC40" s="624"/>
      <c r="AD40" s="624"/>
      <c r="AE40" s="624"/>
      <c r="AF40" s="624"/>
      <c r="AG40" s="624"/>
      <c r="AH40" s="624"/>
      <c r="AI40" s="624"/>
      <c r="AJ40" s="625"/>
      <c r="AK40" s="34"/>
      <c r="AM40" s="308" t="str">
        <f>IF($E$10="A","← リスト記載の事業者数をＡＧ１３セルに入力してください。別紙とする場合は空白行に「別紙参照」
　  と入力し、電子ファイルを提出してください。","")</f>
        <v/>
      </c>
      <c r="AN40" s="308"/>
      <c r="AO40" s="308"/>
      <c r="AP40" s="308"/>
      <c r="AQ40" s="308"/>
      <c r="AR40" s="308"/>
      <c r="AS40" s="308"/>
      <c r="AT40" s="308"/>
      <c r="AU40" s="308"/>
      <c r="AV40" s="308"/>
      <c r="AW40" s="308"/>
      <c r="AX40" s="308"/>
      <c r="AY40" s="308"/>
      <c r="AZ40" s="308"/>
      <c r="BA40" s="308"/>
    </row>
    <row r="41" spans="1:53" s="46" customFormat="1" ht="29.25" customHeight="1">
      <c r="A41" s="9"/>
      <c r="B41" s="71"/>
      <c r="C41" s="735">
        <v>3</v>
      </c>
      <c r="D41" s="736"/>
      <c r="E41" s="737"/>
      <c r="F41" s="670"/>
      <c r="G41" s="671"/>
      <c r="H41" s="671"/>
      <c r="I41" s="671"/>
      <c r="J41" s="671"/>
      <c r="K41" s="671"/>
      <c r="L41" s="671"/>
      <c r="M41" s="671"/>
      <c r="N41" s="671"/>
      <c r="O41" s="671"/>
      <c r="P41" s="671"/>
      <c r="Q41" s="671"/>
      <c r="R41" s="672"/>
      <c r="S41" s="623"/>
      <c r="T41" s="624"/>
      <c r="U41" s="624"/>
      <c r="V41" s="624"/>
      <c r="W41" s="624"/>
      <c r="X41" s="624"/>
      <c r="Y41" s="624"/>
      <c r="Z41" s="624"/>
      <c r="AA41" s="624"/>
      <c r="AB41" s="624"/>
      <c r="AC41" s="624"/>
      <c r="AD41" s="624"/>
      <c r="AE41" s="624"/>
      <c r="AF41" s="624"/>
      <c r="AG41" s="624"/>
      <c r="AH41" s="624"/>
      <c r="AI41" s="624"/>
      <c r="AJ41" s="625"/>
      <c r="AK41" s="34"/>
      <c r="AM41" s="308"/>
      <c r="AN41" s="308"/>
      <c r="AO41" s="308"/>
      <c r="AP41" s="308"/>
      <c r="AQ41" s="308"/>
      <c r="AR41" s="308"/>
      <c r="AS41" s="308"/>
      <c r="AT41" s="308"/>
      <c r="AU41" s="308"/>
      <c r="AV41" s="308"/>
      <c r="AW41" s="308"/>
      <c r="AX41" s="308"/>
      <c r="AY41" s="308"/>
      <c r="AZ41" s="308"/>
      <c r="BA41" s="308"/>
    </row>
    <row r="42" spans="1:53" s="46" customFormat="1" ht="29.25" customHeight="1">
      <c r="A42" s="9"/>
      <c r="B42" s="71"/>
      <c r="C42" s="735">
        <v>4</v>
      </c>
      <c r="D42" s="736"/>
      <c r="E42" s="737"/>
      <c r="F42" s="670"/>
      <c r="G42" s="671"/>
      <c r="H42" s="671"/>
      <c r="I42" s="671"/>
      <c r="J42" s="671"/>
      <c r="K42" s="671"/>
      <c r="L42" s="671"/>
      <c r="M42" s="671"/>
      <c r="N42" s="671"/>
      <c r="O42" s="671"/>
      <c r="P42" s="671"/>
      <c r="Q42" s="671"/>
      <c r="R42" s="672"/>
      <c r="S42" s="623"/>
      <c r="T42" s="624"/>
      <c r="U42" s="624"/>
      <c r="V42" s="624"/>
      <c r="W42" s="624"/>
      <c r="X42" s="624"/>
      <c r="Y42" s="624"/>
      <c r="Z42" s="624"/>
      <c r="AA42" s="624"/>
      <c r="AB42" s="624"/>
      <c r="AC42" s="624"/>
      <c r="AD42" s="624"/>
      <c r="AE42" s="624"/>
      <c r="AF42" s="624"/>
      <c r="AG42" s="624"/>
      <c r="AH42" s="624"/>
      <c r="AI42" s="624"/>
      <c r="AJ42" s="625"/>
      <c r="AK42" s="34"/>
      <c r="AM42" s="136"/>
    </row>
    <row r="43" spans="1:53" s="46" customFormat="1" ht="29.25" customHeight="1">
      <c r="A43" s="9"/>
      <c r="B43" s="71"/>
      <c r="C43" s="735">
        <v>5</v>
      </c>
      <c r="D43" s="736"/>
      <c r="E43" s="737"/>
      <c r="F43" s="670"/>
      <c r="G43" s="671"/>
      <c r="H43" s="671"/>
      <c r="I43" s="671"/>
      <c r="J43" s="671"/>
      <c r="K43" s="671"/>
      <c r="L43" s="671"/>
      <c r="M43" s="671"/>
      <c r="N43" s="671"/>
      <c r="O43" s="671"/>
      <c r="P43" s="671"/>
      <c r="Q43" s="671"/>
      <c r="R43" s="672"/>
      <c r="S43" s="623"/>
      <c r="T43" s="624"/>
      <c r="U43" s="624"/>
      <c r="V43" s="624"/>
      <c r="W43" s="624"/>
      <c r="X43" s="624"/>
      <c r="Y43" s="624"/>
      <c r="Z43" s="624"/>
      <c r="AA43" s="624"/>
      <c r="AB43" s="624"/>
      <c r="AC43" s="624"/>
      <c r="AD43" s="624"/>
      <c r="AE43" s="624"/>
      <c r="AF43" s="624"/>
      <c r="AG43" s="624"/>
      <c r="AH43" s="624"/>
      <c r="AI43" s="624"/>
      <c r="AJ43" s="625"/>
      <c r="AK43" s="34"/>
      <c r="AM43" s="136"/>
    </row>
    <row r="44" spans="1:53" s="46" customFormat="1" ht="29.25" customHeight="1">
      <c r="A44" s="9"/>
      <c r="B44" s="71"/>
      <c r="C44" s="735">
        <v>6</v>
      </c>
      <c r="D44" s="736"/>
      <c r="E44" s="737"/>
      <c r="F44" s="670"/>
      <c r="G44" s="671"/>
      <c r="H44" s="671"/>
      <c r="I44" s="671"/>
      <c r="J44" s="671"/>
      <c r="K44" s="671"/>
      <c r="L44" s="671"/>
      <c r="M44" s="671"/>
      <c r="N44" s="671"/>
      <c r="O44" s="671"/>
      <c r="P44" s="671"/>
      <c r="Q44" s="671"/>
      <c r="R44" s="672"/>
      <c r="S44" s="623"/>
      <c r="T44" s="624"/>
      <c r="U44" s="624"/>
      <c r="V44" s="624"/>
      <c r="W44" s="624"/>
      <c r="X44" s="624"/>
      <c r="Y44" s="624"/>
      <c r="Z44" s="624"/>
      <c r="AA44" s="624"/>
      <c r="AB44" s="624"/>
      <c r="AC44" s="624"/>
      <c r="AD44" s="624"/>
      <c r="AE44" s="624"/>
      <c r="AF44" s="624"/>
      <c r="AG44" s="624"/>
      <c r="AH44" s="624"/>
      <c r="AI44" s="624"/>
      <c r="AJ44" s="625"/>
      <c r="AK44" s="34"/>
      <c r="AM44" s="136"/>
    </row>
    <row r="45" spans="1:53" s="46" customFormat="1" ht="29.25" customHeight="1">
      <c r="A45" s="9"/>
      <c r="B45" s="71"/>
      <c r="C45" s="735">
        <v>7</v>
      </c>
      <c r="D45" s="736"/>
      <c r="E45" s="737"/>
      <c r="F45" s="670"/>
      <c r="G45" s="671"/>
      <c r="H45" s="671"/>
      <c r="I45" s="671"/>
      <c r="J45" s="671"/>
      <c r="K45" s="671"/>
      <c r="L45" s="671"/>
      <c r="M45" s="671"/>
      <c r="N45" s="671"/>
      <c r="O45" s="671"/>
      <c r="P45" s="671"/>
      <c r="Q45" s="671"/>
      <c r="R45" s="672"/>
      <c r="S45" s="623"/>
      <c r="T45" s="624"/>
      <c r="U45" s="624"/>
      <c r="V45" s="624"/>
      <c r="W45" s="624"/>
      <c r="X45" s="624"/>
      <c r="Y45" s="624"/>
      <c r="Z45" s="624"/>
      <c r="AA45" s="624"/>
      <c r="AB45" s="624"/>
      <c r="AC45" s="624"/>
      <c r="AD45" s="624"/>
      <c r="AE45" s="624"/>
      <c r="AF45" s="624"/>
      <c r="AG45" s="624"/>
      <c r="AH45" s="624"/>
      <c r="AI45" s="624"/>
      <c r="AJ45" s="625"/>
      <c r="AK45" s="34"/>
      <c r="AM45" s="136"/>
    </row>
    <row r="46" spans="1:53" s="46" customFormat="1" ht="29.25" customHeight="1">
      <c r="A46" s="9"/>
      <c r="B46" s="71"/>
      <c r="C46" s="735">
        <v>8</v>
      </c>
      <c r="D46" s="736"/>
      <c r="E46" s="737"/>
      <c r="F46" s="670"/>
      <c r="G46" s="671"/>
      <c r="H46" s="671"/>
      <c r="I46" s="671"/>
      <c r="J46" s="671"/>
      <c r="K46" s="671"/>
      <c r="L46" s="671"/>
      <c r="M46" s="671"/>
      <c r="N46" s="671"/>
      <c r="O46" s="671"/>
      <c r="P46" s="671"/>
      <c r="Q46" s="671"/>
      <c r="R46" s="672"/>
      <c r="S46" s="623"/>
      <c r="T46" s="624"/>
      <c r="U46" s="624"/>
      <c r="V46" s="624"/>
      <c r="W46" s="624"/>
      <c r="X46" s="624"/>
      <c r="Y46" s="624"/>
      <c r="Z46" s="624"/>
      <c r="AA46" s="624"/>
      <c r="AB46" s="624"/>
      <c r="AC46" s="624"/>
      <c r="AD46" s="624"/>
      <c r="AE46" s="624"/>
      <c r="AF46" s="624"/>
      <c r="AG46" s="624"/>
      <c r="AH46" s="624"/>
      <c r="AI46" s="624"/>
      <c r="AJ46" s="625"/>
      <c r="AK46" s="34"/>
      <c r="AM46" s="136"/>
    </row>
    <row r="47" spans="1:53" s="46" customFormat="1" ht="29.25" customHeight="1">
      <c r="A47" s="9"/>
      <c r="B47" s="71"/>
      <c r="C47" s="735">
        <v>9</v>
      </c>
      <c r="D47" s="736"/>
      <c r="E47" s="737"/>
      <c r="F47" s="670"/>
      <c r="G47" s="671"/>
      <c r="H47" s="671"/>
      <c r="I47" s="671"/>
      <c r="J47" s="671"/>
      <c r="K47" s="671"/>
      <c r="L47" s="671"/>
      <c r="M47" s="671"/>
      <c r="N47" s="671"/>
      <c r="O47" s="671"/>
      <c r="P47" s="671"/>
      <c r="Q47" s="671"/>
      <c r="R47" s="672"/>
      <c r="S47" s="623"/>
      <c r="T47" s="624"/>
      <c r="U47" s="624"/>
      <c r="V47" s="624"/>
      <c r="W47" s="624"/>
      <c r="X47" s="624"/>
      <c r="Y47" s="624"/>
      <c r="Z47" s="624"/>
      <c r="AA47" s="624"/>
      <c r="AB47" s="624"/>
      <c r="AC47" s="624"/>
      <c r="AD47" s="624"/>
      <c r="AE47" s="624"/>
      <c r="AF47" s="624"/>
      <c r="AG47" s="624"/>
      <c r="AH47" s="624"/>
      <c r="AI47" s="624"/>
      <c r="AJ47" s="625"/>
      <c r="AK47" s="34"/>
      <c r="AM47" s="136"/>
    </row>
    <row r="48" spans="1:53" s="46" customFormat="1" ht="29.25" customHeight="1">
      <c r="A48" s="9"/>
      <c r="B48" s="71"/>
      <c r="C48" s="735">
        <v>10</v>
      </c>
      <c r="D48" s="736"/>
      <c r="E48" s="737"/>
      <c r="F48" s="670"/>
      <c r="G48" s="671"/>
      <c r="H48" s="671"/>
      <c r="I48" s="671"/>
      <c r="J48" s="671"/>
      <c r="K48" s="671"/>
      <c r="L48" s="671"/>
      <c r="M48" s="671"/>
      <c r="N48" s="671"/>
      <c r="O48" s="671"/>
      <c r="P48" s="671"/>
      <c r="Q48" s="671"/>
      <c r="R48" s="672"/>
      <c r="S48" s="623"/>
      <c r="T48" s="624"/>
      <c r="U48" s="624"/>
      <c r="V48" s="624"/>
      <c r="W48" s="624"/>
      <c r="X48" s="624"/>
      <c r="Y48" s="624"/>
      <c r="Z48" s="624"/>
      <c r="AA48" s="624"/>
      <c r="AB48" s="624"/>
      <c r="AC48" s="624"/>
      <c r="AD48" s="624"/>
      <c r="AE48" s="624"/>
      <c r="AF48" s="624"/>
      <c r="AG48" s="624"/>
      <c r="AH48" s="624"/>
      <c r="AI48" s="624"/>
      <c r="AJ48" s="625"/>
      <c r="AK48" s="34"/>
      <c r="AM48" s="136"/>
    </row>
    <row r="49" spans="1:39" s="46" customFormat="1" ht="29.25" customHeight="1">
      <c r="A49" s="9"/>
      <c r="B49" s="71"/>
      <c r="C49" s="735">
        <v>11</v>
      </c>
      <c r="D49" s="736"/>
      <c r="E49" s="737"/>
      <c r="F49" s="670"/>
      <c r="G49" s="671"/>
      <c r="H49" s="671"/>
      <c r="I49" s="671"/>
      <c r="J49" s="671"/>
      <c r="K49" s="671"/>
      <c r="L49" s="671"/>
      <c r="M49" s="671"/>
      <c r="N49" s="671"/>
      <c r="O49" s="671"/>
      <c r="P49" s="671"/>
      <c r="Q49" s="671"/>
      <c r="R49" s="672"/>
      <c r="S49" s="623"/>
      <c r="T49" s="624"/>
      <c r="U49" s="624"/>
      <c r="V49" s="624"/>
      <c r="W49" s="624"/>
      <c r="X49" s="624"/>
      <c r="Y49" s="624"/>
      <c r="Z49" s="624"/>
      <c r="AA49" s="624"/>
      <c r="AB49" s="624"/>
      <c r="AC49" s="624"/>
      <c r="AD49" s="624"/>
      <c r="AE49" s="624"/>
      <c r="AF49" s="624"/>
      <c r="AG49" s="624"/>
      <c r="AH49" s="624"/>
      <c r="AI49" s="624"/>
      <c r="AJ49" s="625"/>
      <c r="AK49" s="34"/>
      <c r="AM49" s="136"/>
    </row>
    <row r="50" spans="1:39" s="46" customFormat="1" ht="29.25" customHeight="1">
      <c r="A50" s="9"/>
      <c r="B50" s="71"/>
      <c r="C50" s="735">
        <v>12</v>
      </c>
      <c r="D50" s="736"/>
      <c r="E50" s="737"/>
      <c r="F50" s="670"/>
      <c r="G50" s="671"/>
      <c r="H50" s="671"/>
      <c r="I50" s="671"/>
      <c r="J50" s="671"/>
      <c r="K50" s="671"/>
      <c r="L50" s="671"/>
      <c r="M50" s="671"/>
      <c r="N50" s="671"/>
      <c r="O50" s="671"/>
      <c r="P50" s="671"/>
      <c r="Q50" s="671"/>
      <c r="R50" s="672"/>
      <c r="S50" s="623"/>
      <c r="T50" s="624"/>
      <c r="U50" s="624"/>
      <c r="V50" s="624"/>
      <c r="W50" s="624"/>
      <c r="X50" s="624"/>
      <c r="Y50" s="624"/>
      <c r="Z50" s="624"/>
      <c r="AA50" s="624"/>
      <c r="AB50" s="624"/>
      <c r="AC50" s="624"/>
      <c r="AD50" s="624"/>
      <c r="AE50" s="624"/>
      <c r="AF50" s="624"/>
      <c r="AG50" s="624"/>
      <c r="AH50" s="624"/>
      <c r="AI50" s="624"/>
      <c r="AJ50" s="625"/>
      <c r="AK50" s="34"/>
      <c r="AM50" s="136"/>
    </row>
    <row r="51" spans="1:39" s="46" customFormat="1" ht="29.25" customHeight="1">
      <c r="A51" s="9"/>
      <c r="B51" s="71"/>
      <c r="C51" s="735">
        <v>13</v>
      </c>
      <c r="D51" s="736"/>
      <c r="E51" s="737"/>
      <c r="F51" s="670"/>
      <c r="G51" s="671"/>
      <c r="H51" s="671"/>
      <c r="I51" s="671"/>
      <c r="J51" s="671"/>
      <c r="K51" s="671"/>
      <c r="L51" s="671"/>
      <c r="M51" s="671"/>
      <c r="N51" s="671"/>
      <c r="O51" s="671"/>
      <c r="P51" s="671"/>
      <c r="Q51" s="671"/>
      <c r="R51" s="672"/>
      <c r="S51" s="623"/>
      <c r="T51" s="624"/>
      <c r="U51" s="624"/>
      <c r="V51" s="624"/>
      <c r="W51" s="624"/>
      <c r="X51" s="624"/>
      <c r="Y51" s="624"/>
      <c r="Z51" s="624"/>
      <c r="AA51" s="624"/>
      <c r="AB51" s="624"/>
      <c r="AC51" s="624"/>
      <c r="AD51" s="624"/>
      <c r="AE51" s="624"/>
      <c r="AF51" s="624"/>
      <c r="AG51" s="624"/>
      <c r="AH51" s="624"/>
      <c r="AI51" s="624"/>
      <c r="AJ51" s="625"/>
      <c r="AK51" s="34"/>
      <c r="AM51" s="136"/>
    </row>
    <row r="52" spans="1:39" s="46" customFormat="1" ht="29.25" customHeight="1">
      <c r="A52" s="9"/>
      <c r="B52" s="71"/>
      <c r="C52" s="735">
        <v>14</v>
      </c>
      <c r="D52" s="736"/>
      <c r="E52" s="737"/>
      <c r="F52" s="670"/>
      <c r="G52" s="671"/>
      <c r="H52" s="671"/>
      <c r="I52" s="671"/>
      <c r="J52" s="671"/>
      <c r="K52" s="671"/>
      <c r="L52" s="671"/>
      <c r="M52" s="671"/>
      <c r="N52" s="671"/>
      <c r="O52" s="671"/>
      <c r="P52" s="671"/>
      <c r="Q52" s="671"/>
      <c r="R52" s="672"/>
      <c r="S52" s="623"/>
      <c r="T52" s="624"/>
      <c r="U52" s="624"/>
      <c r="V52" s="624"/>
      <c r="W52" s="624"/>
      <c r="X52" s="624"/>
      <c r="Y52" s="624"/>
      <c r="Z52" s="624"/>
      <c r="AA52" s="624"/>
      <c r="AB52" s="624"/>
      <c r="AC52" s="624"/>
      <c r="AD52" s="624"/>
      <c r="AE52" s="624"/>
      <c r="AF52" s="624"/>
      <c r="AG52" s="624"/>
      <c r="AH52" s="624"/>
      <c r="AI52" s="624"/>
      <c r="AJ52" s="625"/>
      <c r="AK52" s="34"/>
      <c r="AM52" s="136"/>
    </row>
    <row r="53" spans="1:39" s="46" customFormat="1" ht="29.25" customHeight="1">
      <c r="A53" s="9"/>
      <c r="B53" s="71"/>
      <c r="C53" s="735">
        <v>15</v>
      </c>
      <c r="D53" s="736"/>
      <c r="E53" s="737"/>
      <c r="F53" s="670"/>
      <c r="G53" s="671"/>
      <c r="H53" s="671"/>
      <c r="I53" s="671"/>
      <c r="J53" s="671"/>
      <c r="K53" s="671"/>
      <c r="L53" s="671"/>
      <c r="M53" s="671"/>
      <c r="N53" s="671"/>
      <c r="O53" s="671"/>
      <c r="P53" s="671"/>
      <c r="Q53" s="671"/>
      <c r="R53" s="672"/>
      <c r="S53" s="623"/>
      <c r="T53" s="624"/>
      <c r="U53" s="624"/>
      <c r="V53" s="624"/>
      <c r="W53" s="624"/>
      <c r="X53" s="624"/>
      <c r="Y53" s="624"/>
      <c r="Z53" s="624"/>
      <c r="AA53" s="624"/>
      <c r="AB53" s="624"/>
      <c r="AC53" s="624"/>
      <c r="AD53" s="624"/>
      <c r="AE53" s="624"/>
      <c r="AF53" s="624"/>
      <c r="AG53" s="624"/>
      <c r="AH53" s="624"/>
      <c r="AI53" s="624"/>
      <c r="AJ53" s="625"/>
      <c r="AK53" s="34"/>
      <c r="AM53" s="136"/>
    </row>
    <row r="54" spans="1:39" s="46" customFormat="1" ht="29.25" customHeight="1">
      <c r="A54" s="9"/>
      <c r="B54" s="71"/>
      <c r="C54" s="735">
        <v>16</v>
      </c>
      <c r="D54" s="736"/>
      <c r="E54" s="737"/>
      <c r="F54" s="670"/>
      <c r="G54" s="671"/>
      <c r="H54" s="671"/>
      <c r="I54" s="671"/>
      <c r="J54" s="671"/>
      <c r="K54" s="671"/>
      <c r="L54" s="671"/>
      <c r="M54" s="671"/>
      <c r="N54" s="671"/>
      <c r="O54" s="671"/>
      <c r="P54" s="671"/>
      <c r="Q54" s="671"/>
      <c r="R54" s="672"/>
      <c r="S54" s="623"/>
      <c r="T54" s="624"/>
      <c r="U54" s="624"/>
      <c r="V54" s="624"/>
      <c r="W54" s="624"/>
      <c r="X54" s="624"/>
      <c r="Y54" s="624"/>
      <c r="Z54" s="624"/>
      <c r="AA54" s="624"/>
      <c r="AB54" s="624"/>
      <c r="AC54" s="624"/>
      <c r="AD54" s="624"/>
      <c r="AE54" s="624"/>
      <c r="AF54" s="624"/>
      <c r="AG54" s="624"/>
      <c r="AH54" s="624"/>
      <c r="AI54" s="624"/>
      <c r="AJ54" s="625"/>
      <c r="AK54" s="34"/>
      <c r="AM54" s="136"/>
    </row>
    <row r="55" spans="1:39" s="46" customFormat="1" ht="29.25" customHeight="1">
      <c r="A55" s="9"/>
      <c r="B55" s="71"/>
      <c r="C55" s="735">
        <v>17</v>
      </c>
      <c r="D55" s="736"/>
      <c r="E55" s="737"/>
      <c r="F55" s="670"/>
      <c r="G55" s="671"/>
      <c r="H55" s="671"/>
      <c r="I55" s="671"/>
      <c r="J55" s="671"/>
      <c r="K55" s="671"/>
      <c r="L55" s="671"/>
      <c r="M55" s="671"/>
      <c r="N55" s="671"/>
      <c r="O55" s="671"/>
      <c r="P55" s="671"/>
      <c r="Q55" s="671"/>
      <c r="R55" s="672"/>
      <c r="S55" s="623"/>
      <c r="T55" s="624"/>
      <c r="U55" s="624"/>
      <c r="V55" s="624"/>
      <c r="W55" s="624"/>
      <c r="X55" s="624"/>
      <c r="Y55" s="624"/>
      <c r="Z55" s="624"/>
      <c r="AA55" s="624"/>
      <c r="AB55" s="624"/>
      <c r="AC55" s="624"/>
      <c r="AD55" s="624"/>
      <c r="AE55" s="624"/>
      <c r="AF55" s="624"/>
      <c r="AG55" s="624"/>
      <c r="AH55" s="624"/>
      <c r="AI55" s="624"/>
      <c r="AJ55" s="625"/>
      <c r="AK55" s="34"/>
      <c r="AM55" s="136"/>
    </row>
    <row r="56" spans="1:39" s="46" customFormat="1" ht="29.25" customHeight="1">
      <c r="A56" s="9"/>
      <c r="B56" s="71"/>
      <c r="C56" s="735">
        <v>18</v>
      </c>
      <c r="D56" s="736"/>
      <c r="E56" s="737"/>
      <c r="F56" s="670"/>
      <c r="G56" s="671"/>
      <c r="H56" s="671"/>
      <c r="I56" s="671"/>
      <c r="J56" s="671"/>
      <c r="K56" s="671"/>
      <c r="L56" s="671"/>
      <c r="M56" s="671"/>
      <c r="N56" s="671"/>
      <c r="O56" s="671"/>
      <c r="P56" s="671"/>
      <c r="Q56" s="671"/>
      <c r="R56" s="672"/>
      <c r="S56" s="623"/>
      <c r="T56" s="624"/>
      <c r="U56" s="624"/>
      <c r="V56" s="624"/>
      <c r="W56" s="624"/>
      <c r="X56" s="624"/>
      <c r="Y56" s="624"/>
      <c r="Z56" s="624"/>
      <c r="AA56" s="624"/>
      <c r="AB56" s="624"/>
      <c r="AC56" s="624"/>
      <c r="AD56" s="624"/>
      <c r="AE56" s="624"/>
      <c r="AF56" s="624"/>
      <c r="AG56" s="624"/>
      <c r="AH56" s="624"/>
      <c r="AI56" s="624"/>
      <c r="AJ56" s="625"/>
      <c r="AK56" s="34"/>
      <c r="AM56" s="136"/>
    </row>
    <row r="57" spans="1:39" s="46" customFormat="1" ht="29.25" customHeight="1">
      <c r="A57" s="9"/>
      <c r="B57" s="71"/>
      <c r="C57" s="735">
        <v>19</v>
      </c>
      <c r="D57" s="736"/>
      <c r="E57" s="737"/>
      <c r="F57" s="670"/>
      <c r="G57" s="671"/>
      <c r="H57" s="671"/>
      <c r="I57" s="671"/>
      <c r="J57" s="671"/>
      <c r="K57" s="671"/>
      <c r="L57" s="671"/>
      <c r="M57" s="671"/>
      <c r="N57" s="671"/>
      <c r="O57" s="671"/>
      <c r="P57" s="671"/>
      <c r="Q57" s="671"/>
      <c r="R57" s="672"/>
      <c r="S57" s="623"/>
      <c r="T57" s="624"/>
      <c r="U57" s="624"/>
      <c r="V57" s="624"/>
      <c r="W57" s="624"/>
      <c r="X57" s="624"/>
      <c r="Y57" s="624"/>
      <c r="Z57" s="624"/>
      <c r="AA57" s="624"/>
      <c r="AB57" s="624"/>
      <c r="AC57" s="624"/>
      <c r="AD57" s="624"/>
      <c r="AE57" s="624"/>
      <c r="AF57" s="624"/>
      <c r="AG57" s="624"/>
      <c r="AH57" s="624"/>
      <c r="AI57" s="624"/>
      <c r="AJ57" s="625"/>
      <c r="AK57" s="34"/>
      <c r="AM57" s="136"/>
    </row>
    <row r="58" spans="1:39" s="46" customFormat="1" ht="29.25" customHeight="1">
      <c r="A58" s="9"/>
      <c r="B58" s="71"/>
      <c r="C58" s="735">
        <v>20</v>
      </c>
      <c r="D58" s="736"/>
      <c r="E58" s="737"/>
      <c r="F58" s="670"/>
      <c r="G58" s="671"/>
      <c r="H58" s="671"/>
      <c r="I58" s="671"/>
      <c r="J58" s="671"/>
      <c r="K58" s="671"/>
      <c r="L58" s="671"/>
      <c r="M58" s="671"/>
      <c r="N58" s="671"/>
      <c r="O58" s="671"/>
      <c r="P58" s="671"/>
      <c r="Q58" s="671"/>
      <c r="R58" s="672"/>
      <c r="S58" s="623"/>
      <c r="T58" s="624"/>
      <c r="U58" s="624"/>
      <c r="V58" s="624"/>
      <c r="W58" s="624"/>
      <c r="X58" s="624"/>
      <c r="Y58" s="624"/>
      <c r="Z58" s="624"/>
      <c r="AA58" s="624"/>
      <c r="AB58" s="624"/>
      <c r="AC58" s="624"/>
      <c r="AD58" s="624"/>
      <c r="AE58" s="624"/>
      <c r="AF58" s="624"/>
      <c r="AG58" s="624"/>
      <c r="AH58" s="624"/>
      <c r="AI58" s="624"/>
      <c r="AJ58" s="625"/>
      <c r="AK58" s="34"/>
      <c r="AM58" s="136"/>
    </row>
    <row r="59" spans="1:39" s="46" customFormat="1" ht="29.25" customHeight="1">
      <c r="A59" s="9"/>
      <c r="B59" s="71"/>
      <c r="C59" s="735">
        <v>21</v>
      </c>
      <c r="D59" s="736"/>
      <c r="E59" s="737"/>
      <c r="F59" s="670"/>
      <c r="G59" s="671"/>
      <c r="H59" s="671"/>
      <c r="I59" s="671"/>
      <c r="J59" s="671"/>
      <c r="K59" s="671"/>
      <c r="L59" s="671"/>
      <c r="M59" s="671"/>
      <c r="N59" s="671"/>
      <c r="O59" s="671"/>
      <c r="P59" s="671"/>
      <c r="Q59" s="671"/>
      <c r="R59" s="672"/>
      <c r="S59" s="623"/>
      <c r="T59" s="624"/>
      <c r="U59" s="624"/>
      <c r="V59" s="624"/>
      <c r="W59" s="624"/>
      <c r="X59" s="624"/>
      <c r="Y59" s="624"/>
      <c r="Z59" s="624"/>
      <c r="AA59" s="624"/>
      <c r="AB59" s="624"/>
      <c r="AC59" s="624"/>
      <c r="AD59" s="624"/>
      <c r="AE59" s="624"/>
      <c r="AF59" s="624"/>
      <c r="AG59" s="624"/>
      <c r="AH59" s="624"/>
      <c r="AI59" s="624"/>
      <c r="AJ59" s="625"/>
      <c r="AK59" s="34"/>
      <c r="AM59" s="136"/>
    </row>
    <row r="60" spans="1:39" s="46" customFormat="1" ht="29.25" customHeight="1">
      <c r="A60" s="9"/>
      <c r="B60" s="71"/>
      <c r="C60" s="735">
        <v>22</v>
      </c>
      <c r="D60" s="736"/>
      <c r="E60" s="737"/>
      <c r="F60" s="670"/>
      <c r="G60" s="671"/>
      <c r="H60" s="671"/>
      <c r="I60" s="671"/>
      <c r="J60" s="671"/>
      <c r="K60" s="671"/>
      <c r="L60" s="671"/>
      <c r="M60" s="671"/>
      <c r="N60" s="671"/>
      <c r="O60" s="671"/>
      <c r="P60" s="671"/>
      <c r="Q60" s="671"/>
      <c r="R60" s="672"/>
      <c r="S60" s="623"/>
      <c r="T60" s="624"/>
      <c r="U60" s="624"/>
      <c r="V60" s="624"/>
      <c r="W60" s="624"/>
      <c r="X60" s="624"/>
      <c r="Y60" s="624"/>
      <c r="Z60" s="624"/>
      <c r="AA60" s="624"/>
      <c r="AB60" s="624"/>
      <c r="AC60" s="624"/>
      <c r="AD60" s="624"/>
      <c r="AE60" s="624"/>
      <c r="AF60" s="624"/>
      <c r="AG60" s="624"/>
      <c r="AH60" s="624"/>
      <c r="AI60" s="624"/>
      <c r="AJ60" s="625"/>
      <c r="AK60" s="34"/>
      <c r="AM60" s="136"/>
    </row>
    <row r="61" spans="1:39" s="46" customFormat="1" ht="29.25" customHeight="1">
      <c r="A61" s="9"/>
      <c r="B61" s="71"/>
      <c r="C61" s="735">
        <v>23</v>
      </c>
      <c r="D61" s="736"/>
      <c r="E61" s="737"/>
      <c r="F61" s="670"/>
      <c r="G61" s="671"/>
      <c r="H61" s="671"/>
      <c r="I61" s="671"/>
      <c r="J61" s="671"/>
      <c r="K61" s="671"/>
      <c r="L61" s="671"/>
      <c r="M61" s="671"/>
      <c r="N61" s="671"/>
      <c r="O61" s="671"/>
      <c r="P61" s="671"/>
      <c r="Q61" s="671"/>
      <c r="R61" s="672"/>
      <c r="S61" s="623"/>
      <c r="T61" s="624"/>
      <c r="U61" s="624"/>
      <c r="V61" s="624"/>
      <c r="W61" s="624"/>
      <c r="X61" s="624"/>
      <c r="Y61" s="624"/>
      <c r="Z61" s="624"/>
      <c r="AA61" s="624"/>
      <c r="AB61" s="624"/>
      <c r="AC61" s="624"/>
      <c r="AD61" s="624"/>
      <c r="AE61" s="624"/>
      <c r="AF61" s="624"/>
      <c r="AG61" s="624"/>
      <c r="AH61" s="624"/>
      <c r="AI61" s="624"/>
      <c r="AJ61" s="625"/>
      <c r="AK61" s="34"/>
      <c r="AM61" s="136"/>
    </row>
    <row r="62" spans="1:39" s="46" customFormat="1" ht="29.25" customHeight="1">
      <c r="A62" s="9"/>
      <c r="B62" s="71"/>
      <c r="C62" s="735">
        <v>24</v>
      </c>
      <c r="D62" s="736"/>
      <c r="E62" s="737"/>
      <c r="F62" s="670"/>
      <c r="G62" s="671"/>
      <c r="H62" s="671"/>
      <c r="I62" s="671"/>
      <c r="J62" s="671"/>
      <c r="K62" s="671"/>
      <c r="L62" s="671"/>
      <c r="M62" s="671"/>
      <c r="N62" s="671"/>
      <c r="O62" s="671"/>
      <c r="P62" s="671"/>
      <c r="Q62" s="671"/>
      <c r="R62" s="672"/>
      <c r="S62" s="623"/>
      <c r="T62" s="624"/>
      <c r="U62" s="624"/>
      <c r="V62" s="624"/>
      <c r="W62" s="624"/>
      <c r="X62" s="624"/>
      <c r="Y62" s="624"/>
      <c r="Z62" s="624"/>
      <c r="AA62" s="624"/>
      <c r="AB62" s="624"/>
      <c r="AC62" s="624"/>
      <c r="AD62" s="624"/>
      <c r="AE62" s="624"/>
      <c r="AF62" s="624"/>
      <c r="AG62" s="624"/>
      <c r="AH62" s="624"/>
      <c r="AI62" s="624"/>
      <c r="AJ62" s="625"/>
      <c r="AK62" s="34"/>
      <c r="AM62" s="136"/>
    </row>
    <row r="63" spans="1:39" s="46" customFormat="1" ht="29.25" customHeight="1">
      <c r="A63" s="9"/>
      <c r="B63" s="152"/>
      <c r="C63" s="735">
        <v>25</v>
      </c>
      <c r="D63" s="736"/>
      <c r="E63" s="737"/>
      <c r="F63" s="670"/>
      <c r="G63" s="671"/>
      <c r="H63" s="671"/>
      <c r="I63" s="671"/>
      <c r="J63" s="671"/>
      <c r="K63" s="671"/>
      <c r="L63" s="671"/>
      <c r="M63" s="671"/>
      <c r="N63" s="671"/>
      <c r="O63" s="671"/>
      <c r="P63" s="671"/>
      <c r="Q63" s="671"/>
      <c r="R63" s="672"/>
      <c r="S63" s="623"/>
      <c r="T63" s="624"/>
      <c r="U63" s="624"/>
      <c r="V63" s="624"/>
      <c r="W63" s="624"/>
      <c r="X63" s="624"/>
      <c r="Y63" s="624"/>
      <c r="Z63" s="624"/>
      <c r="AA63" s="624"/>
      <c r="AB63" s="624"/>
      <c r="AC63" s="624"/>
      <c r="AD63" s="624"/>
      <c r="AE63" s="624"/>
      <c r="AF63" s="624"/>
      <c r="AG63" s="624"/>
      <c r="AH63" s="624"/>
      <c r="AI63" s="624"/>
      <c r="AJ63" s="625"/>
      <c r="AK63" s="34"/>
      <c r="AM63" s="136"/>
    </row>
    <row r="64" spans="1:39" s="46" customFormat="1" ht="26.25" customHeight="1">
      <c r="A64" s="106"/>
      <c r="B64" s="121"/>
      <c r="C64" s="148" t="s">
        <v>155</v>
      </c>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50"/>
      <c r="AE64" s="151"/>
      <c r="AF64" s="151"/>
      <c r="AG64" s="151"/>
      <c r="AH64" s="151"/>
      <c r="AI64" s="151"/>
      <c r="AJ64" s="147"/>
      <c r="AK64" s="251" t="s">
        <v>38</v>
      </c>
      <c r="AM64" s="136"/>
    </row>
    <row r="65" spans="1:37">
      <c r="A65" s="1"/>
      <c r="B65" s="76"/>
      <c r="C65" s="76"/>
      <c r="D65" s="76"/>
      <c r="E65" s="76"/>
      <c r="F65" s="76"/>
      <c r="G65" s="76"/>
      <c r="H65" s="76"/>
      <c r="I65" s="76"/>
      <c r="J65" s="76"/>
      <c r="K65" s="76"/>
      <c r="L65" s="76"/>
      <c r="M65" s="54"/>
      <c r="N65" s="54"/>
      <c r="O65" s="76"/>
      <c r="P65" s="54"/>
      <c r="Q65" s="54"/>
      <c r="R65" s="54"/>
      <c r="S65" s="54"/>
      <c r="T65" s="54"/>
      <c r="U65" s="54"/>
      <c r="V65" s="54"/>
      <c r="W65" s="54"/>
      <c r="X65" s="54"/>
      <c r="Y65" s="745" t="s">
        <v>84</v>
      </c>
      <c r="Z65" s="745"/>
      <c r="AA65" s="745"/>
      <c r="AB65" s="745"/>
      <c r="AC65" s="746" t="str">
        <f>IF($AC$4="","",$AC$4)</f>
        <v/>
      </c>
      <c r="AD65" s="746"/>
      <c r="AE65" s="746"/>
      <c r="AF65" s="746"/>
      <c r="AG65" s="746"/>
      <c r="AH65" s="746"/>
      <c r="AI65" s="746"/>
      <c r="AJ65" s="746"/>
      <c r="AK65" s="54"/>
    </row>
    <row r="66" spans="1:37" ht="21" customHeight="1">
      <c r="A66" s="1"/>
      <c r="B66" s="15"/>
      <c r="C66" s="125" t="s">
        <v>132</v>
      </c>
      <c r="D66" s="125"/>
      <c r="E66" s="125"/>
      <c r="F66" s="125"/>
      <c r="G66" s="125"/>
      <c r="H66" s="125"/>
      <c r="I66" s="125"/>
      <c r="J66" s="125"/>
      <c r="K66" s="125"/>
      <c r="L66" s="125"/>
      <c r="M66" s="125"/>
      <c r="N66" s="125"/>
      <c r="O66" s="125"/>
      <c r="P66" s="125"/>
      <c r="Q66" s="125"/>
      <c r="R66" s="125"/>
      <c r="S66" s="125"/>
      <c r="T66" s="125"/>
      <c r="U66" s="125"/>
      <c r="V66" s="125"/>
      <c r="W66" s="2"/>
      <c r="X66" s="2"/>
      <c r="Y66" s="2"/>
      <c r="Z66" s="2"/>
      <c r="AA66" s="2"/>
      <c r="AB66" s="2"/>
      <c r="AC66" s="2"/>
      <c r="AD66" s="2"/>
      <c r="AE66" s="140" t="str">
        <f>IF($E$10="A","Ａ事業所（２）",IF($E$10="Bテナント等","Bテナント等事業所（２）",""))</f>
        <v/>
      </c>
      <c r="AF66" s="54"/>
      <c r="AG66" s="2"/>
      <c r="AH66" s="2"/>
      <c r="AI66" s="2"/>
      <c r="AJ66" s="2"/>
      <c r="AK66" s="2"/>
    </row>
    <row r="67" spans="1:37" ht="8.25" customHeight="1">
      <c r="A67" s="1"/>
      <c r="B67" s="16"/>
      <c r="C67" s="17"/>
      <c r="D67" s="17"/>
      <c r="E67" s="17"/>
      <c r="F67" s="17"/>
      <c r="G67" s="17"/>
      <c r="H67" s="17"/>
      <c r="I67" s="17"/>
      <c r="J67" s="17"/>
      <c r="K67" s="17"/>
      <c r="L67" s="17"/>
      <c r="M67" s="17"/>
      <c r="N67" s="17"/>
      <c r="O67" s="17"/>
      <c r="P67" s="17"/>
      <c r="Q67" s="17"/>
      <c r="R67" s="17"/>
      <c r="S67" s="17"/>
      <c r="T67" s="17"/>
      <c r="U67" s="17"/>
      <c r="V67" s="17"/>
      <c r="W67" s="5"/>
      <c r="X67" s="5"/>
      <c r="Y67" s="5"/>
      <c r="Z67" s="5"/>
      <c r="AA67" s="5"/>
      <c r="AB67" s="5"/>
      <c r="AC67" s="5"/>
      <c r="AD67" s="5"/>
      <c r="AE67" s="5"/>
      <c r="AF67" s="17"/>
      <c r="AG67" s="5"/>
      <c r="AH67" s="5"/>
      <c r="AI67" s="5"/>
      <c r="AJ67" s="5"/>
      <c r="AK67" s="18"/>
    </row>
    <row r="68" spans="1:37" ht="22.5" customHeight="1">
      <c r="A68" s="1"/>
      <c r="B68" s="19"/>
      <c r="C68" s="126" t="s">
        <v>156</v>
      </c>
      <c r="D68" s="72"/>
      <c r="E68" s="72"/>
      <c r="F68" s="72"/>
      <c r="G68" s="72"/>
      <c r="H68" s="72"/>
      <c r="I68" s="72"/>
      <c r="J68" s="72"/>
      <c r="K68" s="72"/>
      <c r="L68" s="72"/>
      <c r="M68" s="72"/>
      <c r="N68" s="72"/>
      <c r="O68" s="73"/>
      <c r="P68" s="54"/>
      <c r="Q68" s="54"/>
      <c r="R68" s="54"/>
      <c r="S68" s="54"/>
      <c r="T68" s="54"/>
      <c r="U68" s="54"/>
      <c r="V68" s="54"/>
      <c r="W68" s="54"/>
      <c r="X68" s="54"/>
      <c r="Y68" s="54"/>
      <c r="Z68" s="54"/>
      <c r="AA68" s="54"/>
      <c r="AB68" s="54"/>
      <c r="AC68" s="54"/>
      <c r="AD68" s="54"/>
      <c r="AE68" s="54"/>
      <c r="AF68" s="54"/>
      <c r="AG68" s="54"/>
      <c r="AH68" s="54"/>
      <c r="AI68" s="54"/>
      <c r="AJ68" s="54"/>
      <c r="AK68" s="3"/>
    </row>
    <row r="69" spans="1:37" ht="6.75" customHeight="1">
      <c r="A69" s="1"/>
      <c r="B69" s="19"/>
      <c r="C69" s="72"/>
      <c r="D69" s="72"/>
      <c r="E69" s="72"/>
      <c r="F69" s="72"/>
      <c r="G69" s="72"/>
      <c r="H69" s="72"/>
      <c r="I69" s="72"/>
      <c r="J69" s="72"/>
      <c r="K69" s="72"/>
      <c r="L69" s="72"/>
      <c r="M69" s="72"/>
      <c r="N69" s="72"/>
      <c r="O69" s="73"/>
      <c r="P69" s="54"/>
      <c r="Q69" s="54"/>
      <c r="R69" s="54"/>
      <c r="S69" s="54"/>
      <c r="T69" s="54"/>
      <c r="U69" s="54"/>
      <c r="V69" s="54"/>
      <c r="W69" s="54"/>
      <c r="X69" s="54"/>
      <c r="Y69" s="54"/>
      <c r="Z69" s="54"/>
      <c r="AA69" s="54"/>
      <c r="AB69" s="54"/>
      <c r="AC69" s="54"/>
      <c r="AD69" s="54"/>
      <c r="AE69" s="54"/>
      <c r="AF69" s="54"/>
      <c r="AG69" s="54"/>
      <c r="AH69" s="54"/>
      <c r="AI69" s="54"/>
      <c r="AJ69" s="54"/>
      <c r="AK69" s="3"/>
    </row>
    <row r="70" spans="1:37" ht="13.5" customHeight="1">
      <c r="A70" s="1"/>
      <c r="B70" s="19"/>
      <c r="C70" s="126" t="s">
        <v>515</v>
      </c>
      <c r="D70" s="72"/>
      <c r="E70" s="72"/>
      <c r="F70" s="72"/>
      <c r="G70" s="72"/>
      <c r="H70" s="72"/>
      <c r="I70" s="72"/>
      <c r="J70" s="72"/>
      <c r="K70" s="72"/>
      <c r="L70" s="72"/>
      <c r="M70" s="72"/>
      <c r="N70" s="72"/>
      <c r="O70" s="73"/>
      <c r="P70" s="54"/>
      <c r="Q70" s="54"/>
      <c r="R70" s="54"/>
      <c r="S70" s="54"/>
      <c r="T70" s="54"/>
      <c r="U70" s="54"/>
      <c r="V70" s="54"/>
      <c r="W70" s="54"/>
      <c r="X70" s="54"/>
      <c r="Y70" s="54"/>
      <c r="Z70" s="54"/>
      <c r="AA70" s="54"/>
      <c r="AB70" s="54"/>
      <c r="AC70" s="54"/>
      <c r="AD70" s="54"/>
      <c r="AE70" s="54"/>
      <c r="AF70" s="54"/>
      <c r="AG70" s="54"/>
      <c r="AH70" s="54"/>
      <c r="AI70" s="54"/>
      <c r="AJ70" s="54"/>
      <c r="AK70" s="3"/>
    </row>
    <row r="71" spans="1:37" ht="18" customHeight="1">
      <c r="A71" s="1"/>
      <c r="B71" s="19"/>
      <c r="C71" s="54"/>
      <c r="D71" s="747" t="s">
        <v>480</v>
      </c>
      <c r="E71" s="748"/>
      <c r="F71" s="748"/>
      <c r="G71" s="748"/>
      <c r="H71" s="748"/>
      <c r="I71" s="748"/>
      <c r="J71" s="748"/>
      <c r="K71" s="748"/>
      <c r="L71" s="748"/>
      <c r="M71" s="748"/>
      <c r="N71" s="748"/>
      <c r="O71" s="748"/>
      <c r="P71" s="749"/>
      <c r="Q71" s="756" t="s">
        <v>481</v>
      </c>
      <c r="R71" s="757"/>
      <c r="S71" s="757"/>
      <c r="T71" s="757"/>
      <c r="U71" s="757"/>
      <c r="V71" s="757"/>
      <c r="W71" s="757"/>
      <c r="X71" s="757"/>
      <c r="Y71" s="757"/>
      <c r="Z71" s="757"/>
      <c r="AA71" s="757"/>
      <c r="AB71" s="757"/>
      <c r="AC71" s="757"/>
      <c r="AD71" s="757"/>
      <c r="AE71" s="757"/>
      <c r="AF71" s="757"/>
      <c r="AG71" s="757"/>
      <c r="AH71" s="757"/>
      <c r="AI71" s="757"/>
      <c r="AJ71" s="758"/>
      <c r="AK71" s="3"/>
    </row>
    <row r="72" spans="1:37" ht="24" customHeight="1">
      <c r="A72" s="1"/>
      <c r="B72" s="19"/>
      <c r="C72" s="54"/>
      <c r="D72" s="750"/>
      <c r="E72" s="751"/>
      <c r="F72" s="751"/>
      <c r="G72" s="751"/>
      <c r="H72" s="751"/>
      <c r="I72" s="751"/>
      <c r="J72" s="751"/>
      <c r="K72" s="751"/>
      <c r="L72" s="751"/>
      <c r="M72" s="751"/>
      <c r="N72" s="751"/>
      <c r="O72" s="751"/>
      <c r="P72" s="752"/>
      <c r="Q72" s="759" t="str">
        <f>Tbl!$Q$2</f>
        <v>令和２年度
（2020年度）</v>
      </c>
      <c r="R72" s="760"/>
      <c r="S72" s="760"/>
      <c r="T72" s="761"/>
      <c r="U72" s="759" t="str">
        <f>Tbl!$Q$3</f>
        <v>令和３年度
（2021年度）</v>
      </c>
      <c r="V72" s="760"/>
      <c r="W72" s="760"/>
      <c r="X72" s="761"/>
      <c r="Y72" s="759" t="str">
        <f>Tbl!$Q$4</f>
        <v>令和４年度
（2022年度）</v>
      </c>
      <c r="Z72" s="760"/>
      <c r="AA72" s="760"/>
      <c r="AB72" s="761"/>
      <c r="AC72" s="759" t="str">
        <f>Tbl!$Q$5</f>
        <v>令和５年度
（2023年度）</v>
      </c>
      <c r="AD72" s="760"/>
      <c r="AE72" s="760"/>
      <c r="AF72" s="761"/>
      <c r="AG72" s="759" t="str">
        <f>Tbl!$Q$6</f>
        <v>令和６年度
（2024年度）</v>
      </c>
      <c r="AH72" s="760"/>
      <c r="AI72" s="760"/>
      <c r="AJ72" s="761"/>
      <c r="AK72" s="3"/>
    </row>
    <row r="73" spans="1:37" ht="30" customHeight="1">
      <c r="A73" s="1"/>
      <c r="B73" s="19"/>
      <c r="C73" s="54"/>
      <c r="D73" s="753"/>
      <c r="E73" s="754"/>
      <c r="F73" s="754"/>
      <c r="G73" s="754"/>
      <c r="H73" s="754"/>
      <c r="I73" s="754"/>
      <c r="J73" s="754"/>
      <c r="K73" s="754"/>
      <c r="L73" s="754"/>
      <c r="M73" s="754"/>
      <c r="N73" s="754"/>
      <c r="O73" s="754"/>
      <c r="P73" s="755"/>
      <c r="Q73" s="777"/>
      <c r="R73" s="778"/>
      <c r="S73" s="778"/>
      <c r="T73" s="779"/>
      <c r="U73" s="777"/>
      <c r="V73" s="778"/>
      <c r="W73" s="778"/>
      <c r="X73" s="779"/>
      <c r="Y73" s="777"/>
      <c r="Z73" s="778"/>
      <c r="AA73" s="778"/>
      <c r="AB73" s="779"/>
      <c r="AC73" s="777"/>
      <c r="AD73" s="778"/>
      <c r="AE73" s="778"/>
      <c r="AF73" s="779"/>
      <c r="AG73" s="777"/>
      <c r="AH73" s="778"/>
      <c r="AI73" s="778"/>
      <c r="AJ73" s="779"/>
      <c r="AK73" s="3"/>
    </row>
    <row r="74" spans="1:37" ht="13.5" customHeight="1">
      <c r="A74" s="1"/>
      <c r="B74" s="19"/>
      <c r="C74" s="72"/>
      <c r="D74" s="72"/>
      <c r="E74" s="72"/>
      <c r="F74" s="72"/>
      <c r="G74" s="72"/>
      <c r="H74" s="72"/>
      <c r="I74" s="72"/>
      <c r="J74" s="72"/>
      <c r="K74" s="72"/>
      <c r="L74" s="72"/>
      <c r="M74" s="72"/>
      <c r="N74" s="72"/>
      <c r="O74" s="73"/>
      <c r="P74" s="54"/>
      <c r="Q74" s="54"/>
      <c r="R74" s="54"/>
      <c r="S74" s="54"/>
      <c r="T74" s="54"/>
      <c r="U74" s="54"/>
      <c r="V74" s="54"/>
      <c r="W74" s="54"/>
      <c r="X74" s="54"/>
      <c r="Y74" s="54"/>
      <c r="Z74" s="54"/>
      <c r="AA74" s="54"/>
      <c r="AB74" s="54"/>
      <c r="AC74" s="54"/>
      <c r="AD74" s="54"/>
      <c r="AE74" s="54"/>
      <c r="AF74" s="54"/>
      <c r="AG74" s="54"/>
      <c r="AH74" s="54"/>
      <c r="AI74" s="54"/>
      <c r="AJ74" s="54"/>
      <c r="AK74" s="3"/>
    </row>
    <row r="75" spans="1:37">
      <c r="A75" s="1"/>
      <c r="B75" s="19"/>
      <c r="C75" s="126" t="s">
        <v>516</v>
      </c>
      <c r="D75" s="72"/>
      <c r="E75" s="72"/>
      <c r="F75" s="72"/>
      <c r="G75" s="72"/>
      <c r="H75" s="72"/>
      <c r="I75" s="72"/>
      <c r="J75" s="72"/>
      <c r="K75" s="72"/>
      <c r="L75" s="72"/>
      <c r="M75" s="72"/>
      <c r="N75" s="72"/>
      <c r="O75" s="21"/>
      <c r="P75" s="54"/>
      <c r="Q75" s="54"/>
      <c r="R75" s="54"/>
      <c r="S75" s="54"/>
      <c r="T75" s="54"/>
      <c r="U75" s="54"/>
      <c r="V75" s="54"/>
      <c r="W75" s="54"/>
      <c r="X75" s="54"/>
      <c r="Y75" s="54"/>
      <c r="Z75" s="54"/>
      <c r="AA75" s="54"/>
      <c r="AB75" s="54"/>
      <c r="AC75" s="54"/>
      <c r="AD75" s="54"/>
      <c r="AE75" s="54"/>
      <c r="AF75" s="54"/>
      <c r="AG75" s="54"/>
      <c r="AH75" s="54"/>
      <c r="AI75" s="54"/>
      <c r="AJ75" s="54"/>
      <c r="AK75" s="3"/>
    </row>
    <row r="76" spans="1:37">
      <c r="A76" s="1"/>
      <c r="B76" s="19"/>
      <c r="C76" s="72"/>
      <c r="D76" s="72"/>
      <c r="E76" s="72"/>
      <c r="F76" s="72"/>
      <c r="G76" s="72"/>
      <c r="H76" s="72"/>
      <c r="I76" s="72"/>
      <c r="J76" s="72"/>
      <c r="K76" s="72"/>
      <c r="L76" s="72"/>
      <c r="M76" s="74"/>
      <c r="N76" s="54"/>
      <c r="O76" s="73"/>
      <c r="P76" s="2"/>
      <c r="Q76" s="54"/>
      <c r="R76" s="54"/>
      <c r="S76" s="54"/>
      <c r="T76" s="54"/>
      <c r="U76" s="54"/>
      <c r="V76" s="54"/>
      <c r="W76" s="54"/>
      <c r="X76" s="54"/>
      <c r="Y76" s="54"/>
      <c r="Z76" s="54"/>
      <c r="AA76" s="54"/>
      <c r="AB76" s="54"/>
      <c r="AC76" s="54"/>
      <c r="AD76" s="54"/>
      <c r="AE76" s="54"/>
      <c r="AF76" s="54"/>
      <c r="AG76" s="54"/>
      <c r="AH76" s="54"/>
      <c r="AI76" s="54"/>
      <c r="AJ76" s="142" t="s">
        <v>497</v>
      </c>
      <c r="AK76" s="3"/>
    </row>
    <row r="77" spans="1:37" ht="18" customHeight="1">
      <c r="A77" s="1"/>
      <c r="B77" s="19"/>
      <c r="C77" s="72"/>
      <c r="D77" s="762"/>
      <c r="E77" s="763"/>
      <c r="F77" s="763"/>
      <c r="G77" s="763"/>
      <c r="H77" s="763"/>
      <c r="I77" s="763"/>
      <c r="J77" s="763"/>
      <c r="K77" s="763"/>
      <c r="L77" s="763"/>
      <c r="M77" s="5"/>
      <c r="N77" s="22"/>
      <c r="O77" s="22"/>
      <c r="P77" s="23"/>
      <c r="Q77" s="756" t="s">
        <v>481</v>
      </c>
      <c r="R77" s="757"/>
      <c r="S77" s="757"/>
      <c r="T77" s="757"/>
      <c r="U77" s="757"/>
      <c r="V77" s="757"/>
      <c r="W77" s="757"/>
      <c r="X77" s="757"/>
      <c r="Y77" s="757"/>
      <c r="Z77" s="757"/>
      <c r="AA77" s="757"/>
      <c r="AB77" s="757"/>
      <c r="AC77" s="757"/>
      <c r="AD77" s="757"/>
      <c r="AE77" s="757"/>
      <c r="AF77" s="757"/>
      <c r="AG77" s="757"/>
      <c r="AH77" s="757"/>
      <c r="AI77" s="757"/>
      <c r="AJ77" s="758"/>
      <c r="AK77" s="3"/>
    </row>
    <row r="78" spans="1:37" ht="12" customHeight="1">
      <c r="A78" s="1"/>
      <c r="B78" s="19"/>
      <c r="C78" s="72"/>
      <c r="D78" s="764"/>
      <c r="E78" s="765"/>
      <c r="F78" s="765"/>
      <c r="G78" s="765"/>
      <c r="H78" s="765"/>
      <c r="I78" s="765"/>
      <c r="J78" s="765"/>
      <c r="K78" s="765"/>
      <c r="L78" s="766"/>
      <c r="M78" s="770" t="s">
        <v>157</v>
      </c>
      <c r="N78" s="770"/>
      <c r="O78" s="770"/>
      <c r="P78" s="770"/>
      <c r="Q78" s="771" t="str">
        <f>Tbl!$Q$2</f>
        <v>令和２年度
（2020年度）</v>
      </c>
      <c r="R78" s="772"/>
      <c r="S78" s="772"/>
      <c r="T78" s="773"/>
      <c r="U78" s="771" t="str">
        <f>Tbl!$Q$3</f>
        <v>令和３年度
（2021年度）</v>
      </c>
      <c r="V78" s="772"/>
      <c r="W78" s="772"/>
      <c r="X78" s="773"/>
      <c r="Y78" s="771" t="str">
        <f>Tbl!$Q$4</f>
        <v>令和４年度
（2022年度）</v>
      </c>
      <c r="Z78" s="772"/>
      <c r="AA78" s="772"/>
      <c r="AB78" s="773"/>
      <c r="AC78" s="771" t="str">
        <f>Tbl!$Q$5</f>
        <v>令和５年度
（2023年度）</v>
      </c>
      <c r="AD78" s="772"/>
      <c r="AE78" s="772"/>
      <c r="AF78" s="773"/>
      <c r="AG78" s="771" t="str">
        <f>Tbl!$Q$6</f>
        <v>令和６年度
（2024年度）</v>
      </c>
      <c r="AH78" s="772"/>
      <c r="AI78" s="772"/>
      <c r="AJ78" s="773"/>
      <c r="AK78" s="127"/>
    </row>
    <row r="79" spans="1:37" ht="12" customHeight="1">
      <c r="A79" s="1"/>
      <c r="B79" s="19"/>
      <c r="C79" s="72"/>
      <c r="D79" s="767"/>
      <c r="E79" s="768"/>
      <c r="F79" s="768"/>
      <c r="G79" s="768"/>
      <c r="H79" s="768"/>
      <c r="I79" s="768"/>
      <c r="J79" s="768"/>
      <c r="K79" s="768"/>
      <c r="L79" s="769"/>
      <c r="M79" s="770"/>
      <c r="N79" s="770"/>
      <c r="O79" s="770"/>
      <c r="P79" s="770"/>
      <c r="Q79" s="774"/>
      <c r="R79" s="775"/>
      <c r="S79" s="775"/>
      <c r="T79" s="776"/>
      <c r="U79" s="774"/>
      <c r="V79" s="775"/>
      <c r="W79" s="775"/>
      <c r="X79" s="776"/>
      <c r="Y79" s="774"/>
      <c r="Z79" s="775"/>
      <c r="AA79" s="775"/>
      <c r="AB79" s="776"/>
      <c r="AC79" s="774"/>
      <c r="AD79" s="775"/>
      <c r="AE79" s="775"/>
      <c r="AF79" s="776"/>
      <c r="AG79" s="774"/>
      <c r="AH79" s="775"/>
      <c r="AI79" s="775"/>
      <c r="AJ79" s="776"/>
      <c r="AK79" s="127"/>
    </row>
    <row r="80" spans="1:37" ht="30" customHeight="1">
      <c r="A80" s="1"/>
      <c r="B80" s="19"/>
      <c r="C80" s="72"/>
      <c r="D80" s="788" t="s">
        <v>482</v>
      </c>
      <c r="E80" s="789"/>
      <c r="F80" s="789"/>
      <c r="G80" s="789"/>
      <c r="H80" s="789"/>
      <c r="I80" s="789"/>
      <c r="J80" s="789"/>
      <c r="K80" s="789"/>
      <c r="L80" s="789"/>
      <c r="M80" s="790" t="str">
        <f>IF($S$24="","",$S$24)</f>
        <v/>
      </c>
      <c r="N80" s="790"/>
      <c r="O80" s="790"/>
      <c r="P80" s="790"/>
      <c r="Q80" s="780"/>
      <c r="R80" s="781"/>
      <c r="S80" s="781"/>
      <c r="T80" s="782"/>
      <c r="U80" s="780"/>
      <c r="V80" s="781"/>
      <c r="W80" s="781"/>
      <c r="X80" s="782"/>
      <c r="Y80" s="780"/>
      <c r="Z80" s="781"/>
      <c r="AA80" s="781"/>
      <c r="AB80" s="782"/>
      <c r="AC80" s="780"/>
      <c r="AD80" s="781"/>
      <c r="AE80" s="781"/>
      <c r="AF80" s="782"/>
      <c r="AG80" s="780"/>
      <c r="AH80" s="781"/>
      <c r="AI80" s="781"/>
      <c r="AJ80" s="782"/>
      <c r="AK80" s="3"/>
    </row>
    <row r="81" spans="1:46" ht="30" customHeight="1">
      <c r="A81" s="1"/>
      <c r="B81" s="19"/>
      <c r="C81" s="72"/>
      <c r="D81" s="128"/>
      <c r="E81" s="783" t="s">
        <v>158</v>
      </c>
      <c r="F81" s="783"/>
      <c r="G81" s="783"/>
      <c r="H81" s="783"/>
      <c r="I81" s="783"/>
      <c r="J81" s="783"/>
      <c r="K81" s="783"/>
      <c r="L81" s="783"/>
      <c r="M81" s="783"/>
      <c r="N81" s="783"/>
      <c r="O81" s="783"/>
      <c r="P81" s="783"/>
      <c r="Q81" s="784" t="s">
        <v>192</v>
      </c>
      <c r="R81" s="785"/>
      <c r="S81" s="785"/>
      <c r="T81" s="786"/>
      <c r="U81" s="787" t="str">
        <f>IFERROR(IF(U$80="","",(U80-Q80)/Q80*100),"")</f>
        <v/>
      </c>
      <c r="V81" s="787"/>
      <c r="W81" s="787"/>
      <c r="X81" s="787"/>
      <c r="Y81" s="787" t="str">
        <f t="shared" ref="Y81" si="0">IFERROR(IF(Y$80="","",(Y80-U80)/U80*100),"")</f>
        <v/>
      </c>
      <c r="Z81" s="787"/>
      <c r="AA81" s="787"/>
      <c r="AB81" s="787"/>
      <c r="AC81" s="787" t="str">
        <f t="shared" ref="AC81" si="1">IFERROR(IF(AC$80="","",(AC80-Y80)/Y80*100),"")</f>
        <v/>
      </c>
      <c r="AD81" s="787"/>
      <c r="AE81" s="787"/>
      <c r="AF81" s="787"/>
      <c r="AG81" s="787" t="str">
        <f t="shared" ref="AG81" si="2">IFERROR(IF(AG$80="","",(AG80-AC80)/AC80*100),"")</f>
        <v/>
      </c>
      <c r="AH81" s="787"/>
      <c r="AI81" s="787"/>
      <c r="AJ81" s="787"/>
      <c r="AK81" s="3"/>
    </row>
    <row r="82" spans="1:46" ht="15" customHeight="1">
      <c r="A82" s="1"/>
      <c r="B82" s="19"/>
      <c r="C82" s="72"/>
      <c r="D82" s="809"/>
      <c r="E82" s="811" t="s">
        <v>518</v>
      </c>
      <c r="F82" s="812"/>
      <c r="G82" s="812"/>
      <c r="H82" s="812"/>
      <c r="I82" s="812"/>
      <c r="J82" s="812"/>
      <c r="K82" s="812"/>
      <c r="L82" s="812"/>
      <c r="M82" s="812"/>
      <c r="N82" s="812"/>
      <c r="O82" s="812"/>
      <c r="P82" s="813"/>
      <c r="Q82" s="791" t="str">
        <f>IFERROR(IF(Q80="","",($M$80-Q80)/$M$80*100),"")</f>
        <v/>
      </c>
      <c r="R82" s="792"/>
      <c r="S82" s="792"/>
      <c r="T82" s="793"/>
      <c r="U82" s="791" t="str">
        <f t="shared" ref="U82" si="3">IFERROR(IF(U80="","",($M$80-U80)/$M$80*100),"")</f>
        <v/>
      </c>
      <c r="V82" s="792"/>
      <c r="W82" s="792"/>
      <c r="X82" s="793"/>
      <c r="Y82" s="791" t="str">
        <f t="shared" ref="Y82" si="4">IFERROR(IF(Y80="","",($M$80-Y80)/$M$80*100),"")</f>
        <v/>
      </c>
      <c r="Z82" s="792"/>
      <c r="AA82" s="792"/>
      <c r="AB82" s="793"/>
      <c r="AC82" s="791" t="str">
        <f t="shared" ref="AC82" si="5">IFERROR(IF(AC80="","",($M$80-AC80)/$M$80*100),"")</f>
        <v/>
      </c>
      <c r="AD82" s="792"/>
      <c r="AE82" s="792"/>
      <c r="AF82" s="793"/>
      <c r="AG82" s="791" t="str">
        <f t="shared" ref="AG82" si="6">IFERROR(IF(AG80="","",($M$80-AG80)/$M$80*100),"")</f>
        <v/>
      </c>
      <c r="AH82" s="792"/>
      <c r="AI82" s="792"/>
      <c r="AJ82" s="793"/>
      <c r="AK82" s="3"/>
    </row>
    <row r="83" spans="1:46" ht="15" customHeight="1">
      <c r="A83" s="1"/>
      <c r="B83" s="19"/>
      <c r="C83" s="72"/>
      <c r="D83" s="810"/>
      <c r="E83" s="814"/>
      <c r="F83" s="815"/>
      <c r="G83" s="815"/>
      <c r="H83" s="815"/>
      <c r="I83" s="815"/>
      <c r="J83" s="815"/>
      <c r="K83" s="815"/>
      <c r="L83" s="815"/>
      <c r="M83" s="815"/>
      <c r="N83" s="815"/>
      <c r="O83" s="815"/>
      <c r="P83" s="816"/>
      <c r="Q83" s="794"/>
      <c r="R83" s="795"/>
      <c r="S83" s="795"/>
      <c r="T83" s="796"/>
      <c r="U83" s="794"/>
      <c r="V83" s="795"/>
      <c r="W83" s="795"/>
      <c r="X83" s="796"/>
      <c r="Y83" s="794"/>
      <c r="Z83" s="795"/>
      <c r="AA83" s="795"/>
      <c r="AB83" s="796"/>
      <c r="AC83" s="794"/>
      <c r="AD83" s="795"/>
      <c r="AE83" s="795"/>
      <c r="AF83" s="796"/>
      <c r="AG83" s="794"/>
      <c r="AH83" s="795"/>
      <c r="AI83" s="795"/>
      <c r="AJ83" s="796"/>
      <c r="AK83" s="21"/>
    </row>
    <row r="84" spans="1:46" ht="30" customHeight="1">
      <c r="A84" s="1"/>
      <c r="B84" s="19"/>
      <c r="C84" s="72"/>
      <c r="D84" s="797" t="s">
        <v>109</v>
      </c>
      <c r="E84" s="799" t="s">
        <v>159</v>
      </c>
      <c r="F84" s="800"/>
      <c r="G84" s="800"/>
      <c r="H84" s="800"/>
      <c r="I84" s="800"/>
      <c r="J84" s="800"/>
      <c r="K84" s="800"/>
      <c r="L84" s="800"/>
      <c r="M84" s="800"/>
      <c r="N84" s="800"/>
      <c r="O84" s="800"/>
      <c r="P84" s="801"/>
      <c r="Q84" s="802"/>
      <c r="R84" s="803"/>
      <c r="S84" s="803"/>
      <c r="T84" s="804"/>
      <c r="U84" s="802"/>
      <c r="V84" s="803"/>
      <c r="W84" s="803"/>
      <c r="X84" s="804"/>
      <c r="Y84" s="802"/>
      <c r="Z84" s="803"/>
      <c r="AA84" s="803"/>
      <c r="AB84" s="804"/>
      <c r="AC84" s="802"/>
      <c r="AD84" s="803"/>
      <c r="AE84" s="803"/>
      <c r="AF84" s="804"/>
      <c r="AG84" s="802"/>
      <c r="AH84" s="803"/>
      <c r="AI84" s="803"/>
      <c r="AJ84" s="804"/>
      <c r="AK84" s="21"/>
    </row>
    <row r="85" spans="1:46" ht="30" customHeight="1">
      <c r="A85" s="1"/>
      <c r="B85" s="19"/>
      <c r="C85" s="72"/>
      <c r="D85" s="797"/>
      <c r="E85" s="805" t="s">
        <v>160</v>
      </c>
      <c r="F85" s="805"/>
      <c r="G85" s="805"/>
      <c r="H85" s="805"/>
      <c r="I85" s="805"/>
      <c r="J85" s="805"/>
      <c r="K85" s="805"/>
      <c r="L85" s="805"/>
      <c r="M85" s="805"/>
      <c r="N85" s="805"/>
      <c r="O85" s="805"/>
      <c r="P85" s="805"/>
      <c r="Q85" s="806"/>
      <c r="R85" s="807"/>
      <c r="S85" s="807"/>
      <c r="T85" s="808"/>
      <c r="U85" s="817"/>
      <c r="V85" s="818"/>
      <c r="W85" s="818"/>
      <c r="X85" s="819"/>
      <c r="Y85" s="806"/>
      <c r="Z85" s="807"/>
      <c r="AA85" s="807"/>
      <c r="AB85" s="808"/>
      <c r="AC85" s="806"/>
      <c r="AD85" s="807"/>
      <c r="AE85" s="807"/>
      <c r="AF85" s="808"/>
      <c r="AG85" s="806"/>
      <c r="AH85" s="807"/>
      <c r="AI85" s="807"/>
      <c r="AJ85" s="808"/>
      <c r="AK85" s="3"/>
    </row>
    <row r="86" spans="1:46" ht="30" customHeight="1">
      <c r="A86" s="1"/>
      <c r="B86" s="19"/>
      <c r="C86" s="72"/>
      <c r="D86" s="797"/>
      <c r="E86" s="805" t="s">
        <v>161</v>
      </c>
      <c r="F86" s="805"/>
      <c r="G86" s="805"/>
      <c r="H86" s="805"/>
      <c r="I86" s="805"/>
      <c r="J86" s="805"/>
      <c r="K86" s="805"/>
      <c r="L86" s="805"/>
      <c r="M86" s="805"/>
      <c r="N86" s="805"/>
      <c r="O86" s="805"/>
      <c r="P86" s="805"/>
      <c r="Q86" s="806"/>
      <c r="R86" s="807"/>
      <c r="S86" s="807"/>
      <c r="T86" s="808"/>
      <c r="U86" s="806"/>
      <c r="V86" s="807"/>
      <c r="W86" s="807"/>
      <c r="X86" s="808"/>
      <c r="Y86" s="806"/>
      <c r="Z86" s="807"/>
      <c r="AA86" s="807"/>
      <c r="AB86" s="808"/>
      <c r="AC86" s="806"/>
      <c r="AD86" s="807"/>
      <c r="AE86" s="807"/>
      <c r="AF86" s="808"/>
      <c r="AG86" s="806"/>
      <c r="AH86" s="807"/>
      <c r="AI86" s="807"/>
      <c r="AJ86" s="808"/>
      <c r="AK86" s="3"/>
    </row>
    <row r="87" spans="1:46" ht="30" customHeight="1">
      <c r="A87" s="1"/>
      <c r="B87" s="19"/>
      <c r="C87" s="72"/>
      <c r="D87" s="797"/>
      <c r="E87" s="805" t="s">
        <v>162</v>
      </c>
      <c r="F87" s="805"/>
      <c r="G87" s="805"/>
      <c r="H87" s="805"/>
      <c r="I87" s="805"/>
      <c r="J87" s="805"/>
      <c r="K87" s="805"/>
      <c r="L87" s="805"/>
      <c r="M87" s="805"/>
      <c r="N87" s="805"/>
      <c r="O87" s="805"/>
      <c r="P87" s="805"/>
      <c r="Q87" s="806"/>
      <c r="R87" s="807"/>
      <c r="S87" s="807"/>
      <c r="T87" s="808"/>
      <c r="U87" s="806"/>
      <c r="V87" s="807"/>
      <c r="W87" s="807"/>
      <c r="X87" s="808"/>
      <c r="Y87" s="806"/>
      <c r="Z87" s="807"/>
      <c r="AA87" s="807"/>
      <c r="AB87" s="808"/>
      <c r="AC87" s="806"/>
      <c r="AD87" s="807"/>
      <c r="AE87" s="807"/>
      <c r="AF87" s="808"/>
      <c r="AG87" s="806"/>
      <c r="AH87" s="807"/>
      <c r="AI87" s="807"/>
      <c r="AJ87" s="808"/>
      <c r="AK87" s="3"/>
      <c r="AP87" s="47"/>
      <c r="AS87" s="47"/>
    </row>
    <row r="88" spans="1:46" ht="30" customHeight="1">
      <c r="A88" s="1"/>
      <c r="B88" s="19"/>
      <c r="C88" s="72"/>
      <c r="D88" s="797"/>
      <c r="E88" s="805" t="s">
        <v>163</v>
      </c>
      <c r="F88" s="805"/>
      <c r="G88" s="805"/>
      <c r="H88" s="805"/>
      <c r="I88" s="805"/>
      <c r="J88" s="805"/>
      <c r="K88" s="805"/>
      <c r="L88" s="805"/>
      <c r="M88" s="805"/>
      <c r="N88" s="805"/>
      <c r="O88" s="805"/>
      <c r="P88" s="805"/>
      <c r="Q88" s="806"/>
      <c r="R88" s="807"/>
      <c r="S88" s="807"/>
      <c r="T88" s="808"/>
      <c r="U88" s="806"/>
      <c r="V88" s="807"/>
      <c r="W88" s="807"/>
      <c r="X88" s="808"/>
      <c r="Y88" s="806"/>
      <c r="Z88" s="807"/>
      <c r="AA88" s="807"/>
      <c r="AB88" s="808"/>
      <c r="AC88" s="806"/>
      <c r="AD88" s="807"/>
      <c r="AE88" s="807"/>
      <c r="AF88" s="808"/>
      <c r="AG88" s="806"/>
      <c r="AH88" s="807"/>
      <c r="AI88" s="807"/>
      <c r="AJ88" s="808"/>
      <c r="AK88" s="3"/>
    </row>
    <row r="89" spans="1:46" ht="30" customHeight="1">
      <c r="A89" s="1"/>
      <c r="B89" s="19"/>
      <c r="C89" s="72"/>
      <c r="D89" s="797"/>
      <c r="E89" s="805" t="s">
        <v>164</v>
      </c>
      <c r="F89" s="805"/>
      <c r="G89" s="805"/>
      <c r="H89" s="805"/>
      <c r="I89" s="805"/>
      <c r="J89" s="805"/>
      <c r="K89" s="805"/>
      <c r="L89" s="805"/>
      <c r="M89" s="805"/>
      <c r="N89" s="805"/>
      <c r="O89" s="805"/>
      <c r="P89" s="805"/>
      <c r="Q89" s="806"/>
      <c r="R89" s="807"/>
      <c r="S89" s="807"/>
      <c r="T89" s="808"/>
      <c r="U89" s="806"/>
      <c r="V89" s="807"/>
      <c r="W89" s="807"/>
      <c r="X89" s="808"/>
      <c r="Y89" s="806"/>
      <c r="Z89" s="807"/>
      <c r="AA89" s="807"/>
      <c r="AB89" s="808"/>
      <c r="AC89" s="806"/>
      <c r="AD89" s="807"/>
      <c r="AE89" s="807"/>
      <c r="AF89" s="808"/>
      <c r="AG89" s="806"/>
      <c r="AH89" s="807"/>
      <c r="AI89" s="807"/>
      <c r="AJ89" s="808"/>
      <c r="AK89" s="3"/>
      <c r="AM89" s="134" t="s">
        <v>165</v>
      </c>
      <c r="AN89" s="108"/>
      <c r="AO89" s="109"/>
      <c r="AP89" s="109"/>
      <c r="AQ89" s="109"/>
      <c r="AR89" s="48"/>
    </row>
    <row r="90" spans="1:46" ht="30" customHeight="1" thickBot="1">
      <c r="A90" s="1"/>
      <c r="B90" s="19"/>
      <c r="C90" s="72"/>
      <c r="D90" s="798"/>
      <c r="E90" s="826" t="s">
        <v>166</v>
      </c>
      <c r="F90" s="827"/>
      <c r="G90" s="827"/>
      <c r="H90" s="827"/>
      <c r="I90" s="827"/>
      <c r="J90" s="827"/>
      <c r="K90" s="827"/>
      <c r="L90" s="827"/>
      <c r="M90" s="827"/>
      <c r="N90" s="827"/>
      <c r="O90" s="827"/>
      <c r="P90" s="828"/>
      <c r="Q90" s="829"/>
      <c r="R90" s="830"/>
      <c r="S90" s="830"/>
      <c r="T90" s="831"/>
      <c r="U90" s="829"/>
      <c r="V90" s="830"/>
      <c r="W90" s="830"/>
      <c r="X90" s="831"/>
      <c r="Y90" s="829"/>
      <c r="Z90" s="830"/>
      <c r="AA90" s="830"/>
      <c r="AB90" s="831"/>
      <c r="AC90" s="829"/>
      <c r="AD90" s="830"/>
      <c r="AE90" s="830"/>
      <c r="AF90" s="831"/>
      <c r="AG90" s="829"/>
      <c r="AH90" s="830"/>
      <c r="AI90" s="830"/>
      <c r="AJ90" s="831"/>
      <c r="AK90" s="3"/>
      <c r="AM90" s="304">
        <f>SUM($Q$84:$T$90)</f>
        <v>0</v>
      </c>
      <c r="AN90" s="305">
        <f>SUM($U$84:$X$90)</f>
        <v>0</v>
      </c>
      <c r="AO90" s="305">
        <f>SUM($Y$84:$AB$90)</f>
        <v>0</v>
      </c>
      <c r="AP90" s="305">
        <f>SUM($AC$84:$AF$90)</f>
        <v>0</v>
      </c>
      <c r="AQ90" s="306">
        <f>SUM($AG$84:$AJ$90)</f>
        <v>0</v>
      </c>
      <c r="AR90" s="49"/>
      <c r="AS90" s="50"/>
    </row>
    <row r="91" spans="1:46" ht="30" customHeight="1" thickTop="1">
      <c r="A91" s="1"/>
      <c r="B91" s="19"/>
      <c r="C91" s="72"/>
      <c r="D91" s="820" t="s">
        <v>110</v>
      </c>
      <c r="E91" s="821"/>
      <c r="F91" s="821"/>
      <c r="G91" s="821"/>
      <c r="H91" s="821"/>
      <c r="I91" s="821"/>
      <c r="J91" s="821"/>
      <c r="K91" s="821"/>
      <c r="L91" s="821"/>
      <c r="M91" s="821"/>
      <c r="N91" s="821"/>
      <c r="O91" s="821"/>
      <c r="P91" s="822"/>
      <c r="Q91" s="823" t="str">
        <f>IF(SUM(Q$80,Q$84:T$90)=0,"",SUM(Q$80,Q$84:T$90))</f>
        <v/>
      </c>
      <c r="R91" s="824"/>
      <c r="S91" s="824"/>
      <c r="T91" s="825"/>
      <c r="U91" s="823" t="str">
        <f t="shared" ref="U91" si="7">IF(SUM(U$80,U$84:X$90)=0,"",SUM(U$80,U$84:X$90))</f>
        <v/>
      </c>
      <c r="V91" s="824"/>
      <c r="W91" s="824"/>
      <c r="X91" s="825"/>
      <c r="Y91" s="823" t="str">
        <f t="shared" ref="Y91" si="8">IF(SUM(Y$80,Y$84:AB$90)=0,"",SUM(Y$80,Y$84:AB$90))</f>
        <v/>
      </c>
      <c r="Z91" s="824"/>
      <c r="AA91" s="824"/>
      <c r="AB91" s="825"/>
      <c r="AC91" s="823" t="str">
        <f t="shared" ref="AC91" si="9">IF(SUM(AC$80,AC$84:AF$90)=0,"",SUM(AC$80,AC$84:AF$90))</f>
        <v/>
      </c>
      <c r="AD91" s="824"/>
      <c r="AE91" s="824"/>
      <c r="AF91" s="825"/>
      <c r="AG91" s="823" t="str">
        <f t="shared" ref="AG91" si="10">IF(SUM(AG$80,AG$84:AJ$90)=0,"",SUM(AG$80,AG$84:AJ$90))</f>
        <v/>
      </c>
      <c r="AH91" s="824"/>
      <c r="AI91" s="824"/>
      <c r="AJ91" s="825"/>
      <c r="AK91" s="3"/>
      <c r="AO91" s="47"/>
      <c r="AP91" s="47"/>
      <c r="AQ91" s="47"/>
      <c r="AR91" s="47"/>
      <c r="AS91" s="47"/>
    </row>
    <row r="92" spans="1:46">
      <c r="A92" s="1"/>
      <c r="B92" s="19"/>
      <c r="C92" s="72"/>
      <c r="D92" s="72"/>
      <c r="E92" s="72"/>
      <c r="F92" s="72"/>
      <c r="G92" s="72"/>
      <c r="H92" s="72"/>
      <c r="I92" s="72"/>
      <c r="J92" s="72"/>
      <c r="K92" s="72"/>
      <c r="L92" s="72"/>
      <c r="M92" s="72"/>
      <c r="N92" s="72"/>
      <c r="O92" s="24"/>
      <c r="P92" s="54"/>
      <c r="Q92" s="54"/>
      <c r="R92" s="54"/>
      <c r="S92" s="54"/>
      <c r="T92" s="54"/>
      <c r="U92" s="54"/>
      <c r="V92" s="54"/>
      <c r="W92" s="54"/>
      <c r="X92" s="54"/>
      <c r="Y92" s="54"/>
      <c r="Z92" s="54"/>
      <c r="AA92" s="54"/>
      <c r="AB92" s="54"/>
      <c r="AC92" s="54"/>
      <c r="AD92" s="54"/>
      <c r="AE92" s="54"/>
      <c r="AF92" s="54"/>
      <c r="AG92" s="54"/>
      <c r="AH92" s="54"/>
      <c r="AI92" s="54"/>
      <c r="AJ92" s="54"/>
      <c r="AK92" s="3"/>
    </row>
    <row r="93" spans="1:46" ht="13.5" customHeight="1">
      <c r="A93" s="1"/>
      <c r="B93" s="19"/>
      <c r="C93" s="126" t="s">
        <v>517</v>
      </c>
      <c r="D93" s="72"/>
      <c r="E93" s="72"/>
      <c r="F93" s="72"/>
      <c r="G93" s="72"/>
      <c r="H93" s="72"/>
      <c r="I93" s="72"/>
      <c r="J93" s="72"/>
      <c r="K93" s="72"/>
      <c r="L93" s="72"/>
      <c r="M93" s="72"/>
      <c r="N93" s="72"/>
      <c r="O93" s="73"/>
      <c r="P93" s="54"/>
      <c r="Q93" s="54"/>
      <c r="R93" s="54"/>
      <c r="S93" s="54"/>
      <c r="T93" s="54"/>
      <c r="U93" s="54"/>
      <c r="V93" s="54"/>
      <c r="W93" s="54"/>
      <c r="X93" s="54"/>
      <c r="Y93" s="54"/>
      <c r="Z93" s="54"/>
      <c r="AA93" s="54"/>
      <c r="AB93" s="54"/>
      <c r="AC93" s="54"/>
      <c r="AD93" s="54"/>
      <c r="AE93" s="54"/>
      <c r="AF93" s="54"/>
      <c r="AG93" s="54"/>
      <c r="AH93" s="54"/>
      <c r="AI93" s="54"/>
      <c r="AJ93" s="54"/>
      <c r="AK93" s="3"/>
    </row>
    <row r="94" spans="1:46" ht="13.5" customHeight="1">
      <c r="A94" s="1"/>
      <c r="B94" s="19"/>
      <c r="C94" s="72"/>
      <c r="D94" s="72"/>
      <c r="E94" s="72"/>
      <c r="F94" s="72"/>
      <c r="G94" s="72"/>
      <c r="H94" s="72"/>
      <c r="I94" s="72"/>
      <c r="J94" s="72"/>
      <c r="K94" s="72"/>
      <c r="L94" s="75"/>
      <c r="M94" s="54"/>
      <c r="N94" s="54"/>
      <c r="O94" s="73"/>
      <c r="P94" s="54"/>
      <c r="Q94" s="54"/>
      <c r="R94" s="54"/>
      <c r="S94" s="54"/>
      <c r="T94" s="54"/>
      <c r="U94" s="54"/>
      <c r="V94" s="54"/>
      <c r="W94" s="54"/>
      <c r="X94" s="54"/>
      <c r="Y94" s="54"/>
      <c r="Z94" s="54"/>
      <c r="AA94" s="54"/>
      <c r="AB94" s="54"/>
      <c r="AC94" s="832" t="s">
        <v>483</v>
      </c>
      <c r="AD94" s="832"/>
      <c r="AE94" s="832"/>
      <c r="AF94" s="832"/>
      <c r="AG94" s="832"/>
      <c r="AH94" s="832"/>
      <c r="AI94" s="832"/>
      <c r="AJ94" s="832"/>
      <c r="AK94" s="3"/>
    </row>
    <row r="95" spans="1:46" ht="18" customHeight="1">
      <c r="A95" s="1"/>
      <c r="B95" s="19"/>
      <c r="C95" s="72"/>
      <c r="D95" s="762"/>
      <c r="E95" s="763"/>
      <c r="F95" s="763"/>
      <c r="G95" s="763"/>
      <c r="H95" s="763"/>
      <c r="I95" s="763"/>
      <c r="J95" s="763"/>
      <c r="K95" s="763"/>
      <c r="L95" s="763"/>
      <c r="M95" s="5"/>
      <c r="N95" s="22"/>
      <c r="O95" s="22"/>
      <c r="P95" s="23"/>
      <c r="Q95" s="833" t="s">
        <v>481</v>
      </c>
      <c r="R95" s="834"/>
      <c r="S95" s="834"/>
      <c r="T95" s="834"/>
      <c r="U95" s="834"/>
      <c r="V95" s="834"/>
      <c r="W95" s="834"/>
      <c r="X95" s="834"/>
      <c r="Y95" s="834"/>
      <c r="Z95" s="834"/>
      <c r="AA95" s="834"/>
      <c r="AB95" s="834"/>
      <c r="AC95" s="834"/>
      <c r="AD95" s="834"/>
      <c r="AE95" s="834"/>
      <c r="AF95" s="834"/>
      <c r="AG95" s="834"/>
      <c r="AH95" s="834"/>
      <c r="AI95" s="834"/>
      <c r="AJ95" s="835"/>
      <c r="AK95" s="3"/>
    </row>
    <row r="96" spans="1:46" ht="12" customHeight="1">
      <c r="A96" s="1"/>
      <c r="B96" s="19"/>
      <c r="C96" s="72"/>
      <c r="D96" s="764"/>
      <c r="E96" s="765"/>
      <c r="F96" s="765"/>
      <c r="G96" s="765"/>
      <c r="H96" s="765"/>
      <c r="I96" s="765"/>
      <c r="J96" s="765"/>
      <c r="K96" s="765"/>
      <c r="L96" s="766"/>
      <c r="M96" s="770" t="s">
        <v>157</v>
      </c>
      <c r="N96" s="770"/>
      <c r="O96" s="770"/>
      <c r="P96" s="770"/>
      <c r="Q96" s="771" t="str">
        <f>Tbl!$Q$2</f>
        <v>令和２年度
（2020年度）</v>
      </c>
      <c r="R96" s="772"/>
      <c r="S96" s="772"/>
      <c r="T96" s="773"/>
      <c r="U96" s="771" t="str">
        <f>Tbl!$Q$3</f>
        <v>令和３年度
（2021年度）</v>
      </c>
      <c r="V96" s="772"/>
      <c r="W96" s="772"/>
      <c r="X96" s="773"/>
      <c r="Y96" s="771" t="str">
        <f>Tbl!$Q$4</f>
        <v>令和４年度
（2022年度）</v>
      </c>
      <c r="Z96" s="772"/>
      <c r="AA96" s="772"/>
      <c r="AB96" s="773"/>
      <c r="AC96" s="771" t="str">
        <f>Tbl!$Q$5</f>
        <v>令和５年度
（2023年度）</v>
      </c>
      <c r="AD96" s="772"/>
      <c r="AE96" s="772"/>
      <c r="AF96" s="773"/>
      <c r="AG96" s="771" t="str">
        <f>Tbl!$Q$6</f>
        <v>令和６年度
（2024年度）</v>
      </c>
      <c r="AH96" s="772"/>
      <c r="AI96" s="772"/>
      <c r="AJ96" s="773"/>
      <c r="AK96" s="3"/>
      <c r="AO96" s="51"/>
      <c r="AP96" s="51"/>
      <c r="AQ96" s="51"/>
      <c r="AR96" s="836"/>
      <c r="AS96" s="836"/>
      <c r="AT96" s="836"/>
    </row>
    <row r="97" spans="1:46" ht="12" customHeight="1">
      <c r="A97" s="1"/>
      <c r="B97" s="19"/>
      <c r="C97" s="72"/>
      <c r="D97" s="767"/>
      <c r="E97" s="768"/>
      <c r="F97" s="768"/>
      <c r="G97" s="768"/>
      <c r="H97" s="768"/>
      <c r="I97" s="768"/>
      <c r="J97" s="768"/>
      <c r="K97" s="768"/>
      <c r="L97" s="769"/>
      <c r="M97" s="770"/>
      <c r="N97" s="770"/>
      <c r="O97" s="770"/>
      <c r="P97" s="770"/>
      <c r="Q97" s="774"/>
      <c r="R97" s="775"/>
      <c r="S97" s="775"/>
      <c r="T97" s="776"/>
      <c r="U97" s="774"/>
      <c r="V97" s="775"/>
      <c r="W97" s="775"/>
      <c r="X97" s="776"/>
      <c r="Y97" s="774"/>
      <c r="Z97" s="775"/>
      <c r="AA97" s="775"/>
      <c r="AB97" s="776"/>
      <c r="AC97" s="774"/>
      <c r="AD97" s="775"/>
      <c r="AE97" s="775"/>
      <c r="AF97" s="776"/>
      <c r="AG97" s="774"/>
      <c r="AH97" s="775"/>
      <c r="AI97" s="775"/>
      <c r="AJ97" s="776"/>
      <c r="AK97" s="3"/>
      <c r="AO97" s="51"/>
      <c r="AP97" s="51"/>
      <c r="AQ97" s="51"/>
      <c r="AR97" s="836"/>
      <c r="AS97" s="836"/>
      <c r="AT97" s="836"/>
    </row>
    <row r="98" spans="1:46" ht="30" customHeight="1">
      <c r="A98" s="1"/>
      <c r="B98" s="19"/>
      <c r="C98" s="72"/>
      <c r="D98" s="837" t="s">
        <v>484</v>
      </c>
      <c r="E98" s="838"/>
      <c r="F98" s="838"/>
      <c r="G98" s="838"/>
      <c r="H98" s="838"/>
      <c r="I98" s="838"/>
      <c r="J98" s="838"/>
      <c r="K98" s="838"/>
      <c r="L98" s="839"/>
      <c r="M98" s="840" t="str">
        <f>IF($AD$24="","",$AD$24)</f>
        <v/>
      </c>
      <c r="N98" s="841"/>
      <c r="O98" s="841"/>
      <c r="P98" s="842"/>
      <c r="Q98" s="843" t="str">
        <f t="shared" ref="Q98:U98" si="11">IFERROR(IF(Q$80="","",Q$80/Q$101),"")</f>
        <v/>
      </c>
      <c r="R98" s="844"/>
      <c r="S98" s="844"/>
      <c r="T98" s="845"/>
      <c r="U98" s="843" t="str">
        <f t="shared" si="11"/>
        <v/>
      </c>
      <c r="V98" s="844"/>
      <c r="W98" s="844"/>
      <c r="X98" s="845"/>
      <c r="Y98" s="843" t="str">
        <f t="shared" ref="Y98" si="12">IFERROR(IF(Y$80="","",Y$80/Y$101),"")</f>
        <v/>
      </c>
      <c r="Z98" s="844"/>
      <c r="AA98" s="844"/>
      <c r="AB98" s="845"/>
      <c r="AC98" s="843" t="str">
        <f t="shared" ref="AC98" si="13">IFERROR(IF(AC$80="","",AC$80/AC$101),"")</f>
        <v/>
      </c>
      <c r="AD98" s="844"/>
      <c r="AE98" s="844"/>
      <c r="AF98" s="845"/>
      <c r="AG98" s="843" t="str">
        <f t="shared" ref="AG98" si="14">IFERROR(IF(AG$80="","",AG$80/AG$101),"")</f>
        <v/>
      </c>
      <c r="AH98" s="844"/>
      <c r="AI98" s="844"/>
      <c r="AJ98" s="845"/>
      <c r="AK98" s="3"/>
      <c r="AO98" s="51"/>
      <c r="AP98" s="51"/>
      <c r="AQ98" s="51"/>
      <c r="AR98" s="836"/>
      <c r="AS98" s="836"/>
      <c r="AT98" s="836"/>
    </row>
    <row r="99" spans="1:46" ht="30" customHeight="1">
      <c r="A99" s="1"/>
      <c r="B99" s="19"/>
      <c r="C99" s="72"/>
      <c r="D99" s="25"/>
      <c r="E99" s="850" t="s">
        <v>158</v>
      </c>
      <c r="F99" s="850"/>
      <c r="G99" s="850"/>
      <c r="H99" s="850"/>
      <c r="I99" s="850"/>
      <c r="J99" s="850"/>
      <c r="K99" s="850"/>
      <c r="L99" s="850"/>
      <c r="M99" s="850"/>
      <c r="N99" s="850"/>
      <c r="O99" s="850"/>
      <c r="P99" s="850"/>
      <c r="Q99" s="851" t="s">
        <v>192</v>
      </c>
      <c r="R99" s="852"/>
      <c r="S99" s="852"/>
      <c r="T99" s="852"/>
      <c r="U99" s="849" t="str">
        <f>IFERROR(IF(U98="","",(U98-Q98)/Q98*100),"")</f>
        <v/>
      </c>
      <c r="V99" s="849"/>
      <c r="W99" s="849"/>
      <c r="X99" s="849"/>
      <c r="Y99" s="849" t="str">
        <f t="shared" ref="Y99" si="15">IFERROR(IF(Y98="","",(Y98-U98)/U98*100),"")</f>
        <v/>
      </c>
      <c r="Z99" s="849"/>
      <c r="AA99" s="849"/>
      <c r="AB99" s="849"/>
      <c r="AC99" s="849" t="str">
        <f t="shared" ref="AC99" si="16">IFERROR(IF(AC98="","",(AC98-Y98)/Y98*100),"")</f>
        <v/>
      </c>
      <c r="AD99" s="849"/>
      <c r="AE99" s="849"/>
      <c r="AF99" s="849"/>
      <c r="AG99" s="849" t="str">
        <f t="shared" ref="AG99" si="17">IFERROR(IF(AG98="","",(AG98-AC98)/AC98*100),"")</f>
        <v/>
      </c>
      <c r="AH99" s="849"/>
      <c r="AI99" s="849"/>
      <c r="AJ99" s="849"/>
      <c r="AK99" s="3"/>
      <c r="AO99" s="51"/>
      <c r="AP99" s="51"/>
      <c r="AQ99" s="51"/>
      <c r="AR99" s="300"/>
      <c r="AS99" s="300"/>
      <c r="AT99" s="300"/>
    </row>
    <row r="100" spans="1:46" ht="30" customHeight="1">
      <c r="A100" s="1"/>
      <c r="B100" s="19"/>
      <c r="C100" s="72"/>
      <c r="D100" s="44"/>
      <c r="E100" s="846" t="s">
        <v>167</v>
      </c>
      <c r="F100" s="847"/>
      <c r="G100" s="847"/>
      <c r="H100" s="847"/>
      <c r="I100" s="847"/>
      <c r="J100" s="847"/>
      <c r="K100" s="847"/>
      <c r="L100" s="847"/>
      <c r="M100" s="847"/>
      <c r="N100" s="847"/>
      <c r="O100" s="847"/>
      <c r="P100" s="848"/>
      <c r="Q100" s="849" t="str">
        <f>IFERROR(IF(Q98="","",($M$98-Q98)/$M$98)*100,"")</f>
        <v/>
      </c>
      <c r="R100" s="849"/>
      <c r="S100" s="849"/>
      <c r="T100" s="849"/>
      <c r="U100" s="849" t="str">
        <f t="shared" ref="U100" si="18">IFERROR(IF(U98="","",($M$98-U98)/$M$98)*100,"")</f>
        <v/>
      </c>
      <c r="V100" s="849"/>
      <c r="W100" s="849"/>
      <c r="X100" s="849"/>
      <c r="Y100" s="849" t="str">
        <f t="shared" ref="Y100" si="19">IFERROR(IF(Y98="","",($M$98-Y98)/$M$98)*100,"")</f>
        <v/>
      </c>
      <c r="Z100" s="849"/>
      <c r="AA100" s="849"/>
      <c r="AB100" s="849"/>
      <c r="AC100" s="849" t="str">
        <f t="shared" ref="AC100" si="20">IFERROR(IF(AC98="","",($M$98-AC98)/$M$98)*100,"")</f>
        <v/>
      </c>
      <c r="AD100" s="849"/>
      <c r="AE100" s="849"/>
      <c r="AF100" s="849"/>
      <c r="AG100" s="849" t="str">
        <f t="shared" ref="AG100" si="21">IFERROR(IF(AG98="","",($M$98-AG98)/$M$98)*100,"")</f>
        <v/>
      </c>
      <c r="AH100" s="849"/>
      <c r="AI100" s="849"/>
      <c r="AJ100" s="849"/>
      <c r="AK100" s="3"/>
      <c r="AO100" s="51"/>
      <c r="AP100" s="51"/>
      <c r="AQ100" s="51"/>
      <c r="AR100" s="300"/>
      <c r="AS100" s="300"/>
      <c r="AT100" s="300"/>
    </row>
    <row r="101" spans="1:46" ht="15" customHeight="1">
      <c r="A101" s="1"/>
      <c r="B101" s="19"/>
      <c r="C101" s="72"/>
      <c r="D101" s="867" t="s">
        <v>168</v>
      </c>
      <c r="E101" s="867"/>
      <c r="F101" s="867"/>
      <c r="G101" s="867"/>
      <c r="H101" s="867"/>
      <c r="I101" s="867"/>
      <c r="J101" s="867"/>
      <c r="K101" s="867"/>
      <c r="L101" s="867"/>
      <c r="M101" s="868" t="s">
        <v>169</v>
      </c>
      <c r="N101" s="868"/>
      <c r="O101" s="868"/>
      <c r="P101" s="868"/>
      <c r="Q101" s="853"/>
      <c r="R101" s="854"/>
      <c r="S101" s="854"/>
      <c r="T101" s="855"/>
      <c r="U101" s="853"/>
      <c r="V101" s="854"/>
      <c r="W101" s="854"/>
      <c r="X101" s="855"/>
      <c r="Y101" s="853"/>
      <c r="Z101" s="854"/>
      <c r="AA101" s="854"/>
      <c r="AB101" s="855"/>
      <c r="AC101" s="853"/>
      <c r="AD101" s="854"/>
      <c r="AE101" s="854"/>
      <c r="AF101" s="855"/>
      <c r="AG101" s="853"/>
      <c r="AH101" s="854"/>
      <c r="AI101" s="854"/>
      <c r="AJ101" s="855"/>
      <c r="AK101" s="3"/>
      <c r="AO101" s="51"/>
      <c r="AP101" s="51"/>
      <c r="AQ101" s="51"/>
      <c r="AR101" s="300"/>
      <c r="AS101" s="300"/>
      <c r="AT101" s="300"/>
    </row>
    <row r="102" spans="1:46" ht="17.100000000000001" customHeight="1">
      <c r="A102" s="1"/>
      <c r="B102" s="153"/>
      <c r="C102" s="72"/>
      <c r="D102" s="859"/>
      <c r="E102" s="859"/>
      <c r="F102" s="859"/>
      <c r="G102" s="859"/>
      <c r="H102" s="859"/>
      <c r="I102" s="859"/>
      <c r="J102" s="859"/>
      <c r="K102" s="859"/>
      <c r="L102" s="859"/>
      <c r="M102" s="860"/>
      <c r="N102" s="860"/>
      <c r="O102" s="860"/>
      <c r="P102" s="860"/>
      <c r="Q102" s="856"/>
      <c r="R102" s="857"/>
      <c r="S102" s="857"/>
      <c r="T102" s="858"/>
      <c r="U102" s="856"/>
      <c r="V102" s="857"/>
      <c r="W102" s="857"/>
      <c r="X102" s="858"/>
      <c r="Y102" s="856"/>
      <c r="Z102" s="857"/>
      <c r="AA102" s="857"/>
      <c r="AB102" s="858"/>
      <c r="AC102" s="856"/>
      <c r="AD102" s="857"/>
      <c r="AE102" s="857"/>
      <c r="AF102" s="858"/>
      <c r="AG102" s="856"/>
      <c r="AH102" s="857"/>
      <c r="AI102" s="857"/>
      <c r="AJ102" s="858"/>
      <c r="AK102" s="154"/>
      <c r="AM102" s="133" t="str">
        <f>IF(OR($D$102="",$M$102=""),"← 指標と単位を入力してください。","")</f>
        <v>← 指標と単位を入力してください。</v>
      </c>
    </row>
    <row r="103" spans="1:46" ht="25.5" customHeight="1">
      <c r="A103" s="1"/>
      <c r="B103" s="73"/>
      <c r="C103" s="72"/>
      <c r="D103" s="77"/>
      <c r="E103" s="77"/>
      <c r="F103" s="77"/>
      <c r="G103" s="78"/>
      <c r="H103" s="78"/>
      <c r="I103" s="79"/>
      <c r="J103" s="79"/>
      <c r="K103" s="79"/>
      <c r="L103" s="79"/>
      <c r="M103" s="80"/>
      <c r="N103" s="80"/>
      <c r="O103" s="80"/>
      <c r="P103" s="80"/>
      <c r="Q103" s="81"/>
      <c r="R103" s="81"/>
      <c r="S103" s="81"/>
      <c r="T103" s="81"/>
      <c r="U103" s="81"/>
      <c r="V103" s="81"/>
      <c r="W103" s="81"/>
      <c r="X103" s="81"/>
      <c r="Y103" s="81"/>
      <c r="Z103" s="81"/>
      <c r="AA103" s="81"/>
      <c r="AB103" s="81"/>
      <c r="AC103" s="81"/>
      <c r="AD103" s="117"/>
      <c r="AE103" s="81"/>
      <c r="AF103" s="81"/>
      <c r="AG103" s="81"/>
      <c r="AH103" s="81"/>
      <c r="AI103" s="81"/>
      <c r="AJ103" s="116"/>
      <c r="AK103" s="251" t="s">
        <v>38</v>
      </c>
      <c r="AL103" s="143"/>
    </row>
    <row r="104" spans="1:46">
      <c r="A104" s="1"/>
      <c r="B104" s="14"/>
      <c r="C104" s="14"/>
      <c r="D104" s="14"/>
      <c r="E104" s="14"/>
      <c r="F104" s="14"/>
      <c r="G104" s="14"/>
      <c r="H104" s="14"/>
      <c r="I104" s="14"/>
      <c r="J104" s="14"/>
      <c r="K104" s="14"/>
      <c r="L104" s="14"/>
      <c r="M104" s="1"/>
      <c r="N104" s="1"/>
      <c r="O104" s="14"/>
      <c r="P104" s="1"/>
      <c r="Q104" s="1"/>
      <c r="R104" s="1"/>
      <c r="S104" s="1"/>
      <c r="T104" s="1"/>
      <c r="U104" s="1"/>
      <c r="V104" s="1"/>
      <c r="W104" s="1"/>
      <c r="X104" s="1"/>
      <c r="Y104" s="861" t="s">
        <v>84</v>
      </c>
      <c r="Z104" s="862"/>
      <c r="AA104" s="862"/>
      <c r="AB104" s="863"/>
      <c r="AC104" s="864" t="str">
        <f>IF($AC$4="","",$AC$4)</f>
        <v/>
      </c>
      <c r="AD104" s="865"/>
      <c r="AE104" s="865"/>
      <c r="AF104" s="865"/>
      <c r="AG104" s="865"/>
      <c r="AH104" s="865"/>
      <c r="AI104" s="865"/>
      <c r="AJ104" s="866"/>
      <c r="AK104" s="1"/>
    </row>
    <row r="105" spans="1:46" ht="21" customHeight="1">
      <c r="A105" s="1"/>
      <c r="B105" s="15"/>
      <c r="C105" s="125" t="s">
        <v>132</v>
      </c>
      <c r="D105" s="125"/>
      <c r="E105" s="125"/>
      <c r="F105" s="125"/>
      <c r="G105" s="125"/>
      <c r="H105" s="125"/>
      <c r="I105" s="125"/>
      <c r="J105" s="125"/>
      <c r="K105" s="125"/>
      <c r="L105" s="125"/>
      <c r="M105" s="125"/>
      <c r="N105" s="125"/>
      <c r="O105" s="125"/>
      <c r="P105" s="125"/>
      <c r="Q105" s="125"/>
      <c r="R105" s="125"/>
      <c r="S105" s="125"/>
      <c r="T105" s="125"/>
      <c r="U105" s="125"/>
      <c r="V105" s="125"/>
      <c r="W105" s="2"/>
      <c r="X105" s="2"/>
      <c r="Y105" s="2"/>
      <c r="Z105" s="2"/>
      <c r="AA105" s="2"/>
      <c r="AB105" s="2"/>
      <c r="AC105" s="2"/>
      <c r="AD105" s="2"/>
      <c r="AE105" s="140" t="str">
        <f>IF($E$10="A","Ａ事業所（３）",IF($E$10="Bテナント等","Bテナント等事業所（３）",""))</f>
        <v/>
      </c>
      <c r="AF105" s="1"/>
      <c r="AG105" s="2"/>
      <c r="AH105" s="2"/>
      <c r="AI105" s="2"/>
      <c r="AJ105" s="2"/>
      <c r="AK105" s="2"/>
    </row>
    <row r="106" spans="1:46">
      <c r="A106" s="1"/>
      <c r="B106" s="26"/>
      <c r="C106" s="27"/>
      <c r="D106" s="28"/>
      <c r="E106" s="28"/>
      <c r="F106" s="28"/>
      <c r="G106" s="28"/>
      <c r="H106" s="29"/>
      <c r="I106" s="30"/>
      <c r="J106" s="31"/>
      <c r="K106" s="31"/>
      <c r="L106" s="31"/>
      <c r="M106" s="31"/>
      <c r="N106" s="31"/>
      <c r="O106" s="24"/>
      <c r="P106" s="5"/>
      <c r="Q106" s="5"/>
      <c r="R106" s="5"/>
      <c r="S106" s="5"/>
      <c r="T106" s="5"/>
      <c r="U106" s="5"/>
      <c r="V106" s="5"/>
      <c r="W106" s="5"/>
      <c r="X106" s="5"/>
      <c r="Y106" s="5"/>
      <c r="Z106" s="5"/>
      <c r="AA106" s="5"/>
      <c r="AB106" s="5"/>
      <c r="AC106" s="5"/>
      <c r="AD106" s="31"/>
      <c r="AE106" s="5"/>
      <c r="AF106" s="5"/>
      <c r="AG106" s="5"/>
      <c r="AH106" s="5"/>
      <c r="AI106" s="5"/>
      <c r="AJ106" s="5"/>
      <c r="AK106" s="18"/>
    </row>
    <row r="107" spans="1:46">
      <c r="A107" s="1"/>
      <c r="B107" s="19"/>
      <c r="C107" s="129" t="s">
        <v>485</v>
      </c>
      <c r="D107" s="83"/>
      <c r="E107" s="83"/>
      <c r="F107" s="83"/>
      <c r="G107" s="83"/>
      <c r="H107" s="84"/>
      <c r="I107" s="85"/>
      <c r="J107" s="82"/>
      <c r="K107" s="82"/>
      <c r="L107" s="82"/>
      <c r="M107" s="82"/>
      <c r="N107" s="82"/>
      <c r="O107" s="73"/>
      <c r="P107" s="54"/>
      <c r="Q107" s="54"/>
      <c r="R107" s="54"/>
      <c r="S107" s="54"/>
      <c r="T107" s="54"/>
      <c r="U107" s="54"/>
      <c r="V107" s="54"/>
      <c r="W107" s="54"/>
      <c r="X107" s="54"/>
      <c r="Y107" s="54"/>
      <c r="Z107" s="54"/>
      <c r="AA107" s="54"/>
      <c r="AB107" s="54"/>
      <c r="AC107" s="54"/>
      <c r="AD107" s="82"/>
      <c r="AE107" s="54"/>
      <c r="AF107" s="54"/>
      <c r="AG107" s="54"/>
      <c r="AH107" s="54"/>
      <c r="AI107" s="54"/>
      <c r="AJ107" s="54"/>
      <c r="AK107" s="3"/>
    </row>
    <row r="108" spans="1:46" ht="18" customHeight="1">
      <c r="A108" s="1"/>
      <c r="B108" s="19"/>
      <c r="C108" s="72"/>
      <c r="D108" s="869" t="str">
        <f>Tbl!$Q$2</f>
        <v>令和２年度
（2020年度）</v>
      </c>
      <c r="E108" s="869"/>
      <c r="F108" s="869"/>
      <c r="G108" s="869"/>
      <c r="H108" s="870"/>
      <c r="I108" s="870"/>
      <c r="J108" s="870"/>
      <c r="K108" s="870"/>
      <c r="L108" s="870"/>
      <c r="M108" s="870"/>
      <c r="N108" s="870"/>
      <c r="O108" s="870"/>
      <c r="P108" s="870"/>
      <c r="Q108" s="870"/>
      <c r="R108" s="870"/>
      <c r="S108" s="870"/>
      <c r="T108" s="870"/>
      <c r="U108" s="870"/>
      <c r="V108" s="870"/>
      <c r="W108" s="870"/>
      <c r="X108" s="870"/>
      <c r="Y108" s="870"/>
      <c r="Z108" s="870"/>
      <c r="AA108" s="870"/>
      <c r="AB108" s="870"/>
      <c r="AC108" s="870"/>
      <c r="AD108" s="870"/>
      <c r="AE108" s="870"/>
      <c r="AF108" s="870"/>
      <c r="AG108" s="870"/>
      <c r="AH108" s="870"/>
      <c r="AI108" s="870"/>
      <c r="AJ108" s="870"/>
      <c r="AK108" s="3"/>
      <c r="AM108" s="308" t="str">
        <f>IF(AND($H108="",VALUE(MID($D108,3,1))&lt;様式１号!$D$16),"← ＣＯ2排出量の前年度に対する増減要因を分析
　  して入力してください。 (例)削減対策の実施
　 状況、生産量・営業時間等の増減など","")</f>
        <v>← ＣＯ2排出量の前年度に対する増減要因を分析
　  して入力してください。 (例)削減対策の実施
　 状況、生産量・営業時間等の増減など</v>
      </c>
      <c r="AN108" s="308"/>
      <c r="AO108" s="308"/>
      <c r="AP108" s="308"/>
      <c r="AQ108" s="308"/>
    </row>
    <row r="109" spans="1:46" ht="18" customHeight="1">
      <c r="A109" s="1"/>
      <c r="B109" s="19"/>
      <c r="C109" s="72"/>
      <c r="D109" s="869"/>
      <c r="E109" s="869"/>
      <c r="F109" s="869"/>
      <c r="G109" s="869"/>
      <c r="H109" s="870"/>
      <c r="I109" s="870"/>
      <c r="J109" s="870"/>
      <c r="K109" s="870"/>
      <c r="L109" s="870"/>
      <c r="M109" s="870"/>
      <c r="N109" s="870"/>
      <c r="O109" s="870"/>
      <c r="P109" s="870"/>
      <c r="Q109" s="870"/>
      <c r="R109" s="870"/>
      <c r="S109" s="870"/>
      <c r="T109" s="870"/>
      <c r="U109" s="870"/>
      <c r="V109" s="870"/>
      <c r="W109" s="870"/>
      <c r="X109" s="870"/>
      <c r="Y109" s="870"/>
      <c r="Z109" s="870"/>
      <c r="AA109" s="870"/>
      <c r="AB109" s="870"/>
      <c r="AC109" s="870"/>
      <c r="AD109" s="870"/>
      <c r="AE109" s="870"/>
      <c r="AF109" s="870"/>
      <c r="AG109" s="870"/>
      <c r="AH109" s="870"/>
      <c r="AI109" s="870"/>
      <c r="AJ109" s="870"/>
      <c r="AK109" s="3"/>
      <c r="AM109" s="308"/>
      <c r="AN109" s="308"/>
      <c r="AO109" s="308"/>
      <c r="AP109" s="308"/>
      <c r="AQ109" s="308"/>
    </row>
    <row r="110" spans="1:46" ht="18" customHeight="1">
      <c r="A110" s="1"/>
      <c r="B110" s="19"/>
      <c r="C110" s="72"/>
      <c r="D110" s="869"/>
      <c r="E110" s="869"/>
      <c r="F110" s="869"/>
      <c r="G110" s="869"/>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70"/>
      <c r="AF110" s="870"/>
      <c r="AG110" s="870"/>
      <c r="AH110" s="870"/>
      <c r="AI110" s="870"/>
      <c r="AJ110" s="870"/>
      <c r="AK110" s="3"/>
      <c r="AM110" s="308"/>
      <c r="AN110" s="308"/>
      <c r="AO110" s="308"/>
      <c r="AP110" s="308"/>
      <c r="AQ110" s="308"/>
    </row>
    <row r="111" spans="1:46" ht="18" customHeight="1">
      <c r="A111" s="1"/>
      <c r="B111" s="19"/>
      <c r="C111" s="72"/>
      <c r="D111" s="869"/>
      <c r="E111" s="869"/>
      <c r="F111" s="869"/>
      <c r="G111" s="869"/>
      <c r="H111" s="870"/>
      <c r="I111" s="870"/>
      <c r="J111" s="870"/>
      <c r="K111" s="870"/>
      <c r="L111" s="870"/>
      <c r="M111" s="870"/>
      <c r="N111" s="870"/>
      <c r="O111" s="870"/>
      <c r="P111" s="870"/>
      <c r="Q111" s="870"/>
      <c r="R111" s="870"/>
      <c r="S111" s="870"/>
      <c r="T111" s="870"/>
      <c r="U111" s="870"/>
      <c r="V111" s="870"/>
      <c r="W111" s="870"/>
      <c r="X111" s="870"/>
      <c r="Y111" s="870"/>
      <c r="Z111" s="870"/>
      <c r="AA111" s="870"/>
      <c r="AB111" s="870"/>
      <c r="AC111" s="870"/>
      <c r="AD111" s="870"/>
      <c r="AE111" s="870"/>
      <c r="AF111" s="870"/>
      <c r="AG111" s="870"/>
      <c r="AH111" s="870"/>
      <c r="AI111" s="870"/>
      <c r="AJ111" s="870"/>
      <c r="AK111" s="3"/>
      <c r="AM111" s="308"/>
      <c r="AN111" s="308"/>
      <c r="AO111" s="308"/>
      <c r="AP111" s="308"/>
      <c r="AQ111" s="308"/>
    </row>
    <row r="112" spans="1:46" ht="18" customHeight="1">
      <c r="A112" s="1"/>
      <c r="B112" s="19"/>
      <c r="C112" s="72"/>
      <c r="D112" s="869"/>
      <c r="E112" s="869"/>
      <c r="F112" s="869"/>
      <c r="G112" s="869"/>
      <c r="H112" s="870"/>
      <c r="I112" s="870"/>
      <c r="J112" s="870"/>
      <c r="K112" s="870"/>
      <c r="L112" s="870"/>
      <c r="M112" s="870"/>
      <c r="N112" s="870"/>
      <c r="O112" s="870"/>
      <c r="P112" s="870"/>
      <c r="Q112" s="870"/>
      <c r="R112" s="870"/>
      <c r="S112" s="870"/>
      <c r="T112" s="870"/>
      <c r="U112" s="870"/>
      <c r="V112" s="870"/>
      <c r="W112" s="870"/>
      <c r="X112" s="870"/>
      <c r="Y112" s="870"/>
      <c r="Z112" s="870"/>
      <c r="AA112" s="870"/>
      <c r="AB112" s="870"/>
      <c r="AC112" s="870"/>
      <c r="AD112" s="870"/>
      <c r="AE112" s="870"/>
      <c r="AF112" s="870"/>
      <c r="AG112" s="870"/>
      <c r="AH112" s="870"/>
      <c r="AI112" s="870"/>
      <c r="AJ112" s="870"/>
      <c r="AK112" s="3"/>
      <c r="AM112" s="308"/>
      <c r="AN112" s="308"/>
      <c r="AO112" s="308"/>
      <c r="AP112" s="308"/>
      <c r="AQ112" s="308"/>
    </row>
    <row r="113" spans="1:43" ht="18" customHeight="1">
      <c r="A113" s="1"/>
      <c r="B113" s="19"/>
      <c r="C113" s="72"/>
      <c r="D113" s="869"/>
      <c r="E113" s="869"/>
      <c r="F113" s="869"/>
      <c r="G113" s="869"/>
      <c r="H113" s="870"/>
      <c r="I113" s="870"/>
      <c r="J113" s="870"/>
      <c r="K113" s="870"/>
      <c r="L113" s="870"/>
      <c r="M113" s="870"/>
      <c r="N113" s="870"/>
      <c r="O113" s="870"/>
      <c r="P113" s="870"/>
      <c r="Q113" s="870"/>
      <c r="R113" s="870"/>
      <c r="S113" s="870"/>
      <c r="T113" s="870"/>
      <c r="U113" s="870"/>
      <c r="V113" s="870"/>
      <c r="W113" s="870"/>
      <c r="X113" s="870"/>
      <c r="Y113" s="870"/>
      <c r="Z113" s="870"/>
      <c r="AA113" s="870"/>
      <c r="AB113" s="870"/>
      <c r="AC113" s="870"/>
      <c r="AD113" s="870"/>
      <c r="AE113" s="870"/>
      <c r="AF113" s="870"/>
      <c r="AG113" s="870"/>
      <c r="AH113" s="870"/>
      <c r="AI113" s="870"/>
      <c r="AJ113" s="870"/>
      <c r="AK113" s="3"/>
      <c r="AM113" s="308"/>
      <c r="AN113" s="308"/>
      <c r="AO113" s="308"/>
      <c r="AP113" s="308"/>
      <c r="AQ113" s="308"/>
    </row>
    <row r="114" spans="1:43" ht="18" customHeight="1">
      <c r="A114" s="1"/>
      <c r="B114" s="19"/>
      <c r="C114" s="72"/>
      <c r="D114" s="869"/>
      <c r="E114" s="869"/>
      <c r="F114" s="869"/>
      <c r="G114" s="869"/>
      <c r="H114" s="870"/>
      <c r="I114" s="870"/>
      <c r="J114" s="870"/>
      <c r="K114" s="870"/>
      <c r="L114" s="870"/>
      <c r="M114" s="870"/>
      <c r="N114" s="870"/>
      <c r="O114" s="870"/>
      <c r="P114" s="870"/>
      <c r="Q114" s="870"/>
      <c r="R114" s="870"/>
      <c r="S114" s="870"/>
      <c r="T114" s="870"/>
      <c r="U114" s="870"/>
      <c r="V114" s="870"/>
      <c r="W114" s="870"/>
      <c r="X114" s="870"/>
      <c r="Y114" s="870"/>
      <c r="Z114" s="870"/>
      <c r="AA114" s="870"/>
      <c r="AB114" s="870"/>
      <c r="AC114" s="870"/>
      <c r="AD114" s="870"/>
      <c r="AE114" s="870"/>
      <c r="AF114" s="870"/>
      <c r="AG114" s="870"/>
      <c r="AH114" s="870"/>
      <c r="AI114" s="870"/>
      <c r="AJ114" s="870"/>
      <c r="AK114" s="3"/>
      <c r="AM114" s="308"/>
      <c r="AN114" s="308"/>
      <c r="AO114" s="308"/>
      <c r="AP114" s="308"/>
      <c r="AQ114" s="308"/>
    </row>
    <row r="115" spans="1:43" ht="18" customHeight="1">
      <c r="A115" s="1"/>
      <c r="B115" s="19"/>
      <c r="C115" s="72"/>
      <c r="D115" s="869"/>
      <c r="E115" s="869"/>
      <c r="F115" s="869"/>
      <c r="G115" s="869"/>
      <c r="H115" s="870"/>
      <c r="I115" s="870"/>
      <c r="J115" s="870"/>
      <c r="K115" s="870"/>
      <c r="L115" s="870"/>
      <c r="M115" s="870"/>
      <c r="N115" s="870"/>
      <c r="O115" s="870"/>
      <c r="P115" s="870"/>
      <c r="Q115" s="870"/>
      <c r="R115" s="870"/>
      <c r="S115" s="870"/>
      <c r="T115" s="870"/>
      <c r="U115" s="870"/>
      <c r="V115" s="870"/>
      <c r="W115" s="870"/>
      <c r="X115" s="870"/>
      <c r="Y115" s="870"/>
      <c r="Z115" s="870"/>
      <c r="AA115" s="870"/>
      <c r="AB115" s="870"/>
      <c r="AC115" s="870"/>
      <c r="AD115" s="870"/>
      <c r="AE115" s="870"/>
      <c r="AF115" s="870"/>
      <c r="AG115" s="870"/>
      <c r="AH115" s="870"/>
      <c r="AI115" s="870"/>
      <c r="AJ115" s="870"/>
      <c r="AK115" s="3"/>
      <c r="AM115" s="308"/>
      <c r="AN115" s="308"/>
      <c r="AO115" s="308"/>
      <c r="AP115" s="308"/>
      <c r="AQ115" s="308"/>
    </row>
    <row r="116" spans="1:43" ht="18" customHeight="1">
      <c r="A116" s="1"/>
      <c r="B116" s="19"/>
      <c r="C116" s="72"/>
      <c r="D116" s="869" t="str">
        <f>Tbl!$Q$3</f>
        <v>令和３年度
（2021年度）</v>
      </c>
      <c r="E116" s="869"/>
      <c r="F116" s="869"/>
      <c r="G116" s="869"/>
      <c r="H116" s="870"/>
      <c r="I116" s="870"/>
      <c r="J116" s="870"/>
      <c r="K116" s="870"/>
      <c r="L116" s="870"/>
      <c r="M116" s="870"/>
      <c r="N116" s="870"/>
      <c r="O116" s="870"/>
      <c r="P116" s="870"/>
      <c r="Q116" s="870"/>
      <c r="R116" s="870"/>
      <c r="S116" s="870"/>
      <c r="T116" s="870"/>
      <c r="U116" s="870"/>
      <c r="V116" s="870"/>
      <c r="W116" s="870"/>
      <c r="X116" s="870"/>
      <c r="Y116" s="870"/>
      <c r="Z116" s="870"/>
      <c r="AA116" s="870"/>
      <c r="AB116" s="870"/>
      <c r="AC116" s="870"/>
      <c r="AD116" s="870"/>
      <c r="AE116" s="870"/>
      <c r="AF116" s="870"/>
      <c r="AG116" s="870"/>
      <c r="AH116" s="870"/>
      <c r="AI116" s="870"/>
      <c r="AJ116" s="870"/>
      <c r="AK116" s="3"/>
      <c r="AM116" s="308" t="str">
        <f>IF(AND($H116="",VALUE(MID($D116,3,1))&lt;様式１号!$D$16),"← ＣＯ2排出量の前年度に対する増減要因を分析
　 して入力してください。 (例)削減対策の実施
　 状況、生産量・営業時間等の増減など","")</f>
        <v/>
      </c>
      <c r="AN116" s="308"/>
      <c r="AO116" s="308"/>
      <c r="AP116" s="308"/>
      <c r="AQ116" s="308"/>
    </row>
    <row r="117" spans="1:43" ht="18" customHeight="1">
      <c r="A117" s="1"/>
      <c r="B117" s="19"/>
      <c r="C117" s="72"/>
      <c r="D117" s="869"/>
      <c r="E117" s="869"/>
      <c r="F117" s="869"/>
      <c r="G117" s="869"/>
      <c r="H117" s="870"/>
      <c r="I117" s="870"/>
      <c r="J117" s="870"/>
      <c r="K117" s="870"/>
      <c r="L117" s="870"/>
      <c r="M117" s="870"/>
      <c r="N117" s="870"/>
      <c r="O117" s="870"/>
      <c r="P117" s="870"/>
      <c r="Q117" s="870"/>
      <c r="R117" s="870"/>
      <c r="S117" s="870"/>
      <c r="T117" s="870"/>
      <c r="U117" s="870"/>
      <c r="V117" s="870"/>
      <c r="W117" s="870"/>
      <c r="X117" s="870"/>
      <c r="Y117" s="870"/>
      <c r="Z117" s="870"/>
      <c r="AA117" s="870"/>
      <c r="AB117" s="870"/>
      <c r="AC117" s="870"/>
      <c r="AD117" s="870"/>
      <c r="AE117" s="870"/>
      <c r="AF117" s="870"/>
      <c r="AG117" s="870"/>
      <c r="AH117" s="870"/>
      <c r="AI117" s="870"/>
      <c r="AJ117" s="870"/>
      <c r="AK117" s="3"/>
      <c r="AM117" s="308"/>
      <c r="AN117" s="308"/>
      <c r="AO117" s="308"/>
      <c r="AP117" s="308"/>
      <c r="AQ117" s="308"/>
    </row>
    <row r="118" spans="1:43" ht="18" customHeight="1">
      <c r="A118" s="1"/>
      <c r="B118" s="19"/>
      <c r="C118" s="72"/>
      <c r="D118" s="869"/>
      <c r="E118" s="869"/>
      <c r="F118" s="869"/>
      <c r="G118" s="869"/>
      <c r="H118" s="870"/>
      <c r="I118" s="870"/>
      <c r="J118" s="870"/>
      <c r="K118" s="870"/>
      <c r="L118" s="870"/>
      <c r="M118" s="870"/>
      <c r="N118" s="870"/>
      <c r="O118" s="870"/>
      <c r="P118" s="870"/>
      <c r="Q118" s="870"/>
      <c r="R118" s="870"/>
      <c r="S118" s="870"/>
      <c r="T118" s="870"/>
      <c r="U118" s="870"/>
      <c r="V118" s="870"/>
      <c r="W118" s="870"/>
      <c r="X118" s="870"/>
      <c r="Y118" s="870"/>
      <c r="Z118" s="870"/>
      <c r="AA118" s="870"/>
      <c r="AB118" s="870"/>
      <c r="AC118" s="870"/>
      <c r="AD118" s="870"/>
      <c r="AE118" s="870"/>
      <c r="AF118" s="870"/>
      <c r="AG118" s="870"/>
      <c r="AH118" s="870"/>
      <c r="AI118" s="870"/>
      <c r="AJ118" s="870"/>
      <c r="AK118" s="3"/>
      <c r="AM118" s="308"/>
      <c r="AN118" s="308"/>
      <c r="AO118" s="308"/>
      <c r="AP118" s="308"/>
      <c r="AQ118" s="308"/>
    </row>
    <row r="119" spans="1:43" ht="18" customHeight="1">
      <c r="A119" s="1"/>
      <c r="B119" s="19"/>
      <c r="C119" s="72"/>
      <c r="D119" s="869"/>
      <c r="E119" s="869"/>
      <c r="F119" s="869"/>
      <c r="G119" s="869"/>
      <c r="H119" s="870"/>
      <c r="I119" s="870"/>
      <c r="J119" s="870"/>
      <c r="K119" s="870"/>
      <c r="L119" s="870"/>
      <c r="M119" s="870"/>
      <c r="N119" s="870"/>
      <c r="O119" s="870"/>
      <c r="P119" s="870"/>
      <c r="Q119" s="870"/>
      <c r="R119" s="870"/>
      <c r="S119" s="870"/>
      <c r="T119" s="870"/>
      <c r="U119" s="870"/>
      <c r="V119" s="870"/>
      <c r="W119" s="870"/>
      <c r="X119" s="870"/>
      <c r="Y119" s="870"/>
      <c r="Z119" s="870"/>
      <c r="AA119" s="870"/>
      <c r="AB119" s="870"/>
      <c r="AC119" s="870"/>
      <c r="AD119" s="870"/>
      <c r="AE119" s="870"/>
      <c r="AF119" s="870"/>
      <c r="AG119" s="870"/>
      <c r="AH119" s="870"/>
      <c r="AI119" s="870"/>
      <c r="AJ119" s="870"/>
      <c r="AK119" s="3"/>
      <c r="AM119" s="308"/>
      <c r="AN119" s="308"/>
      <c r="AO119" s="308"/>
      <c r="AP119" s="308"/>
      <c r="AQ119" s="308"/>
    </row>
    <row r="120" spans="1:43" ht="18" customHeight="1">
      <c r="A120" s="1"/>
      <c r="B120" s="19"/>
      <c r="C120" s="72"/>
      <c r="D120" s="869"/>
      <c r="E120" s="869"/>
      <c r="F120" s="869"/>
      <c r="G120" s="869"/>
      <c r="H120" s="870"/>
      <c r="I120" s="870"/>
      <c r="J120" s="870"/>
      <c r="K120" s="870"/>
      <c r="L120" s="870"/>
      <c r="M120" s="870"/>
      <c r="N120" s="870"/>
      <c r="O120" s="870"/>
      <c r="P120" s="870"/>
      <c r="Q120" s="870"/>
      <c r="R120" s="870"/>
      <c r="S120" s="870"/>
      <c r="T120" s="870"/>
      <c r="U120" s="870"/>
      <c r="V120" s="870"/>
      <c r="W120" s="870"/>
      <c r="X120" s="870"/>
      <c r="Y120" s="870"/>
      <c r="Z120" s="870"/>
      <c r="AA120" s="870"/>
      <c r="AB120" s="870"/>
      <c r="AC120" s="870"/>
      <c r="AD120" s="870"/>
      <c r="AE120" s="870"/>
      <c r="AF120" s="870"/>
      <c r="AG120" s="870"/>
      <c r="AH120" s="870"/>
      <c r="AI120" s="870"/>
      <c r="AJ120" s="870"/>
      <c r="AK120" s="3"/>
      <c r="AM120" s="308"/>
      <c r="AN120" s="308"/>
      <c r="AO120" s="308"/>
      <c r="AP120" s="308"/>
      <c r="AQ120" s="308"/>
    </row>
    <row r="121" spans="1:43" ht="18" customHeight="1">
      <c r="A121" s="1"/>
      <c r="B121" s="19"/>
      <c r="C121" s="72"/>
      <c r="D121" s="869"/>
      <c r="E121" s="869"/>
      <c r="F121" s="869"/>
      <c r="G121" s="869"/>
      <c r="H121" s="870"/>
      <c r="I121" s="870"/>
      <c r="J121" s="870"/>
      <c r="K121" s="870"/>
      <c r="L121" s="870"/>
      <c r="M121" s="870"/>
      <c r="N121" s="870"/>
      <c r="O121" s="870"/>
      <c r="P121" s="870"/>
      <c r="Q121" s="870"/>
      <c r="R121" s="870"/>
      <c r="S121" s="870"/>
      <c r="T121" s="870"/>
      <c r="U121" s="870"/>
      <c r="V121" s="870"/>
      <c r="W121" s="870"/>
      <c r="X121" s="870"/>
      <c r="Y121" s="870"/>
      <c r="Z121" s="870"/>
      <c r="AA121" s="870"/>
      <c r="AB121" s="870"/>
      <c r="AC121" s="870"/>
      <c r="AD121" s="870"/>
      <c r="AE121" s="870"/>
      <c r="AF121" s="870"/>
      <c r="AG121" s="870"/>
      <c r="AH121" s="870"/>
      <c r="AI121" s="870"/>
      <c r="AJ121" s="870"/>
      <c r="AK121" s="3"/>
      <c r="AM121" s="308"/>
      <c r="AN121" s="308"/>
      <c r="AO121" s="308"/>
      <c r="AP121" s="308"/>
      <c r="AQ121" s="308"/>
    </row>
    <row r="122" spans="1:43" ht="18" customHeight="1">
      <c r="A122" s="1"/>
      <c r="B122" s="19"/>
      <c r="C122" s="72"/>
      <c r="D122" s="869"/>
      <c r="E122" s="869"/>
      <c r="F122" s="869"/>
      <c r="G122" s="869"/>
      <c r="H122" s="870"/>
      <c r="I122" s="870"/>
      <c r="J122" s="870"/>
      <c r="K122" s="870"/>
      <c r="L122" s="870"/>
      <c r="M122" s="870"/>
      <c r="N122" s="870"/>
      <c r="O122" s="870"/>
      <c r="P122" s="870"/>
      <c r="Q122" s="870"/>
      <c r="R122" s="870"/>
      <c r="S122" s="870"/>
      <c r="T122" s="870"/>
      <c r="U122" s="870"/>
      <c r="V122" s="870"/>
      <c r="W122" s="870"/>
      <c r="X122" s="870"/>
      <c r="Y122" s="870"/>
      <c r="Z122" s="870"/>
      <c r="AA122" s="870"/>
      <c r="AB122" s="870"/>
      <c r="AC122" s="870"/>
      <c r="AD122" s="870"/>
      <c r="AE122" s="870"/>
      <c r="AF122" s="870"/>
      <c r="AG122" s="870"/>
      <c r="AH122" s="870"/>
      <c r="AI122" s="870"/>
      <c r="AJ122" s="870"/>
      <c r="AK122" s="3"/>
      <c r="AM122" s="308"/>
      <c r="AN122" s="308"/>
      <c r="AO122" s="308"/>
      <c r="AP122" s="308"/>
      <c r="AQ122" s="308"/>
    </row>
    <row r="123" spans="1:43" ht="18" customHeight="1">
      <c r="A123" s="1"/>
      <c r="B123" s="19"/>
      <c r="C123" s="72"/>
      <c r="D123" s="869"/>
      <c r="E123" s="869"/>
      <c r="F123" s="869"/>
      <c r="G123" s="869"/>
      <c r="H123" s="870"/>
      <c r="I123" s="870"/>
      <c r="J123" s="870"/>
      <c r="K123" s="870"/>
      <c r="L123" s="870"/>
      <c r="M123" s="870"/>
      <c r="N123" s="870"/>
      <c r="O123" s="870"/>
      <c r="P123" s="870"/>
      <c r="Q123" s="870"/>
      <c r="R123" s="870"/>
      <c r="S123" s="870"/>
      <c r="T123" s="870"/>
      <c r="U123" s="870"/>
      <c r="V123" s="870"/>
      <c r="W123" s="870"/>
      <c r="X123" s="870"/>
      <c r="Y123" s="870"/>
      <c r="Z123" s="870"/>
      <c r="AA123" s="870"/>
      <c r="AB123" s="870"/>
      <c r="AC123" s="870"/>
      <c r="AD123" s="870"/>
      <c r="AE123" s="870"/>
      <c r="AF123" s="870"/>
      <c r="AG123" s="870"/>
      <c r="AH123" s="870"/>
      <c r="AI123" s="870"/>
      <c r="AJ123" s="870"/>
      <c r="AK123" s="3"/>
      <c r="AM123" s="308"/>
      <c r="AN123" s="308"/>
      <c r="AO123" s="308"/>
      <c r="AP123" s="308"/>
      <c r="AQ123" s="308"/>
    </row>
    <row r="124" spans="1:43" ht="18" customHeight="1">
      <c r="A124" s="1"/>
      <c r="B124" s="19"/>
      <c r="C124" s="72"/>
      <c r="D124" s="869" t="str">
        <f>Tbl!$Q$4</f>
        <v>令和４年度
（2022年度）</v>
      </c>
      <c r="E124" s="869"/>
      <c r="F124" s="869"/>
      <c r="G124" s="869"/>
      <c r="H124" s="870"/>
      <c r="I124" s="870"/>
      <c r="J124" s="870"/>
      <c r="K124" s="870"/>
      <c r="L124" s="870"/>
      <c r="M124" s="870"/>
      <c r="N124" s="870"/>
      <c r="O124" s="870"/>
      <c r="P124" s="870"/>
      <c r="Q124" s="870"/>
      <c r="R124" s="870"/>
      <c r="S124" s="870"/>
      <c r="T124" s="870"/>
      <c r="U124" s="870"/>
      <c r="V124" s="870"/>
      <c r="W124" s="870"/>
      <c r="X124" s="870"/>
      <c r="Y124" s="870"/>
      <c r="Z124" s="870"/>
      <c r="AA124" s="870"/>
      <c r="AB124" s="870"/>
      <c r="AC124" s="870"/>
      <c r="AD124" s="870"/>
      <c r="AE124" s="870"/>
      <c r="AF124" s="870"/>
      <c r="AG124" s="870"/>
      <c r="AH124" s="870"/>
      <c r="AI124" s="870"/>
      <c r="AJ124" s="870"/>
      <c r="AK124" s="3"/>
      <c r="AM124" s="308" t="str">
        <f>IF(AND($H124="",VALUE(MID($D124,3,1))&lt;様式１号!$D$16),"← ＣＯ2排出量の前年度に対する増減要因を分析
　 して入力してください。 (例)削減対策の実施
　 状況、生産量・営業時間等の増減など","")</f>
        <v/>
      </c>
      <c r="AN124" s="308"/>
      <c r="AO124" s="308"/>
      <c r="AP124" s="308"/>
      <c r="AQ124" s="308"/>
    </row>
    <row r="125" spans="1:43" ht="18" customHeight="1">
      <c r="A125" s="1"/>
      <c r="B125" s="19"/>
      <c r="C125" s="72"/>
      <c r="D125" s="869"/>
      <c r="E125" s="869"/>
      <c r="F125" s="869"/>
      <c r="G125" s="869"/>
      <c r="H125" s="870"/>
      <c r="I125" s="870"/>
      <c r="J125" s="870"/>
      <c r="K125" s="870"/>
      <c r="L125" s="870"/>
      <c r="M125" s="870"/>
      <c r="N125" s="870"/>
      <c r="O125" s="870"/>
      <c r="P125" s="870"/>
      <c r="Q125" s="870"/>
      <c r="R125" s="870"/>
      <c r="S125" s="870"/>
      <c r="T125" s="870"/>
      <c r="U125" s="870"/>
      <c r="V125" s="870"/>
      <c r="W125" s="870"/>
      <c r="X125" s="870"/>
      <c r="Y125" s="870"/>
      <c r="Z125" s="870"/>
      <c r="AA125" s="870"/>
      <c r="AB125" s="870"/>
      <c r="AC125" s="870"/>
      <c r="AD125" s="870"/>
      <c r="AE125" s="870"/>
      <c r="AF125" s="870"/>
      <c r="AG125" s="870"/>
      <c r="AH125" s="870"/>
      <c r="AI125" s="870"/>
      <c r="AJ125" s="870"/>
      <c r="AK125" s="3"/>
      <c r="AM125" s="308"/>
      <c r="AN125" s="308"/>
      <c r="AO125" s="308"/>
      <c r="AP125" s="308"/>
      <c r="AQ125" s="308"/>
    </row>
    <row r="126" spans="1:43" ht="18" customHeight="1">
      <c r="A126" s="1"/>
      <c r="B126" s="19"/>
      <c r="C126" s="72"/>
      <c r="D126" s="869"/>
      <c r="E126" s="869"/>
      <c r="F126" s="869"/>
      <c r="G126" s="869"/>
      <c r="H126" s="870"/>
      <c r="I126" s="870"/>
      <c r="J126" s="870"/>
      <c r="K126" s="870"/>
      <c r="L126" s="870"/>
      <c r="M126" s="870"/>
      <c r="N126" s="870"/>
      <c r="O126" s="870"/>
      <c r="P126" s="870"/>
      <c r="Q126" s="870"/>
      <c r="R126" s="870"/>
      <c r="S126" s="870"/>
      <c r="T126" s="870"/>
      <c r="U126" s="870"/>
      <c r="V126" s="870"/>
      <c r="W126" s="870"/>
      <c r="X126" s="870"/>
      <c r="Y126" s="870"/>
      <c r="Z126" s="870"/>
      <c r="AA126" s="870"/>
      <c r="AB126" s="870"/>
      <c r="AC126" s="870"/>
      <c r="AD126" s="870"/>
      <c r="AE126" s="870"/>
      <c r="AF126" s="870"/>
      <c r="AG126" s="870"/>
      <c r="AH126" s="870"/>
      <c r="AI126" s="870"/>
      <c r="AJ126" s="870"/>
      <c r="AK126" s="3"/>
      <c r="AM126" s="308"/>
      <c r="AN126" s="308"/>
      <c r="AO126" s="308"/>
      <c r="AP126" s="308"/>
      <c r="AQ126" s="308"/>
    </row>
    <row r="127" spans="1:43" ht="18" customHeight="1">
      <c r="A127" s="1"/>
      <c r="B127" s="19"/>
      <c r="C127" s="72"/>
      <c r="D127" s="869"/>
      <c r="E127" s="869"/>
      <c r="F127" s="869"/>
      <c r="G127" s="869"/>
      <c r="H127" s="870"/>
      <c r="I127" s="870"/>
      <c r="J127" s="870"/>
      <c r="K127" s="870"/>
      <c r="L127" s="870"/>
      <c r="M127" s="870"/>
      <c r="N127" s="870"/>
      <c r="O127" s="870"/>
      <c r="P127" s="870"/>
      <c r="Q127" s="870"/>
      <c r="R127" s="870"/>
      <c r="S127" s="870"/>
      <c r="T127" s="870"/>
      <c r="U127" s="870"/>
      <c r="V127" s="870"/>
      <c r="W127" s="870"/>
      <c r="X127" s="870"/>
      <c r="Y127" s="870"/>
      <c r="Z127" s="870"/>
      <c r="AA127" s="870"/>
      <c r="AB127" s="870"/>
      <c r="AC127" s="870"/>
      <c r="AD127" s="870"/>
      <c r="AE127" s="870"/>
      <c r="AF127" s="870"/>
      <c r="AG127" s="870"/>
      <c r="AH127" s="870"/>
      <c r="AI127" s="870"/>
      <c r="AJ127" s="870"/>
      <c r="AK127" s="3"/>
      <c r="AM127" s="308"/>
      <c r="AN127" s="308"/>
      <c r="AO127" s="308"/>
      <c r="AP127" s="308"/>
      <c r="AQ127" s="308"/>
    </row>
    <row r="128" spans="1:43" ht="18" customHeight="1">
      <c r="A128" s="1"/>
      <c r="B128" s="19"/>
      <c r="C128" s="72"/>
      <c r="D128" s="869"/>
      <c r="E128" s="869"/>
      <c r="F128" s="869"/>
      <c r="G128" s="869"/>
      <c r="H128" s="870"/>
      <c r="I128" s="870"/>
      <c r="J128" s="870"/>
      <c r="K128" s="870"/>
      <c r="L128" s="870"/>
      <c r="M128" s="870"/>
      <c r="N128" s="870"/>
      <c r="O128" s="870"/>
      <c r="P128" s="870"/>
      <c r="Q128" s="870"/>
      <c r="R128" s="870"/>
      <c r="S128" s="870"/>
      <c r="T128" s="870"/>
      <c r="U128" s="870"/>
      <c r="V128" s="870"/>
      <c r="W128" s="870"/>
      <c r="X128" s="870"/>
      <c r="Y128" s="870"/>
      <c r="Z128" s="870"/>
      <c r="AA128" s="870"/>
      <c r="AB128" s="870"/>
      <c r="AC128" s="870"/>
      <c r="AD128" s="870"/>
      <c r="AE128" s="870"/>
      <c r="AF128" s="870"/>
      <c r="AG128" s="870"/>
      <c r="AH128" s="870"/>
      <c r="AI128" s="870"/>
      <c r="AJ128" s="870"/>
      <c r="AK128" s="3"/>
      <c r="AM128" s="308"/>
      <c r="AN128" s="308"/>
      <c r="AO128" s="308"/>
      <c r="AP128" s="308"/>
      <c r="AQ128" s="308"/>
    </row>
    <row r="129" spans="1:43" ht="18" customHeight="1">
      <c r="A129" s="1"/>
      <c r="B129" s="19"/>
      <c r="C129" s="72"/>
      <c r="D129" s="869"/>
      <c r="E129" s="869"/>
      <c r="F129" s="869"/>
      <c r="G129" s="869"/>
      <c r="H129" s="870"/>
      <c r="I129" s="870"/>
      <c r="J129" s="870"/>
      <c r="K129" s="870"/>
      <c r="L129" s="870"/>
      <c r="M129" s="870"/>
      <c r="N129" s="870"/>
      <c r="O129" s="870"/>
      <c r="P129" s="870"/>
      <c r="Q129" s="870"/>
      <c r="R129" s="870"/>
      <c r="S129" s="870"/>
      <c r="T129" s="870"/>
      <c r="U129" s="870"/>
      <c r="V129" s="870"/>
      <c r="W129" s="870"/>
      <c r="X129" s="870"/>
      <c r="Y129" s="870"/>
      <c r="Z129" s="870"/>
      <c r="AA129" s="870"/>
      <c r="AB129" s="870"/>
      <c r="AC129" s="870"/>
      <c r="AD129" s="870"/>
      <c r="AE129" s="870"/>
      <c r="AF129" s="870"/>
      <c r="AG129" s="870"/>
      <c r="AH129" s="870"/>
      <c r="AI129" s="870"/>
      <c r="AJ129" s="870"/>
      <c r="AK129" s="3"/>
      <c r="AM129" s="308"/>
      <c r="AN129" s="308"/>
      <c r="AO129" s="308"/>
      <c r="AP129" s="308"/>
      <c r="AQ129" s="308"/>
    </row>
    <row r="130" spans="1:43" ht="18" customHeight="1">
      <c r="A130" s="1"/>
      <c r="B130" s="19"/>
      <c r="C130" s="72"/>
      <c r="D130" s="869"/>
      <c r="E130" s="869"/>
      <c r="F130" s="869"/>
      <c r="G130" s="869"/>
      <c r="H130" s="870"/>
      <c r="I130" s="870"/>
      <c r="J130" s="870"/>
      <c r="K130" s="870"/>
      <c r="L130" s="870"/>
      <c r="M130" s="870"/>
      <c r="N130" s="870"/>
      <c r="O130" s="870"/>
      <c r="P130" s="870"/>
      <c r="Q130" s="870"/>
      <c r="R130" s="870"/>
      <c r="S130" s="870"/>
      <c r="T130" s="870"/>
      <c r="U130" s="870"/>
      <c r="V130" s="870"/>
      <c r="W130" s="870"/>
      <c r="X130" s="870"/>
      <c r="Y130" s="870"/>
      <c r="Z130" s="870"/>
      <c r="AA130" s="870"/>
      <c r="AB130" s="870"/>
      <c r="AC130" s="870"/>
      <c r="AD130" s="870"/>
      <c r="AE130" s="870"/>
      <c r="AF130" s="870"/>
      <c r="AG130" s="870"/>
      <c r="AH130" s="870"/>
      <c r="AI130" s="870"/>
      <c r="AJ130" s="870"/>
      <c r="AK130" s="3"/>
      <c r="AM130" s="308"/>
      <c r="AN130" s="308"/>
      <c r="AO130" s="308"/>
      <c r="AP130" s="308"/>
      <c r="AQ130" s="308"/>
    </row>
    <row r="131" spans="1:43" ht="18" customHeight="1">
      <c r="A131" s="1"/>
      <c r="B131" s="19"/>
      <c r="C131" s="72"/>
      <c r="D131" s="869"/>
      <c r="E131" s="869"/>
      <c r="F131" s="869"/>
      <c r="G131" s="869"/>
      <c r="H131" s="870"/>
      <c r="I131" s="870"/>
      <c r="J131" s="870"/>
      <c r="K131" s="870"/>
      <c r="L131" s="870"/>
      <c r="M131" s="870"/>
      <c r="N131" s="870"/>
      <c r="O131" s="870"/>
      <c r="P131" s="870"/>
      <c r="Q131" s="870"/>
      <c r="R131" s="870"/>
      <c r="S131" s="870"/>
      <c r="T131" s="870"/>
      <c r="U131" s="870"/>
      <c r="V131" s="870"/>
      <c r="W131" s="870"/>
      <c r="X131" s="870"/>
      <c r="Y131" s="870"/>
      <c r="Z131" s="870"/>
      <c r="AA131" s="870"/>
      <c r="AB131" s="870"/>
      <c r="AC131" s="870"/>
      <c r="AD131" s="870"/>
      <c r="AE131" s="870"/>
      <c r="AF131" s="870"/>
      <c r="AG131" s="870"/>
      <c r="AH131" s="870"/>
      <c r="AI131" s="870"/>
      <c r="AJ131" s="870"/>
      <c r="AK131" s="3"/>
      <c r="AM131" s="308"/>
      <c r="AN131" s="308"/>
      <c r="AO131" s="308"/>
      <c r="AP131" s="308"/>
      <c r="AQ131" s="308"/>
    </row>
    <row r="132" spans="1:43" ht="18" customHeight="1">
      <c r="A132" s="1"/>
      <c r="B132" s="19"/>
      <c r="C132" s="72"/>
      <c r="D132" s="869" t="str">
        <f>Tbl!$Q$5</f>
        <v>令和５年度
（2023年度）</v>
      </c>
      <c r="E132" s="869"/>
      <c r="F132" s="869"/>
      <c r="G132" s="869"/>
      <c r="H132" s="870"/>
      <c r="I132" s="870"/>
      <c r="J132" s="870"/>
      <c r="K132" s="870"/>
      <c r="L132" s="870"/>
      <c r="M132" s="870"/>
      <c r="N132" s="870"/>
      <c r="O132" s="870"/>
      <c r="P132" s="870"/>
      <c r="Q132" s="870"/>
      <c r="R132" s="870"/>
      <c r="S132" s="870"/>
      <c r="T132" s="870"/>
      <c r="U132" s="870"/>
      <c r="V132" s="870"/>
      <c r="W132" s="870"/>
      <c r="X132" s="870"/>
      <c r="Y132" s="870"/>
      <c r="Z132" s="870"/>
      <c r="AA132" s="870"/>
      <c r="AB132" s="870"/>
      <c r="AC132" s="870"/>
      <c r="AD132" s="870"/>
      <c r="AE132" s="870"/>
      <c r="AF132" s="870"/>
      <c r="AG132" s="870"/>
      <c r="AH132" s="870"/>
      <c r="AI132" s="870"/>
      <c r="AJ132" s="870"/>
      <c r="AK132" s="3"/>
      <c r="AM132" s="308" t="str">
        <f>IF(AND($H132="",VALUE(MID($D132,3,1))&lt;様式１号!$D$16),"← ＣＯ2排出量の前年度に対する増減要因を分析
　 して入力してください。 (例)削減対策の実施
　 状況、生産量・営業時間等の増減など","")</f>
        <v/>
      </c>
      <c r="AN132" s="308"/>
      <c r="AO132" s="308"/>
      <c r="AP132" s="308"/>
      <c r="AQ132" s="308"/>
    </row>
    <row r="133" spans="1:43" ht="18" customHeight="1">
      <c r="A133" s="1"/>
      <c r="B133" s="19"/>
      <c r="C133" s="72"/>
      <c r="D133" s="869"/>
      <c r="E133" s="869"/>
      <c r="F133" s="869"/>
      <c r="G133" s="869"/>
      <c r="H133" s="870"/>
      <c r="I133" s="870"/>
      <c r="J133" s="870"/>
      <c r="K133" s="870"/>
      <c r="L133" s="870"/>
      <c r="M133" s="870"/>
      <c r="N133" s="870"/>
      <c r="O133" s="870"/>
      <c r="P133" s="870"/>
      <c r="Q133" s="870"/>
      <c r="R133" s="870"/>
      <c r="S133" s="870"/>
      <c r="T133" s="870"/>
      <c r="U133" s="870"/>
      <c r="V133" s="870"/>
      <c r="W133" s="870"/>
      <c r="X133" s="870"/>
      <c r="Y133" s="870"/>
      <c r="Z133" s="870"/>
      <c r="AA133" s="870"/>
      <c r="AB133" s="870"/>
      <c r="AC133" s="870"/>
      <c r="AD133" s="870"/>
      <c r="AE133" s="870"/>
      <c r="AF133" s="870"/>
      <c r="AG133" s="870"/>
      <c r="AH133" s="870"/>
      <c r="AI133" s="870"/>
      <c r="AJ133" s="870"/>
      <c r="AK133" s="3"/>
      <c r="AM133" s="308"/>
      <c r="AN133" s="308"/>
      <c r="AO133" s="308"/>
      <c r="AP133" s="308"/>
      <c r="AQ133" s="308"/>
    </row>
    <row r="134" spans="1:43" ht="18" customHeight="1">
      <c r="A134" s="1"/>
      <c r="B134" s="19"/>
      <c r="C134" s="72"/>
      <c r="D134" s="869"/>
      <c r="E134" s="869"/>
      <c r="F134" s="869"/>
      <c r="G134" s="869"/>
      <c r="H134" s="870"/>
      <c r="I134" s="870"/>
      <c r="J134" s="870"/>
      <c r="K134" s="870"/>
      <c r="L134" s="870"/>
      <c r="M134" s="870"/>
      <c r="N134" s="870"/>
      <c r="O134" s="870"/>
      <c r="P134" s="870"/>
      <c r="Q134" s="870"/>
      <c r="R134" s="870"/>
      <c r="S134" s="870"/>
      <c r="T134" s="870"/>
      <c r="U134" s="870"/>
      <c r="V134" s="870"/>
      <c r="W134" s="870"/>
      <c r="X134" s="870"/>
      <c r="Y134" s="870"/>
      <c r="Z134" s="870"/>
      <c r="AA134" s="870"/>
      <c r="AB134" s="870"/>
      <c r="AC134" s="870"/>
      <c r="AD134" s="870"/>
      <c r="AE134" s="870"/>
      <c r="AF134" s="870"/>
      <c r="AG134" s="870"/>
      <c r="AH134" s="870"/>
      <c r="AI134" s="870"/>
      <c r="AJ134" s="870"/>
      <c r="AK134" s="3"/>
      <c r="AM134" s="308"/>
      <c r="AN134" s="308"/>
      <c r="AO134" s="308"/>
      <c r="AP134" s="308"/>
      <c r="AQ134" s="308"/>
    </row>
    <row r="135" spans="1:43" ht="18" customHeight="1">
      <c r="A135" s="1"/>
      <c r="B135" s="19"/>
      <c r="C135" s="72"/>
      <c r="D135" s="869"/>
      <c r="E135" s="869"/>
      <c r="F135" s="869"/>
      <c r="G135" s="869"/>
      <c r="H135" s="870"/>
      <c r="I135" s="870"/>
      <c r="J135" s="870"/>
      <c r="K135" s="870"/>
      <c r="L135" s="870"/>
      <c r="M135" s="870"/>
      <c r="N135" s="870"/>
      <c r="O135" s="870"/>
      <c r="P135" s="870"/>
      <c r="Q135" s="870"/>
      <c r="R135" s="870"/>
      <c r="S135" s="870"/>
      <c r="T135" s="870"/>
      <c r="U135" s="870"/>
      <c r="V135" s="870"/>
      <c r="W135" s="870"/>
      <c r="X135" s="870"/>
      <c r="Y135" s="870"/>
      <c r="Z135" s="870"/>
      <c r="AA135" s="870"/>
      <c r="AB135" s="870"/>
      <c r="AC135" s="870"/>
      <c r="AD135" s="870"/>
      <c r="AE135" s="870"/>
      <c r="AF135" s="870"/>
      <c r="AG135" s="870"/>
      <c r="AH135" s="870"/>
      <c r="AI135" s="870"/>
      <c r="AJ135" s="870"/>
      <c r="AK135" s="3"/>
      <c r="AM135" s="308"/>
      <c r="AN135" s="308"/>
      <c r="AO135" s="308"/>
      <c r="AP135" s="308"/>
      <c r="AQ135" s="308"/>
    </row>
    <row r="136" spans="1:43" ht="18" customHeight="1">
      <c r="A136" s="1"/>
      <c r="B136" s="19"/>
      <c r="C136" s="72"/>
      <c r="D136" s="869"/>
      <c r="E136" s="869"/>
      <c r="F136" s="869"/>
      <c r="G136" s="869"/>
      <c r="H136" s="870"/>
      <c r="I136" s="870"/>
      <c r="J136" s="870"/>
      <c r="K136" s="870"/>
      <c r="L136" s="870"/>
      <c r="M136" s="870"/>
      <c r="N136" s="870"/>
      <c r="O136" s="870"/>
      <c r="P136" s="870"/>
      <c r="Q136" s="870"/>
      <c r="R136" s="870"/>
      <c r="S136" s="870"/>
      <c r="T136" s="870"/>
      <c r="U136" s="870"/>
      <c r="V136" s="870"/>
      <c r="W136" s="870"/>
      <c r="X136" s="870"/>
      <c r="Y136" s="870"/>
      <c r="Z136" s="870"/>
      <c r="AA136" s="870"/>
      <c r="AB136" s="870"/>
      <c r="AC136" s="870"/>
      <c r="AD136" s="870"/>
      <c r="AE136" s="870"/>
      <c r="AF136" s="870"/>
      <c r="AG136" s="870"/>
      <c r="AH136" s="870"/>
      <c r="AI136" s="870"/>
      <c r="AJ136" s="870"/>
      <c r="AK136" s="3"/>
      <c r="AM136" s="308"/>
      <c r="AN136" s="308"/>
      <c r="AO136" s="308"/>
      <c r="AP136" s="308"/>
      <c r="AQ136" s="308"/>
    </row>
    <row r="137" spans="1:43" ht="18" customHeight="1">
      <c r="A137" s="1"/>
      <c r="B137" s="19"/>
      <c r="C137" s="72"/>
      <c r="D137" s="869"/>
      <c r="E137" s="869"/>
      <c r="F137" s="869"/>
      <c r="G137" s="869"/>
      <c r="H137" s="870"/>
      <c r="I137" s="870"/>
      <c r="J137" s="870"/>
      <c r="K137" s="870"/>
      <c r="L137" s="870"/>
      <c r="M137" s="870"/>
      <c r="N137" s="870"/>
      <c r="O137" s="870"/>
      <c r="P137" s="870"/>
      <c r="Q137" s="870"/>
      <c r="R137" s="870"/>
      <c r="S137" s="870"/>
      <c r="T137" s="870"/>
      <c r="U137" s="870"/>
      <c r="V137" s="870"/>
      <c r="W137" s="870"/>
      <c r="X137" s="870"/>
      <c r="Y137" s="870"/>
      <c r="Z137" s="870"/>
      <c r="AA137" s="870"/>
      <c r="AB137" s="870"/>
      <c r="AC137" s="870"/>
      <c r="AD137" s="870"/>
      <c r="AE137" s="870"/>
      <c r="AF137" s="870"/>
      <c r="AG137" s="870"/>
      <c r="AH137" s="870"/>
      <c r="AI137" s="870"/>
      <c r="AJ137" s="870"/>
      <c r="AK137" s="3"/>
      <c r="AM137" s="308"/>
      <c r="AN137" s="308"/>
      <c r="AO137" s="308"/>
      <c r="AP137" s="308"/>
      <c r="AQ137" s="308"/>
    </row>
    <row r="138" spans="1:43" ht="18" customHeight="1">
      <c r="A138" s="1"/>
      <c r="B138" s="19"/>
      <c r="C138" s="72"/>
      <c r="D138" s="869"/>
      <c r="E138" s="869"/>
      <c r="F138" s="869"/>
      <c r="G138" s="869"/>
      <c r="H138" s="870"/>
      <c r="I138" s="870"/>
      <c r="J138" s="870"/>
      <c r="K138" s="870"/>
      <c r="L138" s="870"/>
      <c r="M138" s="870"/>
      <c r="N138" s="870"/>
      <c r="O138" s="870"/>
      <c r="P138" s="870"/>
      <c r="Q138" s="870"/>
      <c r="R138" s="870"/>
      <c r="S138" s="870"/>
      <c r="T138" s="870"/>
      <c r="U138" s="870"/>
      <c r="V138" s="870"/>
      <c r="W138" s="870"/>
      <c r="X138" s="870"/>
      <c r="Y138" s="870"/>
      <c r="Z138" s="870"/>
      <c r="AA138" s="870"/>
      <c r="AB138" s="870"/>
      <c r="AC138" s="870"/>
      <c r="AD138" s="870"/>
      <c r="AE138" s="870"/>
      <c r="AF138" s="870"/>
      <c r="AG138" s="870"/>
      <c r="AH138" s="870"/>
      <c r="AI138" s="870"/>
      <c r="AJ138" s="870"/>
      <c r="AK138" s="3"/>
      <c r="AM138" s="308"/>
      <c r="AN138" s="308"/>
      <c r="AO138" s="308"/>
      <c r="AP138" s="308"/>
      <c r="AQ138" s="308"/>
    </row>
    <row r="139" spans="1:43" ht="18" customHeight="1">
      <c r="A139" s="1"/>
      <c r="B139" s="19"/>
      <c r="C139" s="72"/>
      <c r="D139" s="869"/>
      <c r="E139" s="869"/>
      <c r="F139" s="869"/>
      <c r="G139" s="869"/>
      <c r="H139" s="870"/>
      <c r="I139" s="870"/>
      <c r="J139" s="870"/>
      <c r="K139" s="870"/>
      <c r="L139" s="870"/>
      <c r="M139" s="870"/>
      <c r="N139" s="870"/>
      <c r="O139" s="870"/>
      <c r="P139" s="870"/>
      <c r="Q139" s="870"/>
      <c r="R139" s="870"/>
      <c r="S139" s="870"/>
      <c r="T139" s="870"/>
      <c r="U139" s="870"/>
      <c r="V139" s="870"/>
      <c r="W139" s="870"/>
      <c r="X139" s="870"/>
      <c r="Y139" s="870"/>
      <c r="Z139" s="870"/>
      <c r="AA139" s="870"/>
      <c r="AB139" s="870"/>
      <c r="AC139" s="870"/>
      <c r="AD139" s="870"/>
      <c r="AE139" s="870"/>
      <c r="AF139" s="870"/>
      <c r="AG139" s="870"/>
      <c r="AH139" s="870"/>
      <c r="AI139" s="870"/>
      <c r="AJ139" s="870"/>
      <c r="AK139" s="3"/>
      <c r="AM139" s="308"/>
      <c r="AN139" s="308"/>
      <c r="AO139" s="308"/>
      <c r="AP139" s="308"/>
      <c r="AQ139" s="308"/>
    </row>
    <row r="140" spans="1:43" ht="18" customHeight="1">
      <c r="A140" s="1"/>
      <c r="B140" s="19"/>
      <c r="C140" s="72"/>
      <c r="D140" s="869" t="str">
        <f>Tbl!$Q$6</f>
        <v>令和６年度
（2024年度）</v>
      </c>
      <c r="E140" s="869"/>
      <c r="F140" s="869"/>
      <c r="G140" s="869"/>
      <c r="H140" s="870"/>
      <c r="I140" s="870"/>
      <c r="J140" s="870"/>
      <c r="K140" s="870"/>
      <c r="L140" s="870"/>
      <c r="M140" s="870"/>
      <c r="N140" s="870"/>
      <c r="O140" s="870"/>
      <c r="P140" s="870"/>
      <c r="Q140" s="870"/>
      <c r="R140" s="870"/>
      <c r="S140" s="870"/>
      <c r="T140" s="870"/>
      <c r="U140" s="870"/>
      <c r="V140" s="870"/>
      <c r="W140" s="870"/>
      <c r="X140" s="870"/>
      <c r="Y140" s="870"/>
      <c r="Z140" s="870"/>
      <c r="AA140" s="870"/>
      <c r="AB140" s="870"/>
      <c r="AC140" s="870"/>
      <c r="AD140" s="870"/>
      <c r="AE140" s="870"/>
      <c r="AF140" s="870"/>
      <c r="AG140" s="870"/>
      <c r="AH140" s="870"/>
      <c r="AI140" s="870"/>
      <c r="AJ140" s="870"/>
      <c r="AK140" s="3"/>
      <c r="AM140" s="308" t="str">
        <f>IF(AND($H140="",VALUE(MID($D140,3,1))&lt;様式１号!$D$16),"← ＣＯ2排出量の前年度に対する増減要因を分析
　 して入力してください。 (例)削減対策の実施
　 状況、生産量・営業時間等の増減など","")</f>
        <v/>
      </c>
      <c r="AN140" s="308"/>
      <c r="AO140" s="308"/>
      <c r="AP140" s="308"/>
      <c r="AQ140" s="308"/>
    </row>
    <row r="141" spans="1:43" ht="18" customHeight="1">
      <c r="A141" s="1"/>
      <c r="B141" s="19"/>
      <c r="C141" s="72"/>
      <c r="D141" s="869"/>
      <c r="E141" s="869"/>
      <c r="F141" s="869"/>
      <c r="G141" s="869"/>
      <c r="H141" s="870"/>
      <c r="I141" s="870"/>
      <c r="J141" s="870"/>
      <c r="K141" s="870"/>
      <c r="L141" s="870"/>
      <c r="M141" s="870"/>
      <c r="N141" s="870"/>
      <c r="O141" s="870"/>
      <c r="P141" s="870"/>
      <c r="Q141" s="870"/>
      <c r="R141" s="870"/>
      <c r="S141" s="870"/>
      <c r="T141" s="870"/>
      <c r="U141" s="870"/>
      <c r="V141" s="870"/>
      <c r="W141" s="870"/>
      <c r="X141" s="870"/>
      <c r="Y141" s="870"/>
      <c r="Z141" s="870"/>
      <c r="AA141" s="870"/>
      <c r="AB141" s="870"/>
      <c r="AC141" s="870"/>
      <c r="AD141" s="870"/>
      <c r="AE141" s="870"/>
      <c r="AF141" s="870"/>
      <c r="AG141" s="870"/>
      <c r="AH141" s="870"/>
      <c r="AI141" s="870"/>
      <c r="AJ141" s="870"/>
      <c r="AK141" s="3"/>
      <c r="AM141" s="308"/>
      <c r="AN141" s="308"/>
      <c r="AO141" s="308"/>
      <c r="AP141" s="308"/>
      <c r="AQ141" s="308"/>
    </row>
    <row r="142" spans="1:43" ht="18" customHeight="1">
      <c r="A142" s="1"/>
      <c r="B142" s="19"/>
      <c r="C142" s="72"/>
      <c r="D142" s="869"/>
      <c r="E142" s="869"/>
      <c r="F142" s="869"/>
      <c r="G142" s="869"/>
      <c r="H142" s="870"/>
      <c r="I142" s="870"/>
      <c r="J142" s="870"/>
      <c r="K142" s="870"/>
      <c r="L142" s="870"/>
      <c r="M142" s="870"/>
      <c r="N142" s="870"/>
      <c r="O142" s="870"/>
      <c r="P142" s="870"/>
      <c r="Q142" s="870"/>
      <c r="R142" s="870"/>
      <c r="S142" s="870"/>
      <c r="T142" s="870"/>
      <c r="U142" s="870"/>
      <c r="V142" s="870"/>
      <c r="W142" s="870"/>
      <c r="X142" s="870"/>
      <c r="Y142" s="870"/>
      <c r="Z142" s="870"/>
      <c r="AA142" s="870"/>
      <c r="AB142" s="870"/>
      <c r="AC142" s="870"/>
      <c r="AD142" s="870"/>
      <c r="AE142" s="870"/>
      <c r="AF142" s="870"/>
      <c r="AG142" s="870"/>
      <c r="AH142" s="870"/>
      <c r="AI142" s="870"/>
      <c r="AJ142" s="870"/>
      <c r="AK142" s="3"/>
      <c r="AM142" s="308"/>
      <c r="AN142" s="308"/>
      <c r="AO142" s="308"/>
      <c r="AP142" s="308"/>
      <c r="AQ142" s="308"/>
    </row>
    <row r="143" spans="1:43" ht="18" customHeight="1">
      <c r="A143" s="1"/>
      <c r="B143" s="19"/>
      <c r="C143" s="72"/>
      <c r="D143" s="869"/>
      <c r="E143" s="869"/>
      <c r="F143" s="869"/>
      <c r="G143" s="869"/>
      <c r="H143" s="870"/>
      <c r="I143" s="870"/>
      <c r="J143" s="870"/>
      <c r="K143" s="870"/>
      <c r="L143" s="870"/>
      <c r="M143" s="870"/>
      <c r="N143" s="870"/>
      <c r="O143" s="870"/>
      <c r="P143" s="870"/>
      <c r="Q143" s="870"/>
      <c r="R143" s="870"/>
      <c r="S143" s="870"/>
      <c r="T143" s="870"/>
      <c r="U143" s="870"/>
      <c r="V143" s="870"/>
      <c r="W143" s="870"/>
      <c r="X143" s="870"/>
      <c r="Y143" s="870"/>
      <c r="Z143" s="870"/>
      <c r="AA143" s="870"/>
      <c r="AB143" s="870"/>
      <c r="AC143" s="870"/>
      <c r="AD143" s="870"/>
      <c r="AE143" s="870"/>
      <c r="AF143" s="870"/>
      <c r="AG143" s="870"/>
      <c r="AH143" s="870"/>
      <c r="AI143" s="870"/>
      <c r="AJ143" s="870"/>
      <c r="AK143" s="3"/>
      <c r="AM143" s="308"/>
      <c r="AN143" s="308"/>
      <c r="AO143" s="308"/>
      <c r="AP143" s="308"/>
      <c r="AQ143" s="308"/>
    </row>
    <row r="144" spans="1:43" ht="18" customHeight="1">
      <c r="A144" s="1"/>
      <c r="B144" s="19"/>
      <c r="C144" s="72"/>
      <c r="D144" s="869"/>
      <c r="E144" s="869"/>
      <c r="F144" s="869"/>
      <c r="G144" s="869"/>
      <c r="H144" s="870"/>
      <c r="I144" s="870"/>
      <c r="J144" s="870"/>
      <c r="K144" s="870"/>
      <c r="L144" s="870"/>
      <c r="M144" s="870"/>
      <c r="N144" s="870"/>
      <c r="O144" s="870"/>
      <c r="P144" s="870"/>
      <c r="Q144" s="870"/>
      <c r="R144" s="870"/>
      <c r="S144" s="870"/>
      <c r="T144" s="870"/>
      <c r="U144" s="870"/>
      <c r="V144" s="870"/>
      <c r="W144" s="870"/>
      <c r="X144" s="870"/>
      <c r="Y144" s="870"/>
      <c r="Z144" s="870"/>
      <c r="AA144" s="870"/>
      <c r="AB144" s="870"/>
      <c r="AC144" s="870"/>
      <c r="AD144" s="870"/>
      <c r="AE144" s="870"/>
      <c r="AF144" s="870"/>
      <c r="AG144" s="870"/>
      <c r="AH144" s="870"/>
      <c r="AI144" s="870"/>
      <c r="AJ144" s="870"/>
      <c r="AK144" s="3"/>
      <c r="AM144" s="308"/>
      <c r="AN144" s="308"/>
      <c r="AO144" s="308"/>
      <c r="AP144" s="308"/>
      <c r="AQ144" s="308"/>
    </row>
    <row r="145" spans="1:76" ht="18" customHeight="1">
      <c r="A145" s="1"/>
      <c r="B145" s="19"/>
      <c r="C145" s="72"/>
      <c r="D145" s="869"/>
      <c r="E145" s="869"/>
      <c r="F145" s="869"/>
      <c r="G145" s="869"/>
      <c r="H145" s="870"/>
      <c r="I145" s="870"/>
      <c r="J145" s="870"/>
      <c r="K145" s="870"/>
      <c r="L145" s="870"/>
      <c r="M145" s="870"/>
      <c r="N145" s="870"/>
      <c r="O145" s="870"/>
      <c r="P145" s="870"/>
      <c r="Q145" s="870"/>
      <c r="R145" s="870"/>
      <c r="S145" s="870"/>
      <c r="T145" s="870"/>
      <c r="U145" s="870"/>
      <c r="V145" s="870"/>
      <c r="W145" s="870"/>
      <c r="X145" s="870"/>
      <c r="Y145" s="870"/>
      <c r="Z145" s="870"/>
      <c r="AA145" s="870"/>
      <c r="AB145" s="870"/>
      <c r="AC145" s="870"/>
      <c r="AD145" s="870"/>
      <c r="AE145" s="870"/>
      <c r="AF145" s="870"/>
      <c r="AG145" s="870"/>
      <c r="AH145" s="870"/>
      <c r="AI145" s="870"/>
      <c r="AJ145" s="870"/>
      <c r="AK145" s="3"/>
      <c r="AM145" s="308"/>
      <c r="AN145" s="308"/>
      <c r="AO145" s="308"/>
      <c r="AP145" s="308"/>
      <c r="AQ145" s="308"/>
    </row>
    <row r="146" spans="1:76" ht="18" customHeight="1">
      <c r="A146" s="1"/>
      <c r="B146" s="19"/>
      <c r="C146" s="72"/>
      <c r="D146" s="869"/>
      <c r="E146" s="869"/>
      <c r="F146" s="869"/>
      <c r="G146" s="869"/>
      <c r="H146" s="870"/>
      <c r="I146" s="870"/>
      <c r="J146" s="870"/>
      <c r="K146" s="870"/>
      <c r="L146" s="870"/>
      <c r="M146" s="870"/>
      <c r="N146" s="870"/>
      <c r="O146" s="870"/>
      <c r="P146" s="870"/>
      <c r="Q146" s="870"/>
      <c r="R146" s="870"/>
      <c r="S146" s="870"/>
      <c r="T146" s="870"/>
      <c r="U146" s="870"/>
      <c r="V146" s="870"/>
      <c r="W146" s="870"/>
      <c r="X146" s="870"/>
      <c r="Y146" s="870"/>
      <c r="Z146" s="870"/>
      <c r="AA146" s="870"/>
      <c r="AB146" s="870"/>
      <c r="AC146" s="870"/>
      <c r="AD146" s="870"/>
      <c r="AE146" s="870"/>
      <c r="AF146" s="870"/>
      <c r="AG146" s="870"/>
      <c r="AH146" s="870"/>
      <c r="AI146" s="870"/>
      <c r="AJ146" s="870"/>
      <c r="AK146" s="3"/>
      <c r="AM146" s="308"/>
      <c r="AN146" s="308"/>
      <c r="AO146" s="308"/>
      <c r="AP146" s="308"/>
      <c r="AQ146" s="308"/>
    </row>
    <row r="147" spans="1:76" ht="18" customHeight="1">
      <c r="A147" s="1"/>
      <c r="B147" s="153"/>
      <c r="C147" s="72"/>
      <c r="D147" s="869"/>
      <c r="E147" s="869"/>
      <c r="F147" s="869"/>
      <c r="G147" s="869"/>
      <c r="H147" s="870"/>
      <c r="I147" s="870"/>
      <c r="J147" s="870"/>
      <c r="K147" s="870"/>
      <c r="L147" s="870"/>
      <c r="M147" s="870"/>
      <c r="N147" s="870"/>
      <c r="O147" s="870"/>
      <c r="P147" s="870"/>
      <c r="Q147" s="870"/>
      <c r="R147" s="870"/>
      <c r="S147" s="870"/>
      <c r="T147" s="870"/>
      <c r="U147" s="870"/>
      <c r="V147" s="870"/>
      <c r="W147" s="870"/>
      <c r="X147" s="870"/>
      <c r="Y147" s="870"/>
      <c r="Z147" s="870"/>
      <c r="AA147" s="870"/>
      <c r="AB147" s="870"/>
      <c r="AC147" s="870"/>
      <c r="AD147" s="870"/>
      <c r="AE147" s="870"/>
      <c r="AF147" s="870"/>
      <c r="AG147" s="870"/>
      <c r="AH147" s="870"/>
      <c r="AI147" s="870"/>
      <c r="AJ147" s="870"/>
      <c r="AK147" s="3"/>
      <c r="AM147" s="308"/>
      <c r="AN147" s="308"/>
      <c r="AO147" s="308"/>
      <c r="AP147" s="308"/>
      <c r="AQ147" s="308"/>
    </row>
    <row r="148" spans="1:76" ht="21" customHeight="1">
      <c r="A148" s="1"/>
      <c r="B148" s="73"/>
      <c r="C148" s="72"/>
      <c r="D148" s="83"/>
      <c r="E148" s="83"/>
      <c r="F148" s="83"/>
      <c r="G148" s="83"/>
      <c r="H148" s="98"/>
      <c r="I148" s="99"/>
      <c r="J148" s="100"/>
      <c r="K148" s="100"/>
      <c r="L148" s="100"/>
      <c r="M148" s="100"/>
      <c r="N148" s="100"/>
      <c r="O148" s="101"/>
      <c r="P148" s="102"/>
      <c r="Q148" s="102"/>
      <c r="R148" s="102"/>
      <c r="S148" s="102"/>
      <c r="T148" s="102"/>
      <c r="U148" s="102"/>
      <c r="V148" s="102"/>
      <c r="W148" s="102"/>
      <c r="X148" s="102"/>
      <c r="Y148" s="102"/>
      <c r="Z148" s="102"/>
      <c r="AA148" s="102"/>
      <c r="AB148" s="102"/>
      <c r="AC148" s="102"/>
      <c r="AD148" s="118"/>
      <c r="AE148" s="119"/>
      <c r="AF148" s="119"/>
      <c r="AG148" s="119"/>
      <c r="AH148" s="119"/>
      <c r="AI148" s="119"/>
      <c r="AJ148" s="116"/>
      <c r="AK148" s="251" t="s">
        <v>38</v>
      </c>
      <c r="AL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row>
    <row r="149" spans="1:76" s="46" customFormat="1">
      <c r="A149" s="9"/>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871" t="s">
        <v>84</v>
      </c>
      <c r="Z149" s="871"/>
      <c r="AA149" s="871"/>
      <c r="AB149" s="871"/>
      <c r="AC149" s="746" t="str">
        <f>IF($AC$4="","",$AC$4)</f>
        <v/>
      </c>
      <c r="AD149" s="746"/>
      <c r="AE149" s="746"/>
      <c r="AF149" s="746"/>
      <c r="AG149" s="746"/>
      <c r="AH149" s="746"/>
      <c r="AI149" s="746"/>
      <c r="AJ149" s="746"/>
      <c r="AK149" s="67"/>
      <c r="AL149" s="45"/>
      <c r="AM149" s="136"/>
      <c r="AN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5"/>
    </row>
    <row r="150" spans="1:76">
      <c r="A150" s="1"/>
      <c r="B150" s="72"/>
      <c r="C150" s="131" t="s">
        <v>170</v>
      </c>
      <c r="D150" s="131"/>
      <c r="E150" s="131"/>
      <c r="F150" s="131"/>
      <c r="G150" s="131"/>
      <c r="H150" s="131"/>
      <c r="I150" s="131"/>
      <c r="J150" s="131"/>
      <c r="K150" s="131"/>
      <c r="L150" s="131"/>
      <c r="M150" s="131"/>
      <c r="N150" s="131"/>
      <c r="O150" s="131"/>
      <c r="P150" s="131"/>
      <c r="Q150" s="131"/>
      <c r="R150" s="131"/>
      <c r="S150" s="131"/>
      <c r="T150" s="131"/>
      <c r="U150" s="131"/>
      <c r="V150" s="54"/>
      <c r="W150" s="54"/>
      <c r="X150" s="54"/>
      <c r="Y150" s="54"/>
      <c r="Z150" s="54"/>
      <c r="AA150" s="54"/>
      <c r="AB150" s="54"/>
      <c r="AC150" s="54"/>
      <c r="AD150" s="54"/>
      <c r="AE150" s="139" t="str">
        <f>IF($E$10="Bテナント等","Bテナント等事業所 （４）",IF($E$10="A","A事業所（４）",""))</f>
        <v/>
      </c>
      <c r="AF150" s="103"/>
      <c r="AG150" s="54"/>
      <c r="AH150" s="54"/>
      <c r="AI150" s="54"/>
      <c r="AJ150" s="54"/>
      <c r="AK150" s="54"/>
      <c r="AO150" s="46"/>
      <c r="AP150" s="46"/>
      <c r="AQ150" s="46"/>
      <c r="AR150" s="46"/>
      <c r="AS150" s="46"/>
      <c r="AT150" s="46"/>
    </row>
    <row r="151" spans="1:76" ht="8.25" customHeight="1">
      <c r="A151" s="1"/>
      <c r="B151" s="32"/>
      <c r="C151" s="17"/>
      <c r="D151" s="17"/>
      <c r="E151" s="17"/>
      <c r="F151" s="17"/>
      <c r="G151" s="17"/>
      <c r="H151" s="17"/>
      <c r="I151" s="17"/>
      <c r="J151" s="17"/>
      <c r="K151" s="17"/>
      <c r="L151" s="17"/>
      <c r="M151" s="17"/>
      <c r="N151" s="17"/>
      <c r="O151" s="17"/>
      <c r="P151" s="17"/>
      <c r="Q151" s="17"/>
      <c r="R151" s="17"/>
      <c r="S151" s="17"/>
      <c r="T151" s="17"/>
      <c r="U151" s="17"/>
      <c r="V151" s="5"/>
      <c r="W151" s="5"/>
      <c r="X151" s="5"/>
      <c r="Y151" s="5"/>
      <c r="Z151" s="5"/>
      <c r="AA151" s="5"/>
      <c r="AB151" s="5"/>
      <c r="AC151" s="5"/>
      <c r="AD151" s="5"/>
      <c r="AE151" s="5"/>
      <c r="AF151" s="5"/>
      <c r="AG151" s="5"/>
      <c r="AH151" s="5"/>
      <c r="AI151" s="5"/>
      <c r="AJ151" s="5"/>
      <c r="AK151" s="18"/>
      <c r="AL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row>
    <row r="152" spans="1:76" s="46" customFormat="1" ht="21" customHeight="1">
      <c r="A152" s="9"/>
      <c r="B152" s="33"/>
      <c r="C152" s="130" t="s">
        <v>171</v>
      </c>
      <c r="D152" s="86"/>
      <c r="E152" s="86"/>
      <c r="F152" s="86"/>
      <c r="G152" s="86"/>
      <c r="H152" s="67"/>
      <c r="I152" s="67"/>
      <c r="J152" s="67"/>
      <c r="K152" s="86"/>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34"/>
      <c r="AM152" s="136"/>
    </row>
    <row r="153" spans="1:76" s="46" customFormat="1" ht="13.5">
      <c r="A153" s="9"/>
      <c r="B153" s="33"/>
      <c r="C153" s="86"/>
      <c r="D153" s="86"/>
      <c r="E153" s="86"/>
      <c r="F153" s="86"/>
      <c r="G153" s="86"/>
      <c r="H153" s="877">
        <v>0</v>
      </c>
      <c r="I153" s="877"/>
      <c r="J153" s="877"/>
      <c r="K153" s="86"/>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34"/>
      <c r="AM153" s="136"/>
    </row>
    <row r="154" spans="1:76" s="46" customFormat="1" ht="10.5" customHeight="1">
      <c r="A154" s="9"/>
      <c r="B154" s="33"/>
      <c r="C154" s="878" t="s">
        <v>172</v>
      </c>
      <c r="D154" s="879"/>
      <c r="E154" s="884" t="s">
        <v>173</v>
      </c>
      <c r="F154" s="885"/>
      <c r="G154" s="885"/>
      <c r="H154" s="885"/>
      <c r="I154" s="885"/>
      <c r="J154" s="885"/>
      <c r="K154" s="885"/>
      <c r="L154" s="885"/>
      <c r="M154" s="885"/>
      <c r="N154" s="885"/>
      <c r="O154" s="885"/>
      <c r="P154" s="885"/>
      <c r="Q154" s="886"/>
      <c r="R154" s="878" t="s">
        <v>486</v>
      </c>
      <c r="S154" s="893"/>
      <c r="T154" s="893"/>
      <c r="U154" s="893"/>
      <c r="V154" s="893"/>
      <c r="W154" s="893"/>
      <c r="X154" s="893"/>
      <c r="Y154" s="893"/>
      <c r="Z154" s="893"/>
      <c r="AA154" s="893"/>
      <c r="AB154" s="893"/>
      <c r="AC154" s="879"/>
      <c r="AD154" s="872" t="s">
        <v>174</v>
      </c>
      <c r="AE154" s="872"/>
      <c r="AF154" s="872" t="s">
        <v>175</v>
      </c>
      <c r="AG154" s="872"/>
      <c r="AH154" s="873" t="s">
        <v>487</v>
      </c>
      <c r="AI154" s="873"/>
      <c r="AJ154" s="873"/>
      <c r="AK154" s="34"/>
      <c r="AM154" s="136"/>
    </row>
    <row r="155" spans="1:76" s="46" customFormat="1" ht="10.5" customHeight="1">
      <c r="A155" s="9"/>
      <c r="B155" s="33"/>
      <c r="C155" s="880"/>
      <c r="D155" s="881"/>
      <c r="E155" s="887"/>
      <c r="F155" s="888"/>
      <c r="G155" s="888"/>
      <c r="H155" s="888"/>
      <c r="I155" s="888"/>
      <c r="J155" s="888"/>
      <c r="K155" s="888"/>
      <c r="L155" s="888"/>
      <c r="M155" s="888"/>
      <c r="N155" s="888"/>
      <c r="O155" s="888"/>
      <c r="P155" s="888"/>
      <c r="Q155" s="889"/>
      <c r="R155" s="880"/>
      <c r="S155" s="894"/>
      <c r="T155" s="894"/>
      <c r="U155" s="894"/>
      <c r="V155" s="894"/>
      <c r="W155" s="894"/>
      <c r="X155" s="894"/>
      <c r="Y155" s="894"/>
      <c r="Z155" s="894"/>
      <c r="AA155" s="894"/>
      <c r="AB155" s="894"/>
      <c r="AC155" s="881"/>
      <c r="AD155" s="872"/>
      <c r="AE155" s="872"/>
      <c r="AF155" s="872"/>
      <c r="AG155" s="872"/>
      <c r="AH155" s="873"/>
      <c r="AI155" s="873"/>
      <c r="AJ155" s="873"/>
      <c r="AK155" s="34"/>
      <c r="AM155" s="136"/>
    </row>
    <row r="156" spans="1:76" s="46" customFormat="1" ht="10.5" customHeight="1">
      <c r="A156" s="9"/>
      <c r="B156" s="33"/>
      <c r="C156" s="880"/>
      <c r="D156" s="881"/>
      <c r="E156" s="890"/>
      <c r="F156" s="891"/>
      <c r="G156" s="891"/>
      <c r="H156" s="891"/>
      <c r="I156" s="891"/>
      <c r="J156" s="891"/>
      <c r="K156" s="891"/>
      <c r="L156" s="891"/>
      <c r="M156" s="891"/>
      <c r="N156" s="891"/>
      <c r="O156" s="891"/>
      <c r="P156" s="891"/>
      <c r="Q156" s="892"/>
      <c r="R156" s="880"/>
      <c r="S156" s="894"/>
      <c r="T156" s="894"/>
      <c r="U156" s="894"/>
      <c r="V156" s="894"/>
      <c r="W156" s="894"/>
      <c r="X156" s="894"/>
      <c r="Y156" s="894"/>
      <c r="Z156" s="894"/>
      <c r="AA156" s="894"/>
      <c r="AB156" s="894"/>
      <c r="AC156" s="881"/>
      <c r="AD156" s="872"/>
      <c r="AE156" s="872"/>
      <c r="AF156" s="872"/>
      <c r="AG156" s="872"/>
      <c r="AH156" s="873"/>
      <c r="AI156" s="873"/>
      <c r="AJ156" s="873"/>
      <c r="AK156" s="34"/>
      <c r="AM156" s="136"/>
    </row>
    <row r="157" spans="1:76" s="46" customFormat="1" ht="27.75" customHeight="1">
      <c r="A157" s="9"/>
      <c r="B157" s="33"/>
      <c r="C157" s="880"/>
      <c r="D157" s="881"/>
      <c r="E157" s="747" t="s">
        <v>176</v>
      </c>
      <c r="F157" s="748"/>
      <c r="G157" s="749"/>
      <c r="H157" s="874" t="s">
        <v>177</v>
      </c>
      <c r="I157" s="875"/>
      <c r="J157" s="875"/>
      <c r="K157" s="875"/>
      <c r="L157" s="875"/>
      <c r="M157" s="875"/>
      <c r="N157" s="875"/>
      <c r="O157" s="875"/>
      <c r="P157" s="875"/>
      <c r="Q157" s="876"/>
      <c r="R157" s="880"/>
      <c r="S157" s="894"/>
      <c r="T157" s="894"/>
      <c r="U157" s="894"/>
      <c r="V157" s="894"/>
      <c r="W157" s="894"/>
      <c r="X157" s="894"/>
      <c r="Y157" s="894"/>
      <c r="Z157" s="894"/>
      <c r="AA157" s="894"/>
      <c r="AB157" s="894"/>
      <c r="AC157" s="881"/>
      <c r="AD157" s="872"/>
      <c r="AE157" s="872"/>
      <c r="AF157" s="872"/>
      <c r="AG157" s="872"/>
      <c r="AH157" s="873"/>
      <c r="AI157" s="873"/>
      <c r="AJ157" s="873"/>
      <c r="AK157" s="34"/>
      <c r="AM157" s="136"/>
    </row>
    <row r="158" spans="1:76" s="46" customFormat="1" ht="27.75" customHeight="1">
      <c r="A158" s="9"/>
      <c r="B158" s="33"/>
      <c r="C158" s="882"/>
      <c r="D158" s="883"/>
      <c r="E158" s="753"/>
      <c r="F158" s="754"/>
      <c r="G158" s="755"/>
      <c r="H158" s="874" t="s">
        <v>178</v>
      </c>
      <c r="I158" s="875"/>
      <c r="J158" s="875"/>
      <c r="K158" s="876"/>
      <c r="L158" s="874" t="s">
        <v>179</v>
      </c>
      <c r="M158" s="875"/>
      <c r="N158" s="875"/>
      <c r="O158" s="875"/>
      <c r="P158" s="875"/>
      <c r="Q158" s="876"/>
      <c r="R158" s="882"/>
      <c r="S158" s="895"/>
      <c r="T158" s="895"/>
      <c r="U158" s="895"/>
      <c r="V158" s="895"/>
      <c r="W158" s="895"/>
      <c r="X158" s="895"/>
      <c r="Y158" s="895"/>
      <c r="Z158" s="895"/>
      <c r="AA158" s="895"/>
      <c r="AB158" s="895"/>
      <c r="AC158" s="883"/>
      <c r="AD158" s="872"/>
      <c r="AE158" s="872"/>
      <c r="AF158" s="872"/>
      <c r="AG158" s="872"/>
      <c r="AH158" s="873"/>
      <c r="AI158" s="873"/>
      <c r="AJ158" s="873"/>
      <c r="AK158" s="34"/>
      <c r="AM158" s="136"/>
    </row>
    <row r="159" spans="1:76" s="46" customFormat="1" ht="42" customHeight="1">
      <c r="A159" s="9"/>
      <c r="B159" s="33"/>
      <c r="C159" s="900">
        <v>1</v>
      </c>
      <c r="D159" s="901"/>
      <c r="E159" s="902" t="str" cm="1">
        <f t="array" aca="1" ref="E159" ca="1">IFERROR(INDIRECT("Tbl!"&amp;ADDRESS(MATCH($L159,Tbl!$AC:$AC,0),27)),"")</f>
        <v/>
      </c>
      <c r="F159" s="903"/>
      <c r="G159" s="904"/>
      <c r="H159" s="905" t="str" cm="1">
        <f t="array" aca="1" ref="H159" ca="1">IFERROR(INDIRECT("Tbl!"&amp;ADDRESS(MATCH($L159,Tbl!$AC:$AC,0),28)),"")</f>
        <v/>
      </c>
      <c r="I159" s="906"/>
      <c r="J159" s="906"/>
      <c r="K159" s="907"/>
      <c r="L159" s="908"/>
      <c r="M159" s="909"/>
      <c r="N159" s="909"/>
      <c r="O159" s="909"/>
      <c r="P159" s="909"/>
      <c r="Q159" s="909"/>
      <c r="R159" s="912"/>
      <c r="S159" s="913"/>
      <c r="T159" s="913"/>
      <c r="U159" s="913"/>
      <c r="V159" s="913"/>
      <c r="W159" s="913"/>
      <c r="X159" s="913"/>
      <c r="Y159" s="913"/>
      <c r="Z159" s="913"/>
      <c r="AA159" s="913"/>
      <c r="AB159" s="913"/>
      <c r="AC159" s="913"/>
      <c r="AD159" s="896"/>
      <c r="AE159" s="896"/>
      <c r="AF159" s="896"/>
      <c r="AG159" s="896"/>
      <c r="AH159" s="897"/>
      <c r="AI159" s="898"/>
      <c r="AJ159" s="899"/>
      <c r="AK159" s="34"/>
      <c r="AM159" s="343" t="s">
        <v>533</v>
      </c>
      <c r="AN159" s="343"/>
      <c r="AO159" s="343"/>
      <c r="AP159" s="343"/>
      <c r="AQ159" s="343"/>
      <c r="AR159" s="343"/>
      <c r="AS159" s="343"/>
    </row>
    <row r="160" spans="1:76" s="46" customFormat="1" ht="42" customHeight="1">
      <c r="A160" s="9"/>
      <c r="B160" s="33"/>
      <c r="C160" s="900">
        <v>2</v>
      </c>
      <c r="D160" s="901"/>
      <c r="E160" s="902" t="str" cm="1">
        <f t="array" aca="1" ref="E160" ca="1">IFERROR(INDIRECT("Tbl!"&amp;ADDRESS(MATCH($L160,Tbl!$AC:$AC,0),27)),"")</f>
        <v/>
      </c>
      <c r="F160" s="903"/>
      <c r="G160" s="904"/>
      <c r="H160" s="905" t="str" cm="1">
        <f t="array" aca="1" ref="H160" ca="1">IFERROR(INDIRECT("Tbl!"&amp;ADDRESS(MATCH($L160,Tbl!$AC:$AC,0),28)),"")</f>
        <v/>
      </c>
      <c r="I160" s="906"/>
      <c r="J160" s="906"/>
      <c r="K160" s="907"/>
      <c r="L160" s="908"/>
      <c r="M160" s="909"/>
      <c r="N160" s="909"/>
      <c r="O160" s="909"/>
      <c r="P160" s="909"/>
      <c r="Q160" s="909"/>
      <c r="R160" s="910"/>
      <c r="S160" s="911"/>
      <c r="T160" s="911"/>
      <c r="U160" s="911"/>
      <c r="V160" s="911"/>
      <c r="W160" s="911"/>
      <c r="X160" s="911"/>
      <c r="Y160" s="911"/>
      <c r="Z160" s="911"/>
      <c r="AA160" s="911"/>
      <c r="AB160" s="911"/>
      <c r="AC160" s="911"/>
      <c r="AD160" s="896"/>
      <c r="AE160" s="896"/>
      <c r="AF160" s="896"/>
      <c r="AG160" s="896"/>
      <c r="AH160" s="897"/>
      <c r="AI160" s="898"/>
      <c r="AJ160" s="899"/>
      <c r="AK160" s="34"/>
      <c r="AM160" s="136"/>
    </row>
    <row r="161" spans="1:76" s="46" customFormat="1" ht="42" customHeight="1">
      <c r="A161" s="9"/>
      <c r="B161" s="33"/>
      <c r="C161" s="900">
        <v>3</v>
      </c>
      <c r="D161" s="901"/>
      <c r="E161" s="902" t="str" cm="1">
        <f t="array" aca="1" ref="E161" ca="1">IFERROR(INDIRECT("Tbl!"&amp;ADDRESS(MATCH($L161,Tbl!$AC:$AC,0),27)),"")</f>
        <v/>
      </c>
      <c r="F161" s="903"/>
      <c r="G161" s="904"/>
      <c r="H161" s="905" t="str" cm="1">
        <f t="array" aca="1" ref="H161" ca="1">IFERROR(INDIRECT("Tbl!"&amp;ADDRESS(MATCH($L161,Tbl!$AC:$AC,0),28)),"")</f>
        <v/>
      </c>
      <c r="I161" s="906"/>
      <c r="J161" s="906"/>
      <c r="K161" s="907"/>
      <c r="L161" s="908"/>
      <c r="M161" s="909"/>
      <c r="N161" s="909"/>
      <c r="O161" s="909"/>
      <c r="P161" s="909"/>
      <c r="Q161" s="909"/>
      <c r="R161" s="910"/>
      <c r="S161" s="911"/>
      <c r="T161" s="911"/>
      <c r="U161" s="911"/>
      <c r="V161" s="911"/>
      <c r="W161" s="911"/>
      <c r="X161" s="911"/>
      <c r="Y161" s="911"/>
      <c r="Z161" s="911"/>
      <c r="AA161" s="911"/>
      <c r="AB161" s="911"/>
      <c r="AC161" s="911"/>
      <c r="AD161" s="896"/>
      <c r="AE161" s="896"/>
      <c r="AF161" s="896"/>
      <c r="AG161" s="896"/>
      <c r="AH161" s="897"/>
      <c r="AI161" s="898"/>
      <c r="AJ161" s="899"/>
      <c r="AK161" s="34"/>
      <c r="AM161" s="136"/>
    </row>
    <row r="162" spans="1:76" s="46" customFormat="1" ht="42" customHeight="1">
      <c r="A162" s="9"/>
      <c r="B162" s="33"/>
      <c r="C162" s="900">
        <v>4</v>
      </c>
      <c r="D162" s="901"/>
      <c r="E162" s="902" t="str" cm="1">
        <f t="array" aca="1" ref="E162" ca="1">IFERROR(INDIRECT("Tbl!"&amp;ADDRESS(MATCH($L162,Tbl!$AC:$AC,0),27)),"")</f>
        <v/>
      </c>
      <c r="F162" s="903"/>
      <c r="G162" s="904"/>
      <c r="H162" s="905" t="str" cm="1">
        <f t="array" aca="1" ref="H162" ca="1">IFERROR(INDIRECT("Tbl!"&amp;ADDRESS(MATCH($L162,Tbl!$AC:$AC,0),28)),"")</f>
        <v/>
      </c>
      <c r="I162" s="906"/>
      <c r="J162" s="906"/>
      <c r="K162" s="907"/>
      <c r="L162" s="908"/>
      <c r="M162" s="909"/>
      <c r="N162" s="909"/>
      <c r="O162" s="909"/>
      <c r="P162" s="909"/>
      <c r="Q162" s="909"/>
      <c r="R162" s="910"/>
      <c r="S162" s="911"/>
      <c r="T162" s="911"/>
      <c r="U162" s="911"/>
      <c r="V162" s="911"/>
      <c r="W162" s="911"/>
      <c r="X162" s="911"/>
      <c r="Y162" s="911"/>
      <c r="Z162" s="911"/>
      <c r="AA162" s="911"/>
      <c r="AB162" s="911"/>
      <c r="AC162" s="911"/>
      <c r="AD162" s="896"/>
      <c r="AE162" s="896"/>
      <c r="AF162" s="896"/>
      <c r="AG162" s="896"/>
      <c r="AH162" s="897"/>
      <c r="AI162" s="898"/>
      <c r="AJ162" s="899"/>
      <c r="AK162" s="34"/>
      <c r="AM162" s="136"/>
    </row>
    <row r="163" spans="1:76" s="46" customFormat="1" ht="42" customHeight="1">
      <c r="A163" s="9"/>
      <c r="B163" s="33"/>
      <c r="C163" s="900">
        <v>5</v>
      </c>
      <c r="D163" s="901"/>
      <c r="E163" s="902" t="str" cm="1">
        <f t="array" aca="1" ref="E163" ca="1">IFERROR(INDIRECT("Tbl!"&amp;ADDRESS(MATCH($L163,Tbl!$AC:$AC,0),27)),"")</f>
        <v/>
      </c>
      <c r="F163" s="903"/>
      <c r="G163" s="904"/>
      <c r="H163" s="905" t="str" cm="1">
        <f t="array" aca="1" ref="H163" ca="1">IFERROR(INDIRECT("Tbl!"&amp;ADDRESS(MATCH($L163,Tbl!$AC:$AC,0),28)),"")</f>
        <v/>
      </c>
      <c r="I163" s="906"/>
      <c r="J163" s="906"/>
      <c r="K163" s="907"/>
      <c r="L163" s="908"/>
      <c r="M163" s="909"/>
      <c r="N163" s="909"/>
      <c r="O163" s="909"/>
      <c r="P163" s="909"/>
      <c r="Q163" s="909"/>
      <c r="R163" s="910"/>
      <c r="S163" s="911"/>
      <c r="T163" s="911"/>
      <c r="U163" s="911"/>
      <c r="V163" s="911"/>
      <c r="W163" s="911"/>
      <c r="X163" s="911"/>
      <c r="Y163" s="911"/>
      <c r="Z163" s="911"/>
      <c r="AA163" s="911"/>
      <c r="AB163" s="911"/>
      <c r="AC163" s="911"/>
      <c r="AD163" s="896"/>
      <c r="AE163" s="896"/>
      <c r="AF163" s="896"/>
      <c r="AG163" s="896"/>
      <c r="AH163" s="897"/>
      <c r="AI163" s="898"/>
      <c r="AJ163" s="899"/>
      <c r="AK163" s="34"/>
      <c r="AM163" s="136"/>
    </row>
    <row r="164" spans="1:76" s="46" customFormat="1" ht="42" customHeight="1">
      <c r="A164" s="9"/>
      <c r="B164" s="33"/>
      <c r="C164" s="900">
        <v>6</v>
      </c>
      <c r="D164" s="901"/>
      <c r="E164" s="902" t="str" cm="1">
        <f t="array" aca="1" ref="E164" ca="1">IFERROR(INDIRECT("Tbl!"&amp;ADDRESS(MATCH($L164,Tbl!$AC:$AC,0),27)),"")</f>
        <v/>
      </c>
      <c r="F164" s="903"/>
      <c r="G164" s="904"/>
      <c r="H164" s="905" t="str" cm="1">
        <f t="array" aca="1" ref="H164" ca="1">IFERROR(INDIRECT("Tbl!"&amp;ADDRESS(MATCH($L164,Tbl!$AC:$AC,0),28)),"")</f>
        <v/>
      </c>
      <c r="I164" s="906"/>
      <c r="J164" s="906"/>
      <c r="K164" s="907"/>
      <c r="L164" s="908"/>
      <c r="M164" s="909"/>
      <c r="N164" s="909"/>
      <c r="O164" s="909"/>
      <c r="P164" s="909"/>
      <c r="Q164" s="909"/>
      <c r="R164" s="910"/>
      <c r="S164" s="911"/>
      <c r="T164" s="911"/>
      <c r="U164" s="911"/>
      <c r="V164" s="911"/>
      <c r="W164" s="911"/>
      <c r="X164" s="911"/>
      <c r="Y164" s="911"/>
      <c r="Z164" s="911"/>
      <c r="AA164" s="911"/>
      <c r="AB164" s="911"/>
      <c r="AC164" s="911"/>
      <c r="AD164" s="896"/>
      <c r="AE164" s="896"/>
      <c r="AF164" s="896"/>
      <c r="AG164" s="896"/>
      <c r="AH164" s="897"/>
      <c r="AI164" s="898"/>
      <c r="AJ164" s="899"/>
      <c r="AK164" s="34"/>
      <c r="AM164" s="136"/>
    </row>
    <row r="165" spans="1:76" s="46" customFormat="1" ht="42" customHeight="1">
      <c r="A165" s="9"/>
      <c r="B165" s="33"/>
      <c r="C165" s="900">
        <v>7</v>
      </c>
      <c r="D165" s="901"/>
      <c r="E165" s="902" t="str" cm="1">
        <f t="array" aca="1" ref="E165" ca="1">IFERROR(INDIRECT("Tbl!"&amp;ADDRESS(MATCH($L165,Tbl!$AC:$AC,0),27)),"")</f>
        <v/>
      </c>
      <c r="F165" s="903"/>
      <c r="G165" s="904"/>
      <c r="H165" s="905" t="str" cm="1">
        <f t="array" aca="1" ref="H165" ca="1">IFERROR(INDIRECT("Tbl!"&amp;ADDRESS(MATCH($L165,Tbl!$AC:$AC,0),28)),"")</f>
        <v/>
      </c>
      <c r="I165" s="906"/>
      <c r="J165" s="906"/>
      <c r="K165" s="907"/>
      <c r="L165" s="908"/>
      <c r="M165" s="909"/>
      <c r="N165" s="909"/>
      <c r="O165" s="909"/>
      <c r="P165" s="909"/>
      <c r="Q165" s="909"/>
      <c r="R165" s="910"/>
      <c r="S165" s="911"/>
      <c r="T165" s="911"/>
      <c r="U165" s="911"/>
      <c r="V165" s="911"/>
      <c r="W165" s="911"/>
      <c r="X165" s="911"/>
      <c r="Y165" s="911"/>
      <c r="Z165" s="911"/>
      <c r="AA165" s="911"/>
      <c r="AB165" s="911"/>
      <c r="AC165" s="911"/>
      <c r="AD165" s="896"/>
      <c r="AE165" s="896"/>
      <c r="AF165" s="896"/>
      <c r="AG165" s="896"/>
      <c r="AH165" s="897"/>
      <c r="AI165" s="898"/>
      <c r="AJ165" s="899"/>
      <c r="AK165" s="34"/>
      <c r="AM165" s="136"/>
    </row>
    <row r="166" spans="1:76" s="46" customFormat="1" ht="42" customHeight="1">
      <c r="A166" s="9"/>
      <c r="B166" s="33"/>
      <c r="C166" s="900">
        <v>8</v>
      </c>
      <c r="D166" s="901"/>
      <c r="E166" s="902" t="str" cm="1">
        <f t="array" aca="1" ref="E166" ca="1">IFERROR(INDIRECT("Tbl!"&amp;ADDRESS(MATCH($L166,Tbl!$AC:$AC,0),27)),"")</f>
        <v/>
      </c>
      <c r="F166" s="903"/>
      <c r="G166" s="904"/>
      <c r="H166" s="905" t="str" cm="1">
        <f t="array" aca="1" ref="H166" ca="1">IFERROR(INDIRECT("Tbl!"&amp;ADDRESS(MATCH($L166,Tbl!$AC:$AC,0),28)),"")</f>
        <v/>
      </c>
      <c r="I166" s="906"/>
      <c r="J166" s="906"/>
      <c r="K166" s="907"/>
      <c r="L166" s="908"/>
      <c r="M166" s="909"/>
      <c r="N166" s="909"/>
      <c r="O166" s="909"/>
      <c r="P166" s="909"/>
      <c r="Q166" s="909"/>
      <c r="R166" s="910"/>
      <c r="S166" s="911"/>
      <c r="T166" s="911"/>
      <c r="U166" s="911"/>
      <c r="V166" s="911"/>
      <c r="W166" s="911"/>
      <c r="X166" s="911"/>
      <c r="Y166" s="911"/>
      <c r="Z166" s="911"/>
      <c r="AA166" s="911"/>
      <c r="AB166" s="911"/>
      <c r="AC166" s="911"/>
      <c r="AD166" s="896"/>
      <c r="AE166" s="896"/>
      <c r="AF166" s="896"/>
      <c r="AG166" s="896"/>
      <c r="AH166" s="897"/>
      <c r="AI166" s="898"/>
      <c r="AJ166" s="899"/>
      <c r="AK166" s="34"/>
      <c r="AM166" s="136"/>
    </row>
    <row r="167" spans="1:76" s="46" customFormat="1" ht="42" customHeight="1">
      <c r="A167" s="9"/>
      <c r="B167" s="33"/>
      <c r="C167" s="900">
        <v>9</v>
      </c>
      <c r="D167" s="901"/>
      <c r="E167" s="902" t="str" cm="1">
        <f t="array" aca="1" ref="E167" ca="1">IFERROR(INDIRECT("Tbl!"&amp;ADDRESS(MATCH($L167,Tbl!$AC:$AC,0),27)),"")</f>
        <v/>
      </c>
      <c r="F167" s="903"/>
      <c r="G167" s="904"/>
      <c r="H167" s="905" t="str" cm="1">
        <f t="array" aca="1" ref="H167" ca="1">IFERROR(INDIRECT("Tbl!"&amp;ADDRESS(MATCH($L167,Tbl!$AC:$AC,0),28)),"")</f>
        <v/>
      </c>
      <c r="I167" s="906"/>
      <c r="J167" s="906"/>
      <c r="K167" s="907"/>
      <c r="L167" s="908"/>
      <c r="M167" s="909"/>
      <c r="N167" s="909"/>
      <c r="O167" s="909"/>
      <c r="P167" s="909"/>
      <c r="Q167" s="909"/>
      <c r="R167" s="910"/>
      <c r="S167" s="911"/>
      <c r="T167" s="911"/>
      <c r="U167" s="911"/>
      <c r="V167" s="911"/>
      <c r="W167" s="911"/>
      <c r="X167" s="911"/>
      <c r="Y167" s="911"/>
      <c r="Z167" s="911"/>
      <c r="AA167" s="911"/>
      <c r="AB167" s="911"/>
      <c r="AC167" s="911"/>
      <c r="AD167" s="896"/>
      <c r="AE167" s="896"/>
      <c r="AF167" s="896"/>
      <c r="AG167" s="896"/>
      <c r="AH167" s="897"/>
      <c r="AI167" s="898"/>
      <c r="AJ167" s="899"/>
      <c r="AK167" s="34"/>
      <c r="AM167" s="136"/>
    </row>
    <row r="168" spans="1:76" s="46" customFormat="1" ht="42" customHeight="1">
      <c r="A168" s="9"/>
      <c r="B168" s="33"/>
      <c r="C168" s="900">
        <v>10</v>
      </c>
      <c r="D168" s="901"/>
      <c r="E168" s="902" t="str" cm="1">
        <f t="array" aca="1" ref="E168" ca="1">IFERROR(INDIRECT("Tbl!"&amp;ADDRESS(MATCH($L168,Tbl!$AC:$AC,0),27)),"")</f>
        <v/>
      </c>
      <c r="F168" s="903"/>
      <c r="G168" s="904"/>
      <c r="H168" s="905" t="str" cm="1">
        <f t="array" aca="1" ref="H168" ca="1">IFERROR(INDIRECT("Tbl!"&amp;ADDRESS(MATCH($L168,Tbl!$AC:$AC,0),28)),"")</f>
        <v/>
      </c>
      <c r="I168" s="906"/>
      <c r="J168" s="906"/>
      <c r="K168" s="907"/>
      <c r="L168" s="908"/>
      <c r="M168" s="909"/>
      <c r="N168" s="909"/>
      <c r="O168" s="909"/>
      <c r="P168" s="909"/>
      <c r="Q168" s="909"/>
      <c r="R168" s="910"/>
      <c r="S168" s="911"/>
      <c r="T168" s="911"/>
      <c r="U168" s="911"/>
      <c r="V168" s="911"/>
      <c r="W168" s="911"/>
      <c r="X168" s="911"/>
      <c r="Y168" s="911"/>
      <c r="Z168" s="911"/>
      <c r="AA168" s="911"/>
      <c r="AB168" s="911"/>
      <c r="AC168" s="911"/>
      <c r="AD168" s="896"/>
      <c r="AE168" s="896"/>
      <c r="AF168" s="896"/>
      <c r="AG168" s="896"/>
      <c r="AH168" s="897"/>
      <c r="AI168" s="898"/>
      <c r="AJ168" s="899"/>
      <c r="AK168" s="34"/>
      <c r="AM168" s="136"/>
    </row>
    <row r="169" spans="1:76" s="46" customFormat="1" ht="42" customHeight="1">
      <c r="A169" s="9"/>
      <c r="B169" s="33"/>
      <c r="C169" s="900">
        <v>11</v>
      </c>
      <c r="D169" s="901"/>
      <c r="E169" s="902" t="str" cm="1">
        <f t="array" aca="1" ref="E169" ca="1">IFERROR(INDIRECT("Tbl!"&amp;ADDRESS(MATCH($L169,Tbl!$AC:$AC,0),27)),"")</f>
        <v/>
      </c>
      <c r="F169" s="903"/>
      <c r="G169" s="904"/>
      <c r="H169" s="905" t="str" cm="1">
        <f t="array" aca="1" ref="H169" ca="1">IFERROR(INDIRECT("Tbl!"&amp;ADDRESS(MATCH($L169,Tbl!$AC:$AC,0),28)),"")</f>
        <v/>
      </c>
      <c r="I169" s="906"/>
      <c r="J169" s="906"/>
      <c r="K169" s="907"/>
      <c r="L169" s="908"/>
      <c r="M169" s="909"/>
      <c r="N169" s="909"/>
      <c r="O169" s="909"/>
      <c r="P169" s="909"/>
      <c r="Q169" s="909"/>
      <c r="R169" s="910"/>
      <c r="S169" s="911"/>
      <c r="T169" s="911"/>
      <c r="U169" s="911"/>
      <c r="V169" s="911"/>
      <c r="W169" s="911"/>
      <c r="X169" s="911"/>
      <c r="Y169" s="911"/>
      <c r="Z169" s="911"/>
      <c r="AA169" s="911"/>
      <c r="AB169" s="911"/>
      <c r="AC169" s="911"/>
      <c r="AD169" s="896"/>
      <c r="AE169" s="896"/>
      <c r="AF169" s="896"/>
      <c r="AG169" s="896"/>
      <c r="AH169" s="897"/>
      <c r="AI169" s="898"/>
      <c r="AJ169" s="899"/>
      <c r="AK169" s="34"/>
      <c r="AM169" s="136"/>
    </row>
    <row r="170" spans="1:76" s="46" customFormat="1" ht="42" customHeight="1">
      <c r="A170" s="9"/>
      <c r="B170" s="33"/>
      <c r="C170" s="900">
        <v>12</v>
      </c>
      <c r="D170" s="901"/>
      <c r="E170" s="902" t="str" cm="1">
        <f t="array" aca="1" ref="E170" ca="1">IFERROR(INDIRECT("Tbl!"&amp;ADDRESS(MATCH($L170,Tbl!$AC:$AC,0),27)),"")</f>
        <v/>
      </c>
      <c r="F170" s="903"/>
      <c r="G170" s="904"/>
      <c r="H170" s="905" t="str" cm="1">
        <f t="array" aca="1" ref="H170" ca="1">IFERROR(INDIRECT("Tbl!"&amp;ADDRESS(MATCH($L170,Tbl!$AC:$AC,0),28)),"")</f>
        <v/>
      </c>
      <c r="I170" s="906"/>
      <c r="J170" s="906"/>
      <c r="K170" s="907"/>
      <c r="L170" s="908"/>
      <c r="M170" s="909"/>
      <c r="N170" s="909"/>
      <c r="O170" s="909"/>
      <c r="P170" s="909"/>
      <c r="Q170" s="909"/>
      <c r="R170" s="910"/>
      <c r="S170" s="911"/>
      <c r="T170" s="911"/>
      <c r="U170" s="911"/>
      <c r="V170" s="911"/>
      <c r="W170" s="911"/>
      <c r="X170" s="911"/>
      <c r="Y170" s="911"/>
      <c r="Z170" s="911"/>
      <c r="AA170" s="911"/>
      <c r="AB170" s="911"/>
      <c r="AC170" s="911"/>
      <c r="AD170" s="896"/>
      <c r="AE170" s="896"/>
      <c r="AF170" s="896"/>
      <c r="AG170" s="896"/>
      <c r="AH170" s="897"/>
      <c r="AI170" s="898"/>
      <c r="AJ170" s="899"/>
      <c r="AK170" s="34"/>
      <c r="AM170" s="136"/>
    </row>
    <row r="171" spans="1:76" s="46" customFormat="1" ht="42" customHeight="1">
      <c r="A171" s="9"/>
      <c r="B171" s="33"/>
      <c r="C171" s="900">
        <v>13</v>
      </c>
      <c r="D171" s="901"/>
      <c r="E171" s="902" t="str" cm="1">
        <f t="array" aca="1" ref="E171" ca="1">IFERROR(INDIRECT("Tbl!"&amp;ADDRESS(MATCH($L171,Tbl!$AC:$AC,0),27)),"")</f>
        <v/>
      </c>
      <c r="F171" s="903"/>
      <c r="G171" s="904"/>
      <c r="H171" s="905" t="str" cm="1">
        <f t="array" aca="1" ref="H171" ca="1">IFERROR(INDIRECT("Tbl!"&amp;ADDRESS(MATCH($L171,Tbl!$AC:$AC,0),28)),"")</f>
        <v/>
      </c>
      <c r="I171" s="906"/>
      <c r="J171" s="906"/>
      <c r="K171" s="907"/>
      <c r="L171" s="908"/>
      <c r="M171" s="909"/>
      <c r="N171" s="909"/>
      <c r="O171" s="909"/>
      <c r="P171" s="909"/>
      <c r="Q171" s="909"/>
      <c r="R171" s="910"/>
      <c r="S171" s="911"/>
      <c r="T171" s="911"/>
      <c r="U171" s="911"/>
      <c r="V171" s="911"/>
      <c r="W171" s="911"/>
      <c r="X171" s="911"/>
      <c r="Y171" s="911"/>
      <c r="Z171" s="911"/>
      <c r="AA171" s="911"/>
      <c r="AB171" s="911"/>
      <c r="AC171" s="911"/>
      <c r="AD171" s="896"/>
      <c r="AE171" s="896"/>
      <c r="AF171" s="896"/>
      <c r="AG171" s="896"/>
      <c r="AH171" s="897"/>
      <c r="AI171" s="898"/>
      <c r="AJ171" s="899"/>
      <c r="AK171" s="34"/>
      <c r="AM171" s="136"/>
    </row>
    <row r="172" spans="1:76" s="46" customFormat="1" ht="42" customHeight="1">
      <c r="A172" s="9"/>
      <c r="B172" s="33"/>
      <c r="C172" s="900">
        <v>14</v>
      </c>
      <c r="D172" s="901"/>
      <c r="E172" s="902" t="str" cm="1">
        <f t="array" aca="1" ref="E172" ca="1">IFERROR(INDIRECT("Tbl!"&amp;ADDRESS(MATCH($L172,Tbl!$AC:$AC,0),27)),"")</f>
        <v/>
      </c>
      <c r="F172" s="903"/>
      <c r="G172" s="904"/>
      <c r="H172" s="905" t="str" cm="1">
        <f t="array" aca="1" ref="H172" ca="1">IFERROR(INDIRECT("Tbl!"&amp;ADDRESS(MATCH($L172,Tbl!$AC:$AC,0),28)),"")</f>
        <v/>
      </c>
      <c r="I172" s="906"/>
      <c r="J172" s="906"/>
      <c r="K172" s="907"/>
      <c r="L172" s="908"/>
      <c r="M172" s="909"/>
      <c r="N172" s="909"/>
      <c r="O172" s="909"/>
      <c r="P172" s="909"/>
      <c r="Q172" s="909"/>
      <c r="R172" s="910"/>
      <c r="S172" s="911"/>
      <c r="T172" s="911"/>
      <c r="U172" s="911"/>
      <c r="V172" s="911"/>
      <c r="W172" s="911"/>
      <c r="X172" s="911"/>
      <c r="Y172" s="911"/>
      <c r="Z172" s="911"/>
      <c r="AA172" s="911"/>
      <c r="AB172" s="911"/>
      <c r="AC172" s="911"/>
      <c r="AD172" s="896"/>
      <c r="AE172" s="896"/>
      <c r="AF172" s="896"/>
      <c r="AG172" s="896"/>
      <c r="AH172" s="897"/>
      <c r="AI172" s="898"/>
      <c r="AJ172" s="899"/>
      <c r="AK172" s="34"/>
      <c r="AM172" s="136"/>
    </row>
    <row r="173" spans="1:76" s="46" customFormat="1" ht="42" customHeight="1">
      <c r="A173" s="9"/>
      <c r="B173" s="155"/>
      <c r="C173" s="900">
        <v>15</v>
      </c>
      <c r="D173" s="901"/>
      <c r="E173" s="902" t="str" cm="1">
        <f t="array" aca="1" ref="E173" ca="1">IFERROR(INDIRECT("Tbl!"&amp;ADDRESS(MATCH($L173,Tbl!$AC:$AC,0),27)),"")</f>
        <v/>
      </c>
      <c r="F173" s="903"/>
      <c r="G173" s="904"/>
      <c r="H173" s="905" t="str" cm="1">
        <f t="array" aca="1" ref="H173" ca="1">IFERROR(INDIRECT("Tbl!"&amp;ADDRESS(MATCH($L173,Tbl!$AC:$AC,0),28)),"")</f>
        <v/>
      </c>
      <c r="I173" s="906"/>
      <c r="J173" s="906"/>
      <c r="K173" s="907"/>
      <c r="L173" s="908"/>
      <c r="M173" s="909"/>
      <c r="N173" s="909"/>
      <c r="O173" s="909"/>
      <c r="P173" s="909"/>
      <c r="Q173" s="909"/>
      <c r="R173" s="910"/>
      <c r="S173" s="911"/>
      <c r="T173" s="911"/>
      <c r="U173" s="911"/>
      <c r="V173" s="911"/>
      <c r="W173" s="911"/>
      <c r="X173" s="911"/>
      <c r="Y173" s="911"/>
      <c r="Z173" s="911"/>
      <c r="AA173" s="911"/>
      <c r="AB173" s="911"/>
      <c r="AC173" s="911"/>
      <c r="AD173" s="896"/>
      <c r="AE173" s="896"/>
      <c r="AF173" s="896"/>
      <c r="AG173" s="896"/>
      <c r="AH173" s="897"/>
      <c r="AI173" s="898"/>
      <c r="AJ173" s="899"/>
      <c r="AK173" s="34"/>
      <c r="AL173" s="45"/>
      <c r="AM173" s="308"/>
      <c r="AN173" s="308"/>
      <c r="AO173" s="308"/>
      <c r="AP173" s="308"/>
      <c r="AQ173" s="308"/>
      <c r="AR173" s="308"/>
      <c r="AS173" s="308"/>
      <c r="AT173" s="308"/>
      <c r="AU173" s="45"/>
      <c r="AV173" s="45"/>
      <c r="AW173" s="45"/>
      <c r="AX173" s="45"/>
      <c r="AY173" s="45"/>
      <c r="AZ173" s="45"/>
      <c r="BA173" s="45"/>
      <c r="BB173" s="45"/>
      <c r="BC173" s="45"/>
      <c r="BD173" s="45"/>
      <c r="BE173" s="45"/>
      <c r="BF173" s="45"/>
      <c r="BG173" s="45"/>
      <c r="BH173" s="45"/>
      <c r="BI173" s="45"/>
      <c r="BJ173" s="45"/>
      <c r="BK173" s="45"/>
      <c r="BL173" s="45"/>
      <c r="BM173" s="45"/>
      <c r="BN173" s="45"/>
      <c r="BO173" s="45"/>
      <c r="BP173" s="45"/>
      <c r="BQ173" s="45"/>
      <c r="BR173" s="45"/>
      <c r="BS173" s="45"/>
      <c r="BT173" s="45"/>
      <c r="BU173" s="45"/>
      <c r="BV173" s="45"/>
      <c r="BW173" s="45"/>
      <c r="BX173" s="45"/>
    </row>
    <row r="174" spans="1:76" ht="26.25" customHeight="1">
      <c r="A174" s="1"/>
      <c r="B174" s="54"/>
      <c r="C174" s="924"/>
      <c r="D174" s="924"/>
      <c r="E174" s="924"/>
      <c r="F174" s="924"/>
      <c r="G174" s="924"/>
      <c r="H174" s="924"/>
      <c r="I174" s="924"/>
      <c r="J174" s="924"/>
      <c r="K174" s="924"/>
      <c r="L174" s="924"/>
      <c r="M174" s="924"/>
      <c r="N174" s="924"/>
      <c r="O174" s="924"/>
      <c r="P174" s="924"/>
      <c r="Q174" s="924"/>
      <c r="R174" s="924"/>
      <c r="S174" s="924"/>
      <c r="T174" s="924"/>
      <c r="U174" s="924"/>
      <c r="V174" s="924"/>
      <c r="W174" s="924"/>
      <c r="X174" s="924"/>
      <c r="Y174" s="924"/>
      <c r="Z174" s="924"/>
      <c r="AA174" s="924"/>
      <c r="AB174" s="54"/>
      <c r="AC174" s="54"/>
      <c r="AD174" s="120"/>
      <c r="AE174" s="116"/>
      <c r="AF174" s="116"/>
      <c r="AG174" s="116"/>
      <c r="AH174" s="116"/>
      <c r="AI174" s="116"/>
      <c r="AJ174" s="116"/>
      <c r="AK174" s="251" t="s">
        <v>38</v>
      </c>
      <c r="AL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row>
    <row r="175" spans="1:76" s="46" customFormat="1">
      <c r="A175" s="9"/>
      <c r="B175" s="9"/>
      <c r="C175" s="9"/>
      <c r="D175" s="9"/>
      <c r="E175" s="9"/>
      <c r="F175" s="9"/>
      <c r="G175" s="9"/>
      <c r="H175" s="9"/>
      <c r="I175" s="9"/>
      <c r="J175" s="9"/>
      <c r="K175" s="9"/>
      <c r="L175" s="9"/>
      <c r="M175" s="9"/>
      <c r="N175" s="9"/>
      <c r="O175" s="9"/>
      <c r="P175" s="9"/>
      <c r="Q175" s="9"/>
      <c r="R175" s="9"/>
      <c r="S175" s="9"/>
      <c r="T175" s="9"/>
      <c r="U175" s="9"/>
      <c r="V175" s="9"/>
      <c r="W175" s="9"/>
      <c r="X175" s="9"/>
      <c r="Y175" s="871" t="s">
        <v>84</v>
      </c>
      <c r="Z175" s="871"/>
      <c r="AA175" s="871"/>
      <c r="AB175" s="871"/>
      <c r="AC175" s="746" t="str">
        <f>IF($AC$4="","",$AC$4)</f>
        <v/>
      </c>
      <c r="AD175" s="746"/>
      <c r="AE175" s="746"/>
      <c r="AF175" s="746"/>
      <c r="AG175" s="746"/>
      <c r="AH175" s="746"/>
      <c r="AI175" s="746"/>
      <c r="AJ175" s="746"/>
      <c r="AK175" s="9"/>
      <c r="AL175" s="45"/>
      <c r="AM175" s="136"/>
      <c r="AN175" s="45"/>
      <c r="AO175" s="45"/>
      <c r="AP175" s="45"/>
      <c r="AQ175" s="45"/>
      <c r="AR175" s="45"/>
      <c r="AS175" s="45"/>
      <c r="AT175" s="45"/>
      <c r="AU175" s="45"/>
      <c r="AV175" s="45"/>
      <c r="AW175" s="45"/>
      <c r="AX175" s="45"/>
      <c r="AY175" s="45"/>
      <c r="AZ175" s="45"/>
      <c r="BA175" s="45"/>
      <c r="BB175" s="45"/>
      <c r="BC175" s="45"/>
      <c r="BD175" s="45"/>
      <c r="BE175" s="45"/>
      <c r="BF175" s="45"/>
      <c r="BG175" s="45"/>
      <c r="BH175" s="45"/>
      <c r="BI175" s="45"/>
      <c r="BJ175" s="45"/>
      <c r="BK175" s="45"/>
      <c r="BL175" s="45"/>
      <c r="BM175" s="45"/>
      <c r="BN175" s="45"/>
      <c r="BO175" s="45"/>
      <c r="BP175" s="45"/>
      <c r="BQ175" s="45"/>
      <c r="BR175" s="45"/>
      <c r="BS175" s="45"/>
      <c r="BT175" s="45"/>
      <c r="BU175" s="45"/>
      <c r="BV175" s="45"/>
      <c r="BW175" s="45"/>
      <c r="BX175" s="45"/>
    </row>
    <row r="176" spans="1:76">
      <c r="A176" s="1"/>
      <c r="B176" s="20"/>
      <c r="C176" s="131" t="s">
        <v>132</v>
      </c>
      <c r="D176" s="131"/>
      <c r="E176" s="131"/>
      <c r="F176" s="131"/>
      <c r="G176" s="131"/>
      <c r="H176" s="131"/>
      <c r="I176" s="131"/>
      <c r="J176" s="131"/>
      <c r="K176" s="131"/>
      <c r="L176" s="131"/>
      <c r="M176" s="131"/>
      <c r="N176" s="131"/>
      <c r="O176" s="131"/>
      <c r="P176" s="131"/>
      <c r="Q176" s="131"/>
      <c r="R176" s="131"/>
      <c r="S176" s="131"/>
      <c r="T176" s="131"/>
      <c r="U176" s="131"/>
      <c r="V176" s="1"/>
      <c r="W176" s="1"/>
      <c r="X176" s="1"/>
      <c r="Y176" s="1"/>
      <c r="Z176" s="1"/>
      <c r="AA176" s="1"/>
      <c r="AB176" s="1"/>
      <c r="AC176" s="1"/>
      <c r="AD176" s="1"/>
      <c r="AE176" s="138" t="str">
        <f>IF($E$10="Bテナント等","Bテナント等事業所 （５）",IF($E$10="A","A事業所（５）",""))</f>
        <v/>
      </c>
      <c r="AF176" s="1"/>
      <c r="AG176" s="1"/>
      <c r="AH176" s="1"/>
      <c r="AI176" s="1"/>
      <c r="AJ176" s="1"/>
      <c r="AK176" s="1"/>
    </row>
    <row r="177" spans="1:76" ht="8.25" customHeight="1">
      <c r="A177" s="1"/>
      <c r="B177" s="32"/>
      <c r="C177" s="17"/>
      <c r="D177" s="17"/>
      <c r="E177" s="17"/>
      <c r="F177" s="17"/>
      <c r="G177" s="17"/>
      <c r="H177" s="17"/>
      <c r="I177" s="17"/>
      <c r="J177" s="17"/>
      <c r="K177" s="17"/>
      <c r="L177" s="17"/>
      <c r="M177" s="17"/>
      <c r="N177" s="17"/>
      <c r="O177" s="17"/>
      <c r="P177" s="17"/>
      <c r="Q177" s="17"/>
      <c r="R177" s="17"/>
      <c r="S177" s="17"/>
      <c r="T177" s="17"/>
      <c r="U177" s="17"/>
      <c r="V177" s="5"/>
      <c r="W177" s="5"/>
      <c r="X177" s="5"/>
      <c r="Y177" s="5"/>
      <c r="Z177" s="5"/>
      <c r="AA177" s="5"/>
      <c r="AB177" s="5"/>
      <c r="AC177" s="5"/>
      <c r="AD177" s="5"/>
      <c r="AE177" s="5"/>
      <c r="AF177" s="5"/>
      <c r="AG177" s="5"/>
      <c r="AH177" s="5"/>
      <c r="AI177" s="5"/>
      <c r="AJ177" s="5"/>
      <c r="AK177" s="18"/>
      <c r="AL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row>
    <row r="178" spans="1:76" s="46" customFormat="1" ht="13.5">
      <c r="A178" s="9"/>
      <c r="B178" s="155"/>
      <c r="C178" s="130" t="s">
        <v>180</v>
      </c>
      <c r="D178" s="86"/>
      <c r="E178" s="86"/>
      <c r="F178" s="86"/>
      <c r="G178" s="86"/>
      <c r="H178" s="86"/>
      <c r="I178" s="86"/>
      <c r="J178" s="86"/>
      <c r="K178" s="86"/>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34"/>
      <c r="AM178" s="136"/>
    </row>
    <row r="179" spans="1:76" s="46" customFormat="1" ht="13.5">
      <c r="A179" s="9"/>
      <c r="B179" s="155"/>
      <c r="C179" s="86"/>
      <c r="D179" s="86"/>
      <c r="E179" s="86"/>
      <c r="F179" s="86"/>
      <c r="G179" s="86"/>
      <c r="H179" s="67"/>
      <c r="I179" s="86"/>
      <c r="J179" s="67"/>
      <c r="K179" s="86"/>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132" t="str">
        <f>IF($E$10="A","Ａ事業所",IF($E$10="Bテナント","B事業所",""))</f>
        <v/>
      </c>
      <c r="AI179" s="67"/>
      <c r="AJ179" s="67"/>
      <c r="AK179" s="34"/>
      <c r="AM179" s="136"/>
    </row>
    <row r="180" spans="1:76" s="46" customFormat="1" ht="13.5">
      <c r="A180" s="9"/>
      <c r="B180" s="155"/>
      <c r="C180" s="914" t="s">
        <v>181</v>
      </c>
      <c r="D180" s="914"/>
      <c r="E180" s="914"/>
      <c r="F180" s="914"/>
      <c r="G180" s="914"/>
      <c r="H180" s="914"/>
      <c r="I180" s="914"/>
      <c r="J180" s="914"/>
      <c r="K180" s="914"/>
      <c r="L180" s="914"/>
      <c r="M180" s="914"/>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34"/>
      <c r="AM180" s="136"/>
    </row>
    <row r="181" spans="1:76" s="46" customFormat="1" ht="13.5">
      <c r="A181" s="9"/>
      <c r="B181" s="155"/>
      <c r="C181" s="86"/>
      <c r="D181" s="86"/>
      <c r="E181" s="86"/>
      <c r="F181" s="86"/>
      <c r="G181" s="86"/>
      <c r="H181" s="89"/>
      <c r="I181" s="86"/>
      <c r="J181" s="88"/>
      <c r="K181" s="86"/>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34"/>
      <c r="AM181" s="136"/>
    </row>
    <row r="182" spans="1:76" s="46" customFormat="1" ht="13.5">
      <c r="A182" s="9"/>
      <c r="B182" s="155"/>
      <c r="C182" s="130" t="s">
        <v>182</v>
      </c>
      <c r="D182" s="86"/>
      <c r="E182" s="86"/>
      <c r="F182" s="86"/>
      <c r="G182" s="86"/>
      <c r="H182" s="89"/>
      <c r="I182" s="86"/>
      <c r="J182" s="88"/>
      <c r="K182" s="86"/>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34"/>
      <c r="AM182" s="136"/>
    </row>
    <row r="183" spans="1:76" s="46" customFormat="1" ht="13.5" customHeight="1">
      <c r="A183" s="9"/>
      <c r="B183" s="155"/>
      <c r="C183" s="915"/>
      <c r="D183" s="916"/>
      <c r="E183" s="916"/>
      <c r="F183" s="916"/>
      <c r="G183" s="916"/>
      <c r="H183" s="916"/>
      <c r="I183" s="916"/>
      <c r="J183" s="916"/>
      <c r="K183" s="916"/>
      <c r="L183" s="916"/>
      <c r="M183" s="916"/>
      <c r="N183" s="916"/>
      <c r="O183" s="916"/>
      <c r="P183" s="916"/>
      <c r="Q183" s="916"/>
      <c r="R183" s="916"/>
      <c r="S183" s="916"/>
      <c r="T183" s="916"/>
      <c r="U183" s="916"/>
      <c r="V183" s="916"/>
      <c r="W183" s="916"/>
      <c r="X183" s="916"/>
      <c r="Y183" s="916"/>
      <c r="Z183" s="916"/>
      <c r="AA183" s="916"/>
      <c r="AB183" s="916"/>
      <c r="AC183" s="916"/>
      <c r="AD183" s="916"/>
      <c r="AE183" s="916"/>
      <c r="AF183" s="916"/>
      <c r="AG183" s="916"/>
      <c r="AH183" s="916"/>
      <c r="AI183" s="916"/>
      <c r="AJ183" s="917"/>
      <c r="AK183" s="34"/>
      <c r="AM183" s="133" t="s">
        <v>448</v>
      </c>
    </row>
    <row r="184" spans="1:76" s="46" customFormat="1" ht="13.5" customHeight="1">
      <c r="A184" s="9"/>
      <c r="B184" s="155"/>
      <c r="C184" s="918"/>
      <c r="D184" s="919"/>
      <c r="E184" s="919"/>
      <c r="F184" s="919"/>
      <c r="G184" s="919"/>
      <c r="H184" s="919"/>
      <c r="I184" s="919"/>
      <c r="J184" s="919"/>
      <c r="K184" s="919"/>
      <c r="L184" s="919"/>
      <c r="M184" s="919"/>
      <c r="N184" s="919"/>
      <c r="O184" s="919"/>
      <c r="P184" s="919"/>
      <c r="Q184" s="919"/>
      <c r="R184" s="919"/>
      <c r="S184" s="919"/>
      <c r="T184" s="919"/>
      <c r="U184" s="919"/>
      <c r="V184" s="919"/>
      <c r="W184" s="919"/>
      <c r="X184" s="919"/>
      <c r="Y184" s="919"/>
      <c r="Z184" s="919"/>
      <c r="AA184" s="919"/>
      <c r="AB184" s="919"/>
      <c r="AC184" s="919"/>
      <c r="AD184" s="919"/>
      <c r="AE184" s="919"/>
      <c r="AF184" s="919"/>
      <c r="AG184" s="919"/>
      <c r="AH184" s="919"/>
      <c r="AI184" s="919"/>
      <c r="AJ184" s="920"/>
      <c r="AK184" s="34"/>
      <c r="AM184" s="136"/>
    </row>
    <row r="185" spans="1:76" s="46" customFormat="1" ht="13.5" customHeight="1">
      <c r="A185" s="9"/>
      <c r="B185" s="155"/>
      <c r="C185" s="918"/>
      <c r="D185" s="919"/>
      <c r="E185" s="919"/>
      <c r="F185" s="919"/>
      <c r="G185" s="919"/>
      <c r="H185" s="919"/>
      <c r="I185" s="919"/>
      <c r="J185" s="919"/>
      <c r="K185" s="919"/>
      <c r="L185" s="919"/>
      <c r="M185" s="919"/>
      <c r="N185" s="919"/>
      <c r="O185" s="919"/>
      <c r="P185" s="919"/>
      <c r="Q185" s="919"/>
      <c r="R185" s="919"/>
      <c r="S185" s="919"/>
      <c r="T185" s="919"/>
      <c r="U185" s="919"/>
      <c r="V185" s="919"/>
      <c r="W185" s="919"/>
      <c r="X185" s="919"/>
      <c r="Y185" s="919"/>
      <c r="Z185" s="919"/>
      <c r="AA185" s="919"/>
      <c r="AB185" s="919"/>
      <c r="AC185" s="919"/>
      <c r="AD185" s="919"/>
      <c r="AE185" s="919"/>
      <c r="AF185" s="919"/>
      <c r="AG185" s="919"/>
      <c r="AH185" s="919"/>
      <c r="AI185" s="919"/>
      <c r="AJ185" s="920"/>
      <c r="AK185" s="34"/>
      <c r="AM185" s="136"/>
    </row>
    <row r="186" spans="1:76" s="46" customFormat="1" ht="13.5" customHeight="1">
      <c r="A186" s="9"/>
      <c r="B186" s="155"/>
      <c r="C186" s="918"/>
      <c r="D186" s="919"/>
      <c r="E186" s="919"/>
      <c r="F186" s="919"/>
      <c r="G186" s="919"/>
      <c r="H186" s="919"/>
      <c r="I186" s="919"/>
      <c r="J186" s="919"/>
      <c r="K186" s="919"/>
      <c r="L186" s="919"/>
      <c r="M186" s="919"/>
      <c r="N186" s="919"/>
      <c r="O186" s="919"/>
      <c r="P186" s="919"/>
      <c r="Q186" s="919"/>
      <c r="R186" s="919"/>
      <c r="S186" s="919"/>
      <c r="T186" s="919"/>
      <c r="U186" s="919"/>
      <c r="V186" s="919"/>
      <c r="W186" s="919"/>
      <c r="X186" s="919"/>
      <c r="Y186" s="919"/>
      <c r="Z186" s="919"/>
      <c r="AA186" s="919"/>
      <c r="AB186" s="919"/>
      <c r="AC186" s="919"/>
      <c r="AD186" s="919"/>
      <c r="AE186" s="919"/>
      <c r="AF186" s="919"/>
      <c r="AG186" s="919"/>
      <c r="AH186" s="919"/>
      <c r="AI186" s="919"/>
      <c r="AJ186" s="920"/>
      <c r="AK186" s="34"/>
      <c r="AM186" s="136"/>
    </row>
    <row r="187" spans="1:76" s="46" customFormat="1" ht="13.5" customHeight="1">
      <c r="A187" s="9"/>
      <c r="B187" s="155"/>
      <c r="C187" s="918"/>
      <c r="D187" s="919"/>
      <c r="E187" s="919"/>
      <c r="F187" s="919"/>
      <c r="G187" s="919"/>
      <c r="H187" s="919"/>
      <c r="I187" s="919"/>
      <c r="J187" s="919"/>
      <c r="K187" s="919"/>
      <c r="L187" s="919"/>
      <c r="M187" s="919"/>
      <c r="N187" s="919"/>
      <c r="O187" s="919"/>
      <c r="P187" s="919"/>
      <c r="Q187" s="919"/>
      <c r="R187" s="919"/>
      <c r="S187" s="919"/>
      <c r="T187" s="919"/>
      <c r="U187" s="919"/>
      <c r="V187" s="919"/>
      <c r="W187" s="919"/>
      <c r="X187" s="919"/>
      <c r="Y187" s="919"/>
      <c r="Z187" s="919"/>
      <c r="AA187" s="919"/>
      <c r="AB187" s="919"/>
      <c r="AC187" s="919"/>
      <c r="AD187" s="919"/>
      <c r="AE187" s="919"/>
      <c r="AF187" s="919"/>
      <c r="AG187" s="919"/>
      <c r="AH187" s="919"/>
      <c r="AI187" s="919"/>
      <c r="AJ187" s="920"/>
      <c r="AK187" s="34"/>
      <c r="AM187" s="136"/>
    </row>
    <row r="188" spans="1:76" s="46" customFormat="1" ht="13.5" customHeight="1">
      <c r="A188" s="9"/>
      <c r="B188" s="155"/>
      <c r="C188" s="918"/>
      <c r="D188" s="919"/>
      <c r="E188" s="919"/>
      <c r="F188" s="919"/>
      <c r="G188" s="919"/>
      <c r="H188" s="919"/>
      <c r="I188" s="919"/>
      <c r="J188" s="919"/>
      <c r="K188" s="919"/>
      <c r="L188" s="919"/>
      <c r="M188" s="919"/>
      <c r="N188" s="919"/>
      <c r="O188" s="919"/>
      <c r="P188" s="919"/>
      <c r="Q188" s="919"/>
      <c r="R188" s="919"/>
      <c r="S188" s="919"/>
      <c r="T188" s="919"/>
      <c r="U188" s="919"/>
      <c r="V188" s="919"/>
      <c r="W188" s="919"/>
      <c r="X188" s="919"/>
      <c r="Y188" s="919"/>
      <c r="Z188" s="919"/>
      <c r="AA188" s="919"/>
      <c r="AB188" s="919"/>
      <c r="AC188" s="919"/>
      <c r="AD188" s="919"/>
      <c r="AE188" s="919"/>
      <c r="AF188" s="919"/>
      <c r="AG188" s="919"/>
      <c r="AH188" s="919"/>
      <c r="AI188" s="919"/>
      <c r="AJ188" s="920"/>
      <c r="AK188" s="34"/>
      <c r="AM188" s="136"/>
    </row>
    <row r="189" spans="1:76" s="46" customFormat="1" ht="13.5" customHeight="1">
      <c r="A189" s="9"/>
      <c r="B189" s="155"/>
      <c r="C189" s="918"/>
      <c r="D189" s="919"/>
      <c r="E189" s="919"/>
      <c r="F189" s="919"/>
      <c r="G189" s="919"/>
      <c r="H189" s="919"/>
      <c r="I189" s="919"/>
      <c r="J189" s="919"/>
      <c r="K189" s="919"/>
      <c r="L189" s="919"/>
      <c r="M189" s="919"/>
      <c r="N189" s="919"/>
      <c r="O189" s="919"/>
      <c r="P189" s="919"/>
      <c r="Q189" s="919"/>
      <c r="R189" s="919"/>
      <c r="S189" s="919"/>
      <c r="T189" s="919"/>
      <c r="U189" s="919"/>
      <c r="V189" s="919"/>
      <c r="W189" s="919"/>
      <c r="X189" s="919"/>
      <c r="Y189" s="919"/>
      <c r="Z189" s="919"/>
      <c r="AA189" s="919"/>
      <c r="AB189" s="919"/>
      <c r="AC189" s="919"/>
      <c r="AD189" s="919"/>
      <c r="AE189" s="919"/>
      <c r="AF189" s="919"/>
      <c r="AG189" s="919"/>
      <c r="AH189" s="919"/>
      <c r="AI189" s="919"/>
      <c r="AJ189" s="920"/>
      <c r="AK189" s="34"/>
      <c r="AM189" s="136"/>
    </row>
    <row r="190" spans="1:76" s="46" customFormat="1" ht="13.5" customHeight="1">
      <c r="A190" s="9"/>
      <c r="B190" s="155"/>
      <c r="C190" s="918"/>
      <c r="D190" s="919"/>
      <c r="E190" s="919"/>
      <c r="F190" s="919"/>
      <c r="G190" s="919"/>
      <c r="H190" s="919"/>
      <c r="I190" s="919"/>
      <c r="J190" s="919"/>
      <c r="K190" s="919"/>
      <c r="L190" s="919"/>
      <c r="M190" s="919"/>
      <c r="N190" s="919"/>
      <c r="O190" s="919"/>
      <c r="P190" s="919"/>
      <c r="Q190" s="919"/>
      <c r="R190" s="919"/>
      <c r="S190" s="919"/>
      <c r="T190" s="919"/>
      <c r="U190" s="919"/>
      <c r="V190" s="919"/>
      <c r="W190" s="919"/>
      <c r="X190" s="919"/>
      <c r="Y190" s="919"/>
      <c r="Z190" s="919"/>
      <c r="AA190" s="919"/>
      <c r="AB190" s="919"/>
      <c r="AC190" s="919"/>
      <c r="AD190" s="919"/>
      <c r="AE190" s="919"/>
      <c r="AF190" s="919"/>
      <c r="AG190" s="919"/>
      <c r="AH190" s="919"/>
      <c r="AI190" s="919"/>
      <c r="AJ190" s="920"/>
      <c r="AK190" s="34"/>
      <c r="AM190" s="136"/>
    </row>
    <row r="191" spans="1:76" s="46" customFormat="1" ht="13.5" customHeight="1">
      <c r="A191" s="9"/>
      <c r="B191" s="155"/>
      <c r="C191" s="918"/>
      <c r="D191" s="919"/>
      <c r="E191" s="919"/>
      <c r="F191" s="919"/>
      <c r="G191" s="919"/>
      <c r="H191" s="919"/>
      <c r="I191" s="919"/>
      <c r="J191" s="919"/>
      <c r="K191" s="919"/>
      <c r="L191" s="919"/>
      <c r="M191" s="919"/>
      <c r="N191" s="919"/>
      <c r="O191" s="919"/>
      <c r="P191" s="919"/>
      <c r="Q191" s="919"/>
      <c r="R191" s="919"/>
      <c r="S191" s="919"/>
      <c r="T191" s="919"/>
      <c r="U191" s="919"/>
      <c r="V191" s="919"/>
      <c r="W191" s="919"/>
      <c r="X191" s="919"/>
      <c r="Y191" s="919"/>
      <c r="Z191" s="919"/>
      <c r="AA191" s="919"/>
      <c r="AB191" s="919"/>
      <c r="AC191" s="919"/>
      <c r="AD191" s="919"/>
      <c r="AE191" s="919"/>
      <c r="AF191" s="919"/>
      <c r="AG191" s="919"/>
      <c r="AH191" s="919"/>
      <c r="AI191" s="919"/>
      <c r="AJ191" s="920"/>
      <c r="AK191" s="34"/>
      <c r="AM191" s="136"/>
    </row>
    <row r="192" spans="1:76" s="46" customFormat="1" ht="13.5" customHeight="1">
      <c r="A192" s="9"/>
      <c r="B192" s="155"/>
      <c r="C192" s="918"/>
      <c r="D192" s="919"/>
      <c r="E192" s="919"/>
      <c r="F192" s="919"/>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920"/>
      <c r="AK192" s="34"/>
      <c r="AM192" s="136"/>
    </row>
    <row r="193" spans="1:39" s="46" customFormat="1" ht="13.5" customHeight="1">
      <c r="A193" s="9"/>
      <c r="B193" s="155"/>
      <c r="C193" s="918"/>
      <c r="D193" s="919"/>
      <c r="E193" s="919"/>
      <c r="F193" s="919"/>
      <c r="G193" s="919"/>
      <c r="H193" s="919"/>
      <c r="I193" s="919"/>
      <c r="J193" s="919"/>
      <c r="K193" s="919"/>
      <c r="L193" s="919"/>
      <c r="M193" s="919"/>
      <c r="N193" s="919"/>
      <c r="O193" s="919"/>
      <c r="P193" s="919"/>
      <c r="Q193" s="919"/>
      <c r="R193" s="919"/>
      <c r="S193" s="919"/>
      <c r="T193" s="919"/>
      <c r="U193" s="919"/>
      <c r="V193" s="919"/>
      <c r="W193" s="919"/>
      <c r="X193" s="919"/>
      <c r="Y193" s="919"/>
      <c r="Z193" s="919"/>
      <c r="AA193" s="919"/>
      <c r="AB193" s="919"/>
      <c r="AC193" s="919"/>
      <c r="AD193" s="919"/>
      <c r="AE193" s="919"/>
      <c r="AF193" s="919"/>
      <c r="AG193" s="919"/>
      <c r="AH193" s="919"/>
      <c r="AI193" s="919"/>
      <c r="AJ193" s="920"/>
      <c r="AK193" s="34"/>
      <c r="AM193" s="136"/>
    </row>
    <row r="194" spans="1:39" s="46" customFormat="1" ht="13.5" customHeight="1">
      <c r="A194" s="9"/>
      <c r="B194" s="155"/>
      <c r="C194" s="918"/>
      <c r="D194" s="919"/>
      <c r="E194" s="919"/>
      <c r="F194" s="919"/>
      <c r="G194" s="919"/>
      <c r="H194" s="919"/>
      <c r="I194" s="919"/>
      <c r="J194" s="919"/>
      <c r="K194" s="919"/>
      <c r="L194" s="919"/>
      <c r="M194" s="919"/>
      <c r="N194" s="919"/>
      <c r="O194" s="919"/>
      <c r="P194" s="919"/>
      <c r="Q194" s="919"/>
      <c r="R194" s="919"/>
      <c r="S194" s="919"/>
      <c r="T194" s="919"/>
      <c r="U194" s="919"/>
      <c r="V194" s="919"/>
      <c r="W194" s="919"/>
      <c r="X194" s="919"/>
      <c r="Y194" s="919"/>
      <c r="Z194" s="919"/>
      <c r="AA194" s="919"/>
      <c r="AB194" s="919"/>
      <c r="AC194" s="919"/>
      <c r="AD194" s="919"/>
      <c r="AE194" s="919"/>
      <c r="AF194" s="919"/>
      <c r="AG194" s="919"/>
      <c r="AH194" s="919"/>
      <c r="AI194" s="919"/>
      <c r="AJ194" s="920"/>
      <c r="AK194" s="34"/>
      <c r="AM194" s="136"/>
    </row>
    <row r="195" spans="1:39" s="46" customFormat="1" ht="13.5" customHeight="1">
      <c r="A195" s="9"/>
      <c r="B195" s="155"/>
      <c r="C195" s="918"/>
      <c r="D195" s="919"/>
      <c r="E195" s="919"/>
      <c r="F195" s="919"/>
      <c r="G195" s="919"/>
      <c r="H195" s="919"/>
      <c r="I195" s="919"/>
      <c r="J195" s="919"/>
      <c r="K195" s="919"/>
      <c r="L195" s="919"/>
      <c r="M195" s="919"/>
      <c r="N195" s="919"/>
      <c r="O195" s="919"/>
      <c r="P195" s="919"/>
      <c r="Q195" s="919"/>
      <c r="R195" s="919"/>
      <c r="S195" s="919"/>
      <c r="T195" s="919"/>
      <c r="U195" s="919"/>
      <c r="V195" s="919"/>
      <c r="W195" s="919"/>
      <c r="X195" s="919"/>
      <c r="Y195" s="919"/>
      <c r="Z195" s="919"/>
      <c r="AA195" s="919"/>
      <c r="AB195" s="919"/>
      <c r="AC195" s="919"/>
      <c r="AD195" s="919"/>
      <c r="AE195" s="919"/>
      <c r="AF195" s="919"/>
      <c r="AG195" s="919"/>
      <c r="AH195" s="919"/>
      <c r="AI195" s="919"/>
      <c r="AJ195" s="920"/>
      <c r="AK195" s="34"/>
      <c r="AM195" s="136"/>
    </row>
    <row r="196" spans="1:39" s="46" customFormat="1" ht="13.5" customHeight="1">
      <c r="A196" s="9"/>
      <c r="B196" s="155"/>
      <c r="C196" s="918"/>
      <c r="D196" s="919"/>
      <c r="E196" s="919"/>
      <c r="F196" s="919"/>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920"/>
      <c r="AK196" s="34"/>
      <c r="AM196" s="136"/>
    </row>
    <row r="197" spans="1:39" s="46" customFormat="1" ht="13.5" customHeight="1">
      <c r="A197" s="9"/>
      <c r="B197" s="155"/>
      <c r="C197" s="918"/>
      <c r="D197" s="919"/>
      <c r="E197" s="919"/>
      <c r="F197" s="919"/>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920"/>
      <c r="AK197" s="34"/>
      <c r="AM197" s="136"/>
    </row>
    <row r="198" spans="1:39" s="46" customFormat="1" ht="13.5" customHeight="1">
      <c r="A198" s="9"/>
      <c r="B198" s="155"/>
      <c r="C198" s="918"/>
      <c r="D198" s="919"/>
      <c r="E198" s="919"/>
      <c r="F198" s="919"/>
      <c r="G198" s="919"/>
      <c r="H198" s="919"/>
      <c r="I198" s="919"/>
      <c r="J198" s="919"/>
      <c r="K198" s="919"/>
      <c r="L198" s="919"/>
      <c r="M198" s="919"/>
      <c r="N198" s="919"/>
      <c r="O198" s="919"/>
      <c r="P198" s="919"/>
      <c r="Q198" s="919"/>
      <c r="R198" s="919"/>
      <c r="S198" s="919"/>
      <c r="T198" s="919"/>
      <c r="U198" s="919"/>
      <c r="V198" s="919"/>
      <c r="W198" s="919"/>
      <c r="X198" s="919"/>
      <c r="Y198" s="919"/>
      <c r="Z198" s="919"/>
      <c r="AA198" s="919"/>
      <c r="AB198" s="919"/>
      <c r="AC198" s="919"/>
      <c r="AD198" s="919"/>
      <c r="AE198" s="919"/>
      <c r="AF198" s="919"/>
      <c r="AG198" s="919"/>
      <c r="AH198" s="919"/>
      <c r="AI198" s="919"/>
      <c r="AJ198" s="920"/>
      <c r="AK198" s="34"/>
      <c r="AM198" s="136"/>
    </row>
    <row r="199" spans="1:39" s="46" customFormat="1" ht="13.5" customHeight="1">
      <c r="A199" s="9"/>
      <c r="B199" s="155"/>
      <c r="C199" s="918"/>
      <c r="D199" s="919"/>
      <c r="E199" s="919"/>
      <c r="F199" s="919"/>
      <c r="G199" s="919"/>
      <c r="H199" s="919"/>
      <c r="I199" s="919"/>
      <c r="J199" s="919"/>
      <c r="K199" s="919"/>
      <c r="L199" s="919"/>
      <c r="M199" s="919"/>
      <c r="N199" s="919"/>
      <c r="O199" s="919"/>
      <c r="P199" s="919"/>
      <c r="Q199" s="919"/>
      <c r="R199" s="919"/>
      <c r="S199" s="919"/>
      <c r="T199" s="919"/>
      <c r="U199" s="919"/>
      <c r="V199" s="919"/>
      <c r="W199" s="919"/>
      <c r="X199" s="919"/>
      <c r="Y199" s="919"/>
      <c r="Z199" s="919"/>
      <c r="AA199" s="919"/>
      <c r="AB199" s="919"/>
      <c r="AC199" s="919"/>
      <c r="AD199" s="919"/>
      <c r="AE199" s="919"/>
      <c r="AF199" s="919"/>
      <c r="AG199" s="919"/>
      <c r="AH199" s="919"/>
      <c r="AI199" s="919"/>
      <c r="AJ199" s="920"/>
      <c r="AK199" s="34"/>
      <c r="AM199" s="136"/>
    </row>
    <row r="200" spans="1:39" s="46" customFormat="1" ht="13.5" customHeight="1">
      <c r="A200" s="9"/>
      <c r="B200" s="155"/>
      <c r="C200" s="918"/>
      <c r="D200" s="919"/>
      <c r="E200" s="919"/>
      <c r="F200" s="919"/>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920"/>
      <c r="AK200" s="34"/>
      <c r="AM200" s="136"/>
    </row>
    <row r="201" spans="1:39" s="46" customFormat="1" ht="13.5" customHeight="1">
      <c r="A201" s="9"/>
      <c r="B201" s="155"/>
      <c r="C201" s="918"/>
      <c r="D201" s="919"/>
      <c r="E201" s="919"/>
      <c r="F201" s="919"/>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920"/>
      <c r="AK201" s="34"/>
      <c r="AM201" s="136"/>
    </row>
    <row r="202" spans="1:39" s="46" customFormat="1" ht="13.5" customHeight="1">
      <c r="A202" s="9"/>
      <c r="B202" s="155"/>
      <c r="C202" s="918"/>
      <c r="D202" s="919"/>
      <c r="E202" s="919"/>
      <c r="F202" s="919"/>
      <c r="G202" s="919"/>
      <c r="H202" s="919"/>
      <c r="I202" s="919"/>
      <c r="J202" s="919"/>
      <c r="K202" s="919"/>
      <c r="L202" s="919"/>
      <c r="M202" s="919"/>
      <c r="N202" s="919"/>
      <c r="O202" s="919"/>
      <c r="P202" s="919"/>
      <c r="Q202" s="919"/>
      <c r="R202" s="919"/>
      <c r="S202" s="919"/>
      <c r="T202" s="919"/>
      <c r="U202" s="919"/>
      <c r="V202" s="919"/>
      <c r="W202" s="919"/>
      <c r="X202" s="919"/>
      <c r="Y202" s="919"/>
      <c r="Z202" s="919"/>
      <c r="AA202" s="919"/>
      <c r="AB202" s="919"/>
      <c r="AC202" s="919"/>
      <c r="AD202" s="919"/>
      <c r="AE202" s="919"/>
      <c r="AF202" s="919"/>
      <c r="AG202" s="919"/>
      <c r="AH202" s="919"/>
      <c r="AI202" s="919"/>
      <c r="AJ202" s="920"/>
      <c r="AK202" s="34"/>
      <c r="AM202" s="136"/>
    </row>
    <row r="203" spans="1:39" s="46" customFormat="1" ht="13.5" customHeight="1">
      <c r="A203" s="9"/>
      <c r="B203" s="155"/>
      <c r="C203" s="918"/>
      <c r="D203" s="919"/>
      <c r="E203" s="919"/>
      <c r="F203" s="919"/>
      <c r="G203" s="919"/>
      <c r="H203" s="919"/>
      <c r="I203" s="919"/>
      <c r="J203" s="919"/>
      <c r="K203" s="919"/>
      <c r="L203" s="919"/>
      <c r="M203" s="919"/>
      <c r="N203" s="919"/>
      <c r="O203" s="919"/>
      <c r="P203" s="919"/>
      <c r="Q203" s="919"/>
      <c r="R203" s="919"/>
      <c r="S203" s="919"/>
      <c r="T203" s="919"/>
      <c r="U203" s="919"/>
      <c r="V203" s="919"/>
      <c r="W203" s="919"/>
      <c r="X203" s="919"/>
      <c r="Y203" s="919"/>
      <c r="Z203" s="919"/>
      <c r="AA203" s="919"/>
      <c r="AB203" s="919"/>
      <c r="AC203" s="919"/>
      <c r="AD203" s="919"/>
      <c r="AE203" s="919"/>
      <c r="AF203" s="919"/>
      <c r="AG203" s="919"/>
      <c r="AH203" s="919"/>
      <c r="AI203" s="919"/>
      <c r="AJ203" s="920"/>
      <c r="AK203" s="34"/>
      <c r="AM203" s="136"/>
    </row>
    <row r="204" spans="1:39" s="46" customFormat="1" ht="13.5" customHeight="1">
      <c r="A204" s="9"/>
      <c r="B204" s="155"/>
      <c r="C204" s="918"/>
      <c r="D204" s="919"/>
      <c r="E204" s="919"/>
      <c r="F204" s="919"/>
      <c r="G204" s="919"/>
      <c r="H204" s="919"/>
      <c r="I204" s="919"/>
      <c r="J204" s="919"/>
      <c r="K204" s="919"/>
      <c r="L204" s="919"/>
      <c r="M204" s="919"/>
      <c r="N204" s="919"/>
      <c r="O204" s="919"/>
      <c r="P204" s="919"/>
      <c r="Q204" s="919"/>
      <c r="R204" s="919"/>
      <c r="S204" s="919"/>
      <c r="T204" s="919"/>
      <c r="U204" s="919"/>
      <c r="V204" s="919"/>
      <c r="W204" s="919"/>
      <c r="X204" s="919"/>
      <c r="Y204" s="919"/>
      <c r="Z204" s="919"/>
      <c r="AA204" s="919"/>
      <c r="AB204" s="919"/>
      <c r="AC204" s="919"/>
      <c r="AD204" s="919"/>
      <c r="AE204" s="919"/>
      <c r="AF204" s="919"/>
      <c r="AG204" s="919"/>
      <c r="AH204" s="919"/>
      <c r="AI204" s="919"/>
      <c r="AJ204" s="920"/>
      <c r="AK204" s="34"/>
      <c r="AM204" s="136"/>
    </row>
    <row r="205" spans="1:39" s="46" customFormat="1" ht="13.5" customHeight="1">
      <c r="A205" s="9"/>
      <c r="B205" s="155"/>
      <c r="C205" s="918"/>
      <c r="D205" s="919"/>
      <c r="E205" s="919"/>
      <c r="F205" s="919"/>
      <c r="G205" s="919"/>
      <c r="H205" s="919"/>
      <c r="I205" s="919"/>
      <c r="J205" s="919"/>
      <c r="K205" s="919"/>
      <c r="L205" s="919"/>
      <c r="M205" s="919"/>
      <c r="N205" s="919"/>
      <c r="O205" s="919"/>
      <c r="P205" s="919"/>
      <c r="Q205" s="919"/>
      <c r="R205" s="919"/>
      <c r="S205" s="919"/>
      <c r="T205" s="919"/>
      <c r="U205" s="919"/>
      <c r="V205" s="919"/>
      <c r="W205" s="919"/>
      <c r="X205" s="919"/>
      <c r="Y205" s="919"/>
      <c r="Z205" s="919"/>
      <c r="AA205" s="919"/>
      <c r="AB205" s="919"/>
      <c r="AC205" s="919"/>
      <c r="AD205" s="919"/>
      <c r="AE205" s="919"/>
      <c r="AF205" s="919"/>
      <c r="AG205" s="919"/>
      <c r="AH205" s="919"/>
      <c r="AI205" s="919"/>
      <c r="AJ205" s="920"/>
      <c r="AK205" s="34"/>
      <c r="AM205" s="136"/>
    </row>
    <row r="206" spans="1:39" s="46" customFormat="1" ht="13.5" customHeight="1">
      <c r="A206" s="9"/>
      <c r="B206" s="155"/>
      <c r="C206" s="918"/>
      <c r="D206" s="919"/>
      <c r="E206" s="919"/>
      <c r="F206" s="919"/>
      <c r="G206" s="919"/>
      <c r="H206" s="919"/>
      <c r="I206" s="919"/>
      <c r="J206" s="919"/>
      <c r="K206" s="919"/>
      <c r="L206" s="919"/>
      <c r="M206" s="919"/>
      <c r="N206" s="919"/>
      <c r="O206" s="919"/>
      <c r="P206" s="919"/>
      <c r="Q206" s="919"/>
      <c r="R206" s="919"/>
      <c r="S206" s="919"/>
      <c r="T206" s="919"/>
      <c r="U206" s="919"/>
      <c r="V206" s="919"/>
      <c r="W206" s="919"/>
      <c r="X206" s="919"/>
      <c r="Y206" s="919"/>
      <c r="Z206" s="919"/>
      <c r="AA206" s="919"/>
      <c r="AB206" s="919"/>
      <c r="AC206" s="919"/>
      <c r="AD206" s="919"/>
      <c r="AE206" s="919"/>
      <c r="AF206" s="919"/>
      <c r="AG206" s="919"/>
      <c r="AH206" s="919"/>
      <c r="AI206" s="919"/>
      <c r="AJ206" s="920"/>
      <c r="AK206" s="34"/>
      <c r="AM206" s="136"/>
    </row>
    <row r="207" spans="1:39" s="46" customFormat="1" ht="13.5" customHeight="1">
      <c r="A207" s="9"/>
      <c r="B207" s="155"/>
      <c r="C207" s="918"/>
      <c r="D207" s="919"/>
      <c r="E207" s="919"/>
      <c r="F207" s="919"/>
      <c r="G207" s="919"/>
      <c r="H207" s="919"/>
      <c r="I207" s="919"/>
      <c r="J207" s="919"/>
      <c r="K207" s="919"/>
      <c r="L207" s="919"/>
      <c r="M207" s="919"/>
      <c r="N207" s="919"/>
      <c r="O207" s="919"/>
      <c r="P207" s="919"/>
      <c r="Q207" s="919"/>
      <c r="R207" s="919"/>
      <c r="S207" s="919"/>
      <c r="T207" s="919"/>
      <c r="U207" s="919"/>
      <c r="V207" s="919"/>
      <c r="W207" s="919"/>
      <c r="X207" s="919"/>
      <c r="Y207" s="919"/>
      <c r="Z207" s="919"/>
      <c r="AA207" s="919"/>
      <c r="AB207" s="919"/>
      <c r="AC207" s="919"/>
      <c r="AD207" s="919"/>
      <c r="AE207" s="919"/>
      <c r="AF207" s="919"/>
      <c r="AG207" s="919"/>
      <c r="AH207" s="919"/>
      <c r="AI207" s="919"/>
      <c r="AJ207" s="920"/>
      <c r="AK207" s="34"/>
      <c r="AM207" s="136"/>
    </row>
    <row r="208" spans="1:39" s="46" customFormat="1" ht="13.5" customHeight="1">
      <c r="A208" s="9"/>
      <c r="B208" s="155"/>
      <c r="C208" s="918"/>
      <c r="D208" s="919"/>
      <c r="E208" s="919"/>
      <c r="F208" s="919"/>
      <c r="G208" s="919"/>
      <c r="H208" s="919"/>
      <c r="I208" s="919"/>
      <c r="J208" s="919"/>
      <c r="K208" s="919"/>
      <c r="L208" s="919"/>
      <c r="M208" s="919"/>
      <c r="N208" s="919"/>
      <c r="O208" s="919"/>
      <c r="P208" s="919"/>
      <c r="Q208" s="919"/>
      <c r="R208" s="919"/>
      <c r="S208" s="919"/>
      <c r="T208" s="919"/>
      <c r="U208" s="919"/>
      <c r="V208" s="919"/>
      <c r="W208" s="919"/>
      <c r="X208" s="919"/>
      <c r="Y208" s="919"/>
      <c r="Z208" s="919"/>
      <c r="AA208" s="919"/>
      <c r="AB208" s="919"/>
      <c r="AC208" s="919"/>
      <c r="AD208" s="919"/>
      <c r="AE208" s="919"/>
      <c r="AF208" s="919"/>
      <c r="AG208" s="919"/>
      <c r="AH208" s="919"/>
      <c r="AI208" s="919"/>
      <c r="AJ208" s="920"/>
      <c r="AK208" s="34"/>
      <c r="AM208" s="136"/>
    </row>
    <row r="209" spans="1:39" s="46" customFormat="1" ht="13.5" customHeight="1">
      <c r="A209" s="9"/>
      <c r="B209" s="155"/>
      <c r="C209" s="918"/>
      <c r="D209" s="919"/>
      <c r="E209" s="919"/>
      <c r="F209" s="919"/>
      <c r="G209" s="919"/>
      <c r="H209" s="919"/>
      <c r="I209" s="919"/>
      <c r="J209" s="919"/>
      <c r="K209" s="919"/>
      <c r="L209" s="919"/>
      <c r="M209" s="919"/>
      <c r="N209" s="919"/>
      <c r="O209" s="919"/>
      <c r="P209" s="919"/>
      <c r="Q209" s="919"/>
      <c r="R209" s="919"/>
      <c r="S209" s="919"/>
      <c r="T209" s="919"/>
      <c r="U209" s="919"/>
      <c r="V209" s="919"/>
      <c r="W209" s="919"/>
      <c r="X209" s="919"/>
      <c r="Y209" s="919"/>
      <c r="Z209" s="919"/>
      <c r="AA209" s="919"/>
      <c r="AB209" s="919"/>
      <c r="AC209" s="919"/>
      <c r="AD209" s="919"/>
      <c r="AE209" s="919"/>
      <c r="AF209" s="919"/>
      <c r="AG209" s="919"/>
      <c r="AH209" s="919"/>
      <c r="AI209" s="919"/>
      <c r="AJ209" s="920"/>
      <c r="AK209" s="34"/>
      <c r="AM209" s="136"/>
    </row>
    <row r="210" spans="1:39" s="46" customFormat="1" ht="13.5" customHeight="1">
      <c r="A210" s="9"/>
      <c r="B210" s="155"/>
      <c r="C210" s="918"/>
      <c r="D210" s="919"/>
      <c r="E210" s="919"/>
      <c r="F210" s="919"/>
      <c r="G210" s="919"/>
      <c r="H210" s="919"/>
      <c r="I210" s="919"/>
      <c r="J210" s="919"/>
      <c r="K210" s="919"/>
      <c r="L210" s="919"/>
      <c r="M210" s="919"/>
      <c r="N210" s="919"/>
      <c r="O210" s="919"/>
      <c r="P210" s="919"/>
      <c r="Q210" s="919"/>
      <c r="R210" s="919"/>
      <c r="S210" s="919"/>
      <c r="T210" s="919"/>
      <c r="U210" s="919"/>
      <c r="V210" s="919"/>
      <c r="W210" s="919"/>
      <c r="X210" s="919"/>
      <c r="Y210" s="919"/>
      <c r="Z210" s="919"/>
      <c r="AA210" s="919"/>
      <c r="AB210" s="919"/>
      <c r="AC210" s="919"/>
      <c r="AD210" s="919"/>
      <c r="AE210" s="919"/>
      <c r="AF210" s="919"/>
      <c r="AG210" s="919"/>
      <c r="AH210" s="919"/>
      <c r="AI210" s="919"/>
      <c r="AJ210" s="920"/>
      <c r="AK210" s="34"/>
      <c r="AM210" s="136"/>
    </row>
    <row r="211" spans="1:39" s="46" customFormat="1" ht="13.5" customHeight="1">
      <c r="A211" s="9"/>
      <c r="B211" s="155"/>
      <c r="C211" s="918"/>
      <c r="D211" s="919"/>
      <c r="E211" s="919"/>
      <c r="F211" s="919"/>
      <c r="G211" s="919"/>
      <c r="H211" s="919"/>
      <c r="I211" s="919"/>
      <c r="J211" s="919"/>
      <c r="K211" s="919"/>
      <c r="L211" s="919"/>
      <c r="M211" s="919"/>
      <c r="N211" s="919"/>
      <c r="O211" s="919"/>
      <c r="P211" s="919"/>
      <c r="Q211" s="919"/>
      <c r="R211" s="919"/>
      <c r="S211" s="919"/>
      <c r="T211" s="919"/>
      <c r="U211" s="919"/>
      <c r="V211" s="919"/>
      <c r="W211" s="919"/>
      <c r="X211" s="919"/>
      <c r="Y211" s="919"/>
      <c r="Z211" s="919"/>
      <c r="AA211" s="919"/>
      <c r="AB211" s="919"/>
      <c r="AC211" s="919"/>
      <c r="AD211" s="919"/>
      <c r="AE211" s="919"/>
      <c r="AF211" s="919"/>
      <c r="AG211" s="919"/>
      <c r="AH211" s="919"/>
      <c r="AI211" s="919"/>
      <c r="AJ211" s="920"/>
      <c r="AK211" s="34"/>
      <c r="AM211" s="136"/>
    </row>
    <row r="212" spans="1:39" s="46" customFormat="1" ht="13.5" customHeight="1">
      <c r="A212" s="9"/>
      <c r="B212" s="155"/>
      <c r="C212" s="918"/>
      <c r="D212" s="919"/>
      <c r="E212" s="919"/>
      <c r="F212" s="919"/>
      <c r="G212" s="919"/>
      <c r="H212" s="919"/>
      <c r="I212" s="919"/>
      <c r="J212" s="919"/>
      <c r="K212" s="919"/>
      <c r="L212" s="919"/>
      <c r="M212" s="919"/>
      <c r="N212" s="919"/>
      <c r="O212" s="919"/>
      <c r="P212" s="919"/>
      <c r="Q212" s="919"/>
      <c r="R212" s="919"/>
      <c r="S212" s="919"/>
      <c r="T212" s="919"/>
      <c r="U212" s="919"/>
      <c r="V212" s="919"/>
      <c r="W212" s="919"/>
      <c r="X212" s="919"/>
      <c r="Y212" s="919"/>
      <c r="Z212" s="919"/>
      <c r="AA212" s="919"/>
      <c r="AB212" s="919"/>
      <c r="AC212" s="919"/>
      <c r="AD212" s="919"/>
      <c r="AE212" s="919"/>
      <c r="AF212" s="919"/>
      <c r="AG212" s="919"/>
      <c r="AH212" s="919"/>
      <c r="AI212" s="919"/>
      <c r="AJ212" s="920"/>
      <c r="AK212" s="34"/>
      <c r="AM212" s="136"/>
    </row>
    <row r="213" spans="1:39" s="46" customFormat="1" ht="13.5" customHeight="1">
      <c r="A213" s="9"/>
      <c r="B213" s="155"/>
      <c r="C213" s="918"/>
      <c r="D213" s="919"/>
      <c r="E213" s="919"/>
      <c r="F213" s="919"/>
      <c r="G213" s="919"/>
      <c r="H213" s="919"/>
      <c r="I213" s="919"/>
      <c r="J213" s="919"/>
      <c r="K213" s="919"/>
      <c r="L213" s="919"/>
      <c r="M213" s="919"/>
      <c r="N213" s="919"/>
      <c r="O213" s="919"/>
      <c r="P213" s="919"/>
      <c r="Q213" s="919"/>
      <c r="R213" s="919"/>
      <c r="S213" s="919"/>
      <c r="T213" s="919"/>
      <c r="U213" s="919"/>
      <c r="V213" s="919"/>
      <c r="W213" s="919"/>
      <c r="X213" s="919"/>
      <c r="Y213" s="919"/>
      <c r="Z213" s="919"/>
      <c r="AA213" s="919"/>
      <c r="AB213" s="919"/>
      <c r="AC213" s="919"/>
      <c r="AD213" s="919"/>
      <c r="AE213" s="919"/>
      <c r="AF213" s="919"/>
      <c r="AG213" s="919"/>
      <c r="AH213" s="919"/>
      <c r="AI213" s="919"/>
      <c r="AJ213" s="920"/>
      <c r="AK213" s="34"/>
      <c r="AM213" s="136"/>
    </row>
    <row r="214" spans="1:39" s="46" customFormat="1" ht="13.5" customHeight="1">
      <c r="A214" s="9"/>
      <c r="B214" s="155"/>
      <c r="C214" s="918"/>
      <c r="D214" s="919"/>
      <c r="E214" s="919"/>
      <c r="F214" s="919"/>
      <c r="G214" s="919"/>
      <c r="H214" s="919"/>
      <c r="I214" s="919"/>
      <c r="J214" s="919"/>
      <c r="K214" s="919"/>
      <c r="L214" s="919"/>
      <c r="M214" s="919"/>
      <c r="N214" s="919"/>
      <c r="O214" s="919"/>
      <c r="P214" s="919"/>
      <c r="Q214" s="919"/>
      <c r="R214" s="919"/>
      <c r="S214" s="919"/>
      <c r="T214" s="919"/>
      <c r="U214" s="919"/>
      <c r="V214" s="919"/>
      <c r="W214" s="919"/>
      <c r="X214" s="919"/>
      <c r="Y214" s="919"/>
      <c r="Z214" s="919"/>
      <c r="AA214" s="919"/>
      <c r="AB214" s="919"/>
      <c r="AC214" s="919"/>
      <c r="AD214" s="919"/>
      <c r="AE214" s="919"/>
      <c r="AF214" s="919"/>
      <c r="AG214" s="919"/>
      <c r="AH214" s="919"/>
      <c r="AI214" s="919"/>
      <c r="AJ214" s="920"/>
      <c r="AK214" s="34"/>
      <c r="AM214" s="136"/>
    </row>
    <row r="215" spans="1:39" s="46" customFormat="1" ht="13.5" customHeight="1">
      <c r="A215" s="9"/>
      <c r="B215" s="155"/>
      <c r="C215" s="918"/>
      <c r="D215" s="919"/>
      <c r="E215" s="919"/>
      <c r="F215" s="919"/>
      <c r="G215" s="919"/>
      <c r="H215" s="919"/>
      <c r="I215" s="919"/>
      <c r="J215" s="919"/>
      <c r="K215" s="919"/>
      <c r="L215" s="919"/>
      <c r="M215" s="919"/>
      <c r="N215" s="919"/>
      <c r="O215" s="919"/>
      <c r="P215" s="919"/>
      <c r="Q215" s="919"/>
      <c r="R215" s="919"/>
      <c r="S215" s="919"/>
      <c r="T215" s="919"/>
      <c r="U215" s="919"/>
      <c r="V215" s="919"/>
      <c r="W215" s="919"/>
      <c r="X215" s="919"/>
      <c r="Y215" s="919"/>
      <c r="Z215" s="919"/>
      <c r="AA215" s="919"/>
      <c r="AB215" s="919"/>
      <c r="AC215" s="919"/>
      <c r="AD215" s="919"/>
      <c r="AE215" s="919"/>
      <c r="AF215" s="919"/>
      <c r="AG215" s="919"/>
      <c r="AH215" s="919"/>
      <c r="AI215" s="919"/>
      <c r="AJ215" s="920"/>
      <c r="AK215" s="34"/>
      <c r="AM215" s="136"/>
    </row>
    <row r="216" spans="1:39" s="46" customFormat="1" ht="13.5" customHeight="1">
      <c r="A216" s="9"/>
      <c r="B216" s="155"/>
      <c r="C216" s="918"/>
      <c r="D216" s="919"/>
      <c r="E216" s="919"/>
      <c r="F216" s="919"/>
      <c r="G216" s="919"/>
      <c r="H216" s="919"/>
      <c r="I216" s="919"/>
      <c r="J216" s="919"/>
      <c r="K216" s="919"/>
      <c r="L216" s="919"/>
      <c r="M216" s="919"/>
      <c r="N216" s="919"/>
      <c r="O216" s="919"/>
      <c r="P216" s="919"/>
      <c r="Q216" s="919"/>
      <c r="R216" s="919"/>
      <c r="S216" s="919"/>
      <c r="T216" s="919"/>
      <c r="U216" s="919"/>
      <c r="V216" s="919"/>
      <c r="W216" s="919"/>
      <c r="X216" s="919"/>
      <c r="Y216" s="919"/>
      <c r="Z216" s="919"/>
      <c r="AA216" s="919"/>
      <c r="AB216" s="919"/>
      <c r="AC216" s="919"/>
      <c r="AD216" s="919"/>
      <c r="AE216" s="919"/>
      <c r="AF216" s="919"/>
      <c r="AG216" s="919"/>
      <c r="AH216" s="919"/>
      <c r="AI216" s="919"/>
      <c r="AJ216" s="920"/>
      <c r="AK216" s="34"/>
      <c r="AM216" s="136"/>
    </row>
    <row r="217" spans="1:39" s="46" customFormat="1" ht="13.5" customHeight="1">
      <c r="A217" s="9"/>
      <c r="B217" s="155"/>
      <c r="C217" s="918"/>
      <c r="D217" s="919"/>
      <c r="E217" s="919"/>
      <c r="F217" s="919"/>
      <c r="G217" s="919"/>
      <c r="H217" s="919"/>
      <c r="I217" s="919"/>
      <c r="J217" s="919"/>
      <c r="K217" s="919"/>
      <c r="L217" s="919"/>
      <c r="M217" s="919"/>
      <c r="N217" s="919"/>
      <c r="O217" s="919"/>
      <c r="P217" s="919"/>
      <c r="Q217" s="919"/>
      <c r="R217" s="919"/>
      <c r="S217" s="919"/>
      <c r="T217" s="919"/>
      <c r="U217" s="919"/>
      <c r="V217" s="919"/>
      <c r="W217" s="919"/>
      <c r="X217" s="919"/>
      <c r="Y217" s="919"/>
      <c r="Z217" s="919"/>
      <c r="AA217" s="919"/>
      <c r="AB217" s="919"/>
      <c r="AC217" s="919"/>
      <c r="AD217" s="919"/>
      <c r="AE217" s="919"/>
      <c r="AF217" s="919"/>
      <c r="AG217" s="919"/>
      <c r="AH217" s="919"/>
      <c r="AI217" s="919"/>
      <c r="AJ217" s="920"/>
      <c r="AK217" s="34"/>
      <c r="AM217" s="136"/>
    </row>
    <row r="218" spans="1:39" s="46" customFormat="1" ht="13.5" customHeight="1">
      <c r="A218" s="9"/>
      <c r="B218" s="155"/>
      <c r="C218" s="918"/>
      <c r="D218" s="919"/>
      <c r="E218" s="919"/>
      <c r="F218" s="919"/>
      <c r="G218" s="919"/>
      <c r="H218" s="919"/>
      <c r="I218" s="919"/>
      <c r="J218" s="919"/>
      <c r="K218" s="919"/>
      <c r="L218" s="919"/>
      <c r="M218" s="919"/>
      <c r="N218" s="919"/>
      <c r="O218" s="919"/>
      <c r="P218" s="919"/>
      <c r="Q218" s="919"/>
      <c r="R218" s="919"/>
      <c r="S218" s="919"/>
      <c r="T218" s="919"/>
      <c r="U218" s="919"/>
      <c r="V218" s="919"/>
      <c r="W218" s="919"/>
      <c r="X218" s="919"/>
      <c r="Y218" s="919"/>
      <c r="Z218" s="919"/>
      <c r="AA218" s="919"/>
      <c r="AB218" s="919"/>
      <c r="AC218" s="919"/>
      <c r="AD218" s="919"/>
      <c r="AE218" s="919"/>
      <c r="AF218" s="919"/>
      <c r="AG218" s="919"/>
      <c r="AH218" s="919"/>
      <c r="AI218" s="919"/>
      <c r="AJ218" s="920"/>
      <c r="AK218" s="34"/>
      <c r="AM218" s="136"/>
    </row>
    <row r="219" spans="1:39" s="46" customFormat="1" ht="13.5" customHeight="1">
      <c r="A219" s="9"/>
      <c r="B219" s="155"/>
      <c r="C219" s="918"/>
      <c r="D219" s="919"/>
      <c r="E219" s="919"/>
      <c r="F219" s="919"/>
      <c r="G219" s="919"/>
      <c r="H219" s="919"/>
      <c r="I219" s="919"/>
      <c r="J219" s="919"/>
      <c r="K219" s="919"/>
      <c r="L219" s="919"/>
      <c r="M219" s="919"/>
      <c r="N219" s="919"/>
      <c r="O219" s="919"/>
      <c r="P219" s="919"/>
      <c r="Q219" s="919"/>
      <c r="R219" s="919"/>
      <c r="S219" s="919"/>
      <c r="T219" s="919"/>
      <c r="U219" s="919"/>
      <c r="V219" s="919"/>
      <c r="W219" s="919"/>
      <c r="X219" s="919"/>
      <c r="Y219" s="919"/>
      <c r="Z219" s="919"/>
      <c r="AA219" s="919"/>
      <c r="AB219" s="919"/>
      <c r="AC219" s="919"/>
      <c r="AD219" s="919"/>
      <c r="AE219" s="919"/>
      <c r="AF219" s="919"/>
      <c r="AG219" s="919"/>
      <c r="AH219" s="919"/>
      <c r="AI219" s="919"/>
      <c r="AJ219" s="920"/>
      <c r="AK219" s="34"/>
      <c r="AM219" s="136"/>
    </row>
    <row r="220" spans="1:39" s="46" customFormat="1" ht="13.5" customHeight="1">
      <c r="A220" s="9"/>
      <c r="B220" s="155"/>
      <c r="C220" s="918"/>
      <c r="D220" s="919"/>
      <c r="E220" s="919"/>
      <c r="F220" s="919"/>
      <c r="G220" s="919"/>
      <c r="H220" s="919"/>
      <c r="I220" s="919"/>
      <c r="J220" s="919"/>
      <c r="K220" s="919"/>
      <c r="L220" s="919"/>
      <c r="M220" s="919"/>
      <c r="N220" s="919"/>
      <c r="O220" s="919"/>
      <c r="P220" s="919"/>
      <c r="Q220" s="919"/>
      <c r="R220" s="919"/>
      <c r="S220" s="919"/>
      <c r="T220" s="919"/>
      <c r="U220" s="919"/>
      <c r="V220" s="919"/>
      <c r="W220" s="919"/>
      <c r="X220" s="919"/>
      <c r="Y220" s="919"/>
      <c r="Z220" s="919"/>
      <c r="AA220" s="919"/>
      <c r="AB220" s="919"/>
      <c r="AC220" s="919"/>
      <c r="AD220" s="919"/>
      <c r="AE220" s="919"/>
      <c r="AF220" s="919"/>
      <c r="AG220" s="919"/>
      <c r="AH220" s="919"/>
      <c r="AI220" s="919"/>
      <c r="AJ220" s="920"/>
      <c r="AK220" s="34"/>
      <c r="AM220" s="136"/>
    </row>
    <row r="221" spans="1:39" s="46" customFormat="1" ht="13.5" customHeight="1">
      <c r="A221" s="9"/>
      <c r="B221" s="155"/>
      <c r="C221" s="918"/>
      <c r="D221" s="919"/>
      <c r="E221" s="919"/>
      <c r="F221" s="919"/>
      <c r="G221" s="919"/>
      <c r="H221" s="919"/>
      <c r="I221" s="919"/>
      <c r="J221" s="919"/>
      <c r="K221" s="919"/>
      <c r="L221" s="919"/>
      <c r="M221" s="919"/>
      <c r="N221" s="919"/>
      <c r="O221" s="919"/>
      <c r="P221" s="919"/>
      <c r="Q221" s="919"/>
      <c r="R221" s="919"/>
      <c r="S221" s="919"/>
      <c r="T221" s="919"/>
      <c r="U221" s="919"/>
      <c r="V221" s="919"/>
      <c r="W221" s="919"/>
      <c r="X221" s="919"/>
      <c r="Y221" s="919"/>
      <c r="Z221" s="919"/>
      <c r="AA221" s="919"/>
      <c r="AB221" s="919"/>
      <c r="AC221" s="919"/>
      <c r="AD221" s="919"/>
      <c r="AE221" s="919"/>
      <c r="AF221" s="919"/>
      <c r="AG221" s="919"/>
      <c r="AH221" s="919"/>
      <c r="AI221" s="919"/>
      <c r="AJ221" s="920"/>
      <c r="AK221" s="34"/>
      <c r="AM221" s="136"/>
    </row>
    <row r="222" spans="1:39" s="46" customFormat="1" ht="13.5" customHeight="1">
      <c r="A222" s="9"/>
      <c r="B222" s="155"/>
      <c r="C222" s="918"/>
      <c r="D222" s="919"/>
      <c r="E222" s="919"/>
      <c r="F222" s="919"/>
      <c r="G222" s="919"/>
      <c r="H222" s="919"/>
      <c r="I222" s="919"/>
      <c r="J222" s="919"/>
      <c r="K222" s="919"/>
      <c r="L222" s="919"/>
      <c r="M222" s="919"/>
      <c r="N222" s="919"/>
      <c r="O222" s="919"/>
      <c r="P222" s="919"/>
      <c r="Q222" s="919"/>
      <c r="R222" s="919"/>
      <c r="S222" s="919"/>
      <c r="T222" s="919"/>
      <c r="U222" s="919"/>
      <c r="V222" s="919"/>
      <c r="W222" s="919"/>
      <c r="X222" s="919"/>
      <c r="Y222" s="919"/>
      <c r="Z222" s="919"/>
      <c r="AA222" s="919"/>
      <c r="AB222" s="919"/>
      <c r="AC222" s="919"/>
      <c r="AD222" s="919"/>
      <c r="AE222" s="919"/>
      <c r="AF222" s="919"/>
      <c r="AG222" s="919"/>
      <c r="AH222" s="919"/>
      <c r="AI222" s="919"/>
      <c r="AJ222" s="920"/>
      <c r="AK222" s="34"/>
      <c r="AM222" s="136"/>
    </row>
    <row r="223" spans="1:39" s="46" customFormat="1" ht="13.5" customHeight="1">
      <c r="A223" s="9"/>
      <c r="B223" s="155"/>
      <c r="C223" s="918"/>
      <c r="D223" s="919"/>
      <c r="E223" s="919"/>
      <c r="F223" s="919"/>
      <c r="G223" s="919"/>
      <c r="H223" s="919"/>
      <c r="I223" s="919"/>
      <c r="J223" s="919"/>
      <c r="K223" s="919"/>
      <c r="L223" s="919"/>
      <c r="M223" s="919"/>
      <c r="N223" s="919"/>
      <c r="O223" s="919"/>
      <c r="P223" s="919"/>
      <c r="Q223" s="919"/>
      <c r="R223" s="919"/>
      <c r="S223" s="919"/>
      <c r="T223" s="919"/>
      <c r="U223" s="919"/>
      <c r="V223" s="919"/>
      <c r="W223" s="919"/>
      <c r="X223" s="919"/>
      <c r="Y223" s="919"/>
      <c r="Z223" s="919"/>
      <c r="AA223" s="919"/>
      <c r="AB223" s="919"/>
      <c r="AC223" s="919"/>
      <c r="AD223" s="919"/>
      <c r="AE223" s="919"/>
      <c r="AF223" s="919"/>
      <c r="AG223" s="919"/>
      <c r="AH223" s="919"/>
      <c r="AI223" s="919"/>
      <c r="AJ223" s="920"/>
      <c r="AK223" s="34"/>
      <c r="AM223" s="136"/>
    </row>
    <row r="224" spans="1:39" s="46" customFormat="1" ht="13.5" customHeight="1">
      <c r="A224" s="9"/>
      <c r="B224" s="155"/>
      <c r="C224" s="918"/>
      <c r="D224" s="919"/>
      <c r="E224" s="919"/>
      <c r="F224" s="919"/>
      <c r="G224" s="919"/>
      <c r="H224" s="919"/>
      <c r="I224" s="919"/>
      <c r="J224" s="919"/>
      <c r="K224" s="919"/>
      <c r="L224" s="919"/>
      <c r="M224" s="919"/>
      <c r="N224" s="919"/>
      <c r="O224" s="919"/>
      <c r="P224" s="919"/>
      <c r="Q224" s="919"/>
      <c r="R224" s="919"/>
      <c r="S224" s="919"/>
      <c r="T224" s="919"/>
      <c r="U224" s="919"/>
      <c r="V224" s="919"/>
      <c r="W224" s="919"/>
      <c r="X224" s="919"/>
      <c r="Y224" s="919"/>
      <c r="Z224" s="919"/>
      <c r="AA224" s="919"/>
      <c r="AB224" s="919"/>
      <c r="AC224" s="919"/>
      <c r="AD224" s="919"/>
      <c r="AE224" s="919"/>
      <c r="AF224" s="919"/>
      <c r="AG224" s="919"/>
      <c r="AH224" s="919"/>
      <c r="AI224" s="919"/>
      <c r="AJ224" s="920"/>
      <c r="AK224" s="34"/>
      <c r="AM224" s="136"/>
    </row>
    <row r="225" spans="1:76" s="46" customFormat="1" ht="13.5" customHeight="1">
      <c r="A225" s="9"/>
      <c r="B225" s="155"/>
      <c r="C225" s="918"/>
      <c r="D225" s="919"/>
      <c r="E225" s="919"/>
      <c r="F225" s="919"/>
      <c r="G225" s="919"/>
      <c r="H225" s="919"/>
      <c r="I225" s="919"/>
      <c r="J225" s="919"/>
      <c r="K225" s="919"/>
      <c r="L225" s="919"/>
      <c r="M225" s="919"/>
      <c r="N225" s="919"/>
      <c r="O225" s="919"/>
      <c r="P225" s="919"/>
      <c r="Q225" s="919"/>
      <c r="R225" s="919"/>
      <c r="S225" s="919"/>
      <c r="T225" s="919"/>
      <c r="U225" s="919"/>
      <c r="V225" s="919"/>
      <c r="W225" s="919"/>
      <c r="X225" s="919"/>
      <c r="Y225" s="919"/>
      <c r="Z225" s="919"/>
      <c r="AA225" s="919"/>
      <c r="AB225" s="919"/>
      <c r="AC225" s="919"/>
      <c r="AD225" s="919"/>
      <c r="AE225" s="919"/>
      <c r="AF225" s="919"/>
      <c r="AG225" s="919"/>
      <c r="AH225" s="919"/>
      <c r="AI225" s="919"/>
      <c r="AJ225" s="920"/>
      <c r="AK225" s="34"/>
      <c r="AM225" s="136"/>
    </row>
    <row r="226" spans="1:76" s="46" customFormat="1" ht="13.5" customHeight="1">
      <c r="A226" s="9"/>
      <c r="B226" s="155"/>
      <c r="C226" s="918"/>
      <c r="D226" s="919"/>
      <c r="E226" s="919"/>
      <c r="F226" s="919"/>
      <c r="G226" s="919"/>
      <c r="H226" s="919"/>
      <c r="I226" s="919"/>
      <c r="J226" s="919"/>
      <c r="K226" s="919"/>
      <c r="L226" s="919"/>
      <c r="M226" s="919"/>
      <c r="N226" s="919"/>
      <c r="O226" s="919"/>
      <c r="P226" s="919"/>
      <c r="Q226" s="919"/>
      <c r="R226" s="919"/>
      <c r="S226" s="919"/>
      <c r="T226" s="919"/>
      <c r="U226" s="919"/>
      <c r="V226" s="919"/>
      <c r="W226" s="919"/>
      <c r="X226" s="919"/>
      <c r="Y226" s="919"/>
      <c r="Z226" s="919"/>
      <c r="AA226" s="919"/>
      <c r="AB226" s="919"/>
      <c r="AC226" s="919"/>
      <c r="AD226" s="919"/>
      <c r="AE226" s="919"/>
      <c r="AF226" s="919"/>
      <c r="AG226" s="919"/>
      <c r="AH226" s="919"/>
      <c r="AI226" s="919"/>
      <c r="AJ226" s="920"/>
      <c r="AK226" s="34"/>
      <c r="AM226" s="136"/>
    </row>
    <row r="227" spans="1:76" s="46" customFormat="1" ht="13.5" customHeight="1">
      <c r="A227" s="9"/>
      <c r="B227" s="155"/>
      <c r="C227" s="918"/>
      <c r="D227" s="919"/>
      <c r="E227" s="919"/>
      <c r="F227" s="919"/>
      <c r="G227" s="919"/>
      <c r="H227" s="919"/>
      <c r="I227" s="919"/>
      <c r="J227" s="919"/>
      <c r="K227" s="919"/>
      <c r="L227" s="919"/>
      <c r="M227" s="919"/>
      <c r="N227" s="919"/>
      <c r="O227" s="919"/>
      <c r="P227" s="919"/>
      <c r="Q227" s="919"/>
      <c r="R227" s="919"/>
      <c r="S227" s="919"/>
      <c r="T227" s="919"/>
      <c r="U227" s="919"/>
      <c r="V227" s="919"/>
      <c r="W227" s="919"/>
      <c r="X227" s="919"/>
      <c r="Y227" s="919"/>
      <c r="Z227" s="919"/>
      <c r="AA227" s="919"/>
      <c r="AB227" s="919"/>
      <c r="AC227" s="919"/>
      <c r="AD227" s="919"/>
      <c r="AE227" s="919"/>
      <c r="AF227" s="919"/>
      <c r="AG227" s="919"/>
      <c r="AH227" s="919"/>
      <c r="AI227" s="919"/>
      <c r="AJ227" s="920"/>
      <c r="AK227" s="34"/>
      <c r="AM227" s="136"/>
    </row>
    <row r="228" spans="1:76" s="46" customFormat="1" ht="13.5" customHeight="1">
      <c r="A228" s="9"/>
      <c r="B228" s="155"/>
      <c r="C228" s="918"/>
      <c r="D228" s="919"/>
      <c r="E228" s="919"/>
      <c r="F228" s="919"/>
      <c r="G228" s="919"/>
      <c r="H228" s="919"/>
      <c r="I228" s="919"/>
      <c r="J228" s="919"/>
      <c r="K228" s="919"/>
      <c r="L228" s="919"/>
      <c r="M228" s="919"/>
      <c r="N228" s="919"/>
      <c r="O228" s="919"/>
      <c r="P228" s="919"/>
      <c r="Q228" s="919"/>
      <c r="R228" s="919"/>
      <c r="S228" s="919"/>
      <c r="T228" s="919"/>
      <c r="U228" s="919"/>
      <c r="V228" s="919"/>
      <c r="W228" s="919"/>
      <c r="X228" s="919"/>
      <c r="Y228" s="919"/>
      <c r="Z228" s="919"/>
      <c r="AA228" s="919"/>
      <c r="AB228" s="919"/>
      <c r="AC228" s="919"/>
      <c r="AD228" s="919"/>
      <c r="AE228" s="919"/>
      <c r="AF228" s="919"/>
      <c r="AG228" s="919"/>
      <c r="AH228" s="919"/>
      <c r="AI228" s="919"/>
      <c r="AJ228" s="920"/>
      <c r="AK228" s="34"/>
      <c r="AM228" s="136"/>
    </row>
    <row r="229" spans="1:76" s="46" customFormat="1" ht="13.5" customHeight="1">
      <c r="A229" s="9"/>
      <c r="B229" s="155"/>
      <c r="C229" s="918"/>
      <c r="D229" s="919"/>
      <c r="E229" s="919"/>
      <c r="F229" s="919"/>
      <c r="G229" s="919"/>
      <c r="H229" s="919"/>
      <c r="I229" s="919"/>
      <c r="J229" s="919"/>
      <c r="K229" s="919"/>
      <c r="L229" s="919"/>
      <c r="M229" s="919"/>
      <c r="N229" s="919"/>
      <c r="O229" s="919"/>
      <c r="P229" s="919"/>
      <c r="Q229" s="919"/>
      <c r="R229" s="919"/>
      <c r="S229" s="919"/>
      <c r="T229" s="919"/>
      <c r="U229" s="919"/>
      <c r="V229" s="919"/>
      <c r="W229" s="919"/>
      <c r="X229" s="919"/>
      <c r="Y229" s="919"/>
      <c r="Z229" s="919"/>
      <c r="AA229" s="919"/>
      <c r="AB229" s="919"/>
      <c r="AC229" s="919"/>
      <c r="AD229" s="919"/>
      <c r="AE229" s="919"/>
      <c r="AF229" s="919"/>
      <c r="AG229" s="919"/>
      <c r="AH229" s="919"/>
      <c r="AI229" s="919"/>
      <c r="AJ229" s="920"/>
      <c r="AK229" s="34"/>
      <c r="AM229" s="136"/>
    </row>
    <row r="230" spans="1:76" s="46" customFormat="1" ht="13.5" customHeight="1">
      <c r="A230" s="9"/>
      <c r="B230" s="155"/>
      <c r="C230" s="918"/>
      <c r="D230" s="919"/>
      <c r="E230" s="919"/>
      <c r="F230" s="919"/>
      <c r="G230" s="919"/>
      <c r="H230" s="919"/>
      <c r="I230" s="919"/>
      <c r="J230" s="919"/>
      <c r="K230" s="919"/>
      <c r="L230" s="919"/>
      <c r="M230" s="919"/>
      <c r="N230" s="919"/>
      <c r="O230" s="919"/>
      <c r="P230" s="919"/>
      <c r="Q230" s="919"/>
      <c r="R230" s="919"/>
      <c r="S230" s="919"/>
      <c r="T230" s="919"/>
      <c r="U230" s="919"/>
      <c r="V230" s="919"/>
      <c r="W230" s="919"/>
      <c r="X230" s="919"/>
      <c r="Y230" s="919"/>
      <c r="Z230" s="919"/>
      <c r="AA230" s="919"/>
      <c r="AB230" s="919"/>
      <c r="AC230" s="919"/>
      <c r="AD230" s="919"/>
      <c r="AE230" s="919"/>
      <c r="AF230" s="919"/>
      <c r="AG230" s="919"/>
      <c r="AH230" s="919"/>
      <c r="AI230" s="919"/>
      <c r="AJ230" s="920"/>
      <c r="AK230" s="34"/>
      <c r="AM230" s="136"/>
    </row>
    <row r="231" spans="1:76" s="46" customFormat="1" ht="13.5" customHeight="1">
      <c r="A231" s="9"/>
      <c r="B231" s="155"/>
      <c r="C231" s="918"/>
      <c r="D231" s="919"/>
      <c r="E231" s="919"/>
      <c r="F231" s="919"/>
      <c r="G231" s="919"/>
      <c r="H231" s="919"/>
      <c r="I231" s="919"/>
      <c r="J231" s="919"/>
      <c r="K231" s="919"/>
      <c r="L231" s="919"/>
      <c r="M231" s="919"/>
      <c r="N231" s="919"/>
      <c r="O231" s="919"/>
      <c r="P231" s="919"/>
      <c r="Q231" s="919"/>
      <c r="R231" s="919"/>
      <c r="S231" s="919"/>
      <c r="T231" s="919"/>
      <c r="U231" s="919"/>
      <c r="V231" s="919"/>
      <c r="W231" s="919"/>
      <c r="X231" s="919"/>
      <c r="Y231" s="919"/>
      <c r="Z231" s="919"/>
      <c r="AA231" s="919"/>
      <c r="AB231" s="919"/>
      <c r="AC231" s="919"/>
      <c r="AD231" s="919"/>
      <c r="AE231" s="919"/>
      <c r="AF231" s="919"/>
      <c r="AG231" s="919"/>
      <c r="AH231" s="919"/>
      <c r="AI231" s="919"/>
      <c r="AJ231" s="920"/>
      <c r="AK231" s="34"/>
      <c r="AM231" s="136"/>
    </row>
    <row r="232" spans="1:76" s="46" customFormat="1" ht="13.5" customHeight="1">
      <c r="A232" s="9"/>
      <c r="B232" s="155"/>
      <c r="C232" s="921"/>
      <c r="D232" s="922"/>
      <c r="E232" s="922"/>
      <c r="F232" s="922"/>
      <c r="G232" s="922"/>
      <c r="H232" s="922"/>
      <c r="I232" s="922"/>
      <c r="J232" s="922"/>
      <c r="K232" s="922"/>
      <c r="L232" s="922"/>
      <c r="M232" s="922"/>
      <c r="N232" s="922"/>
      <c r="O232" s="922"/>
      <c r="P232" s="922"/>
      <c r="Q232" s="922"/>
      <c r="R232" s="922"/>
      <c r="S232" s="922"/>
      <c r="T232" s="922"/>
      <c r="U232" s="922"/>
      <c r="V232" s="922"/>
      <c r="W232" s="922"/>
      <c r="X232" s="922"/>
      <c r="Y232" s="922"/>
      <c r="Z232" s="922"/>
      <c r="AA232" s="922"/>
      <c r="AB232" s="922"/>
      <c r="AC232" s="922"/>
      <c r="AD232" s="922"/>
      <c r="AE232" s="922"/>
      <c r="AF232" s="922"/>
      <c r="AG232" s="922"/>
      <c r="AH232" s="922"/>
      <c r="AI232" s="922"/>
      <c r="AJ232" s="923"/>
      <c r="AK232" s="34"/>
      <c r="AM232" s="136"/>
    </row>
    <row r="233" spans="1:76" s="156" customFormat="1" ht="6" customHeight="1">
      <c r="A233" s="67"/>
      <c r="B233" s="87"/>
      <c r="C233" s="158"/>
      <c r="D233" s="158"/>
      <c r="E233" s="158"/>
      <c r="F233" s="158"/>
      <c r="G233" s="158"/>
      <c r="H233" s="158"/>
      <c r="I233" s="158"/>
      <c r="J233" s="158"/>
      <c r="K233" s="159"/>
      <c r="L233" s="160"/>
      <c r="M233" s="160"/>
      <c r="N233" s="160"/>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35"/>
      <c r="AM233" s="157"/>
    </row>
    <row r="234" spans="1:76" s="46" customFormat="1">
      <c r="A234" s="9"/>
      <c r="B234" s="67"/>
      <c r="C234" s="67"/>
      <c r="D234" s="67"/>
      <c r="E234" s="67"/>
      <c r="F234" s="67"/>
      <c r="G234" s="67"/>
      <c r="H234" s="67"/>
      <c r="I234" s="104"/>
      <c r="J234" s="67"/>
      <c r="K234" s="67"/>
      <c r="L234" s="67"/>
      <c r="M234" s="67"/>
      <c r="N234" s="67"/>
      <c r="O234" s="67"/>
      <c r="P234" s="67"/>
      <c r="Q234" s="67"/>
      <c r="R234" s="67"/>
      <c r="S234" s="67"/>
      <c r="T234" s="67"/>
      <c r="U234" s="67"/>
      <c r="V234" s="67"/>
      <c r="W234" s="67"/>
      <c r="X234" s="67"/>
      <c r="Y234" s="67"/>
      <c r="Z234" s="67"/>
      <c r="AA234" s="67"/>
      <c r="AB234" s="67"/>
      <c r="AC234" s="67"/>
      <c r="AD234" s="121"/>
      <c r="AE234" s="121"/>
      <c r="AF234" s="121"/>
      <c r="AG234" s="121"/>
      <c r="AH234" s="122"/>
      <c r="AI234" s="121"/>
      <c r="AJ234" s="106"/>
      <c r="AK234" s="251" t="s">
        <v>38</v>
      </c>
      <c r="AL234" s="45"/>
      <c r="AM234" s="136"/>
      <c r="AN234" s="45"/>
      <c r="AO234" s="45"/>
      <c r="AP234" s="45"/>
      <c r="AQ234" s="45"/>
      <c r="AR234" s="45"/>
      <c r="AS234" s="45"/>
      <c r="AT234" s="45"/>
      <c r="AU234" s="45"/>
      <c r="AV234" s="45"/>
      <c r="AW234" s="45"/>
      <c r="AX234" s="45"/>
      <c r="AY234" s="45"/>
      <c r="AZ234" s="45"/>
      <c r="BA234" s="45"/>
      <c r="BB234" s="45"/>
      <c r="BC234" s="45"/>
      <c r="BD234" s="45"/>
      <c r="BE234" s="45"/>
      <c r="BF234" s="45"/>
      <c r="BG234" s="45"/>
      <c r="BH234" s="45"/>
      <c r="BI234" s="45"/>
      <c r="BJ234" s="45"/>
      <c r="BK234" s="45"/>
      <c r="BL234" s="45"/>
      <c r="BM234" s="45"/>
      <c r="BN234" s="45"/>
      <c r="BO234" s="45"/>
      <c r="BP234" s="45"/>
      <c r="BQ234" s="45"/>
      <c r="BR234" s="45"/>
      <c r="BS234" s="45"/>
      <c r="BT234" s="45"/>
      <c r="BU234" s="45"/>
      <c r="BV234" s="45"/>
      <c r="BW234" s="45"/>
      <c r="BX234" s="45"/>
    </row>
    <row r="236" spans="1:76" ht="17.25" customHeight="1"/>
  </sheetData>
  <sheetProtection password="EC9D" sheet="1" objects="1" scenarios="1"/>
  <mergeCells count="430">
    <mergeCell ref="AM159:AS159"/>
    <mergeCell ref="AM173:AT173"/>
    <mergeCell ref="C174:AA174"/>
    <mergeCell ref="Y175:AB175"/>
    <mergeCell ref="AC175:AJ175"/>
    <mergeCell ref="C180:M180"/>
    <mergeCell ref="C183:AJ232"/>
    <mergeCell ref="AF172:AG172"/>
    <mergeCell ref="AH172:AJ172"/>
    <mergeCell ref="C173:D173"/>
    <mergeCell ref="E173:G173"/>
    <mergeCell ref="H173:K173"/>
    <mergeCell ref="L173:Q173"/>
    <mergeCell ref="R173:AC173"/>
    <mergeCell ref="AD173:AE173"/>
    <mergeCell ref="AF173:AG173"/>
    <mergeCell ref="AH173:AJ173"/>
    <mergeCell ref="C172:D172"/>
    <mergeCell ref="E172:G172"/>
    <mergeCell ref="H172:K172"/>
    <mergeCell ref="L172:Q172"/>
    <mergeCell ref="R172:AC172"/>
    <mergeCell ref="AD172:AE172"/>
    <mergeCell ref="AF170:AG170"/>
    <mergeCell ref="AH170:AJ170"/>
    <mergeCell ref="C171:D171"/>
    <mergeCell ref="E171:G171"/>
    <mergeCell ref="H171:K171"/>
    <mergeCell ref="L171:Q171"/>
    <mergeCell ref="R171:AC171"/>
    <mergeCell ref="AD171:AE171"/>
    <mergeCell ref="AF171:AG171"/>
    <mergeCell ref="AH171:AJ171"/>
    <mergeCell ref="C170:D170"/>
    <mergeCell ref="E170:G170"/>
    <mergeCell ref="H170:K170"/>
    <mergeCell ref="L170:Q170"/>
    <mergeCell ref="R170:AC170"/>
    <mergeCell ref="AD170:AE170"/>
    <mergeCell ref="AF168:AG168"/>
    <mergeCell ref="AH168:AJ168"/>
    <mergeCell ref="C169:D169"/>
    <mergeCell ref="E169:G169"/>
    <mergeCell ref="H169:K169"/>
    <mergeCell ref="L169:Q169"/>
    <mergeCell ref="R169:AC169"/>
    <mergeCell ref="AD169:AE169"/>
    <mergeCell ref="AF169:AG169"/>
    <mergeCell ref="AH169:AJ169"/>
    <mergeCell ref="C168:D168"/>
    <mergeCell ref="E168:G168"/>
    <mergeCell ref="H168:K168"/>
    <mergeCell ref="L168:Q168"/>
    <mergeCell ref="R168:AC168"/>
    <mergeCell ref="AD168:AE168"/>
    <mergeCell ref="AF166:AG166"/>
    <mergeCell ref="AH166:AJ166"/>
    <mergeCell ref="C167:D167"/>
    <mergeCell ref="E167:G167"/>
    <mergeCell ref="H167:K167"/>
    <mergeCell ref="L167:Q167"/>
    <mergeCell ref="R167:AC167"/>
    <mergeCell ref="AD167:AE167"/>
    <mergeCell ref="AF167:AG167"/>
    <mergeCell ref="AH167:AJ167"/>
    <mergeCell ref="C166:D166"/>
    <mergeCell ref="E166:G166"/>
    <mergeCell ref="H166:K166"/>
    <mergeCell ref="L166:Q166"/>
    <mergeCell ref="R166:AC166"/>
    <mergeCell ref="AD166:AE166"/>
    <mergeCell ref="AF164:AG164"/>
    <mergeCell ref="AH164:AJ164"/>
    <mergeCell ref="C165:D165"/>
    <mergeCell ref="E165:G165"/>
    <mergeCell ref="H165:K165"/>
    <mergeCell ref="L165:Q165"/>
    <mergeCell ref="R165:AC165"/>
    <mergeCell ref="AD165:AE165"/>
    <mergeCell ref="AF165:AG165"/>
    <mergeCell ref="AH165:AJ165"/>
    <mergeCell ref="C164:D164"/>
    <mergeCell ref="E164:G164"/>
    <mergeCell ref="H164:K164"/>
    <mergeCell ref="L164:Q164"/>
    <mergeCell ref="R164:AC164"/>
    <mergeCell ref="AD164:AE164"/>
    <mergeCell ref="AF162:AG162"/>
    <mergeCell ref="AH162:AJ162"/>
    <mergeCell ref="C163:D163"/>
    <mergeCell ref="E163:G163"/>
    <mergeCell ref="H163:K163"/>
    <mergeCell ref="L163:Q163"/>
    <mergeCell ref="R163:AC163"/>
    <mergeCell ref="AD163:AE163"/>
    <mergeCell ref="AF163:AG163"/>
    <mergeCell ref="AH163:AJ163"/>
    <mergeCell ref="C162:D162"/>
    <mergeCell ref="E162:G162"/>
    <mergeCell ref="H162:K162"/>
    <mergeCell ref="L162:Q162"/>
    <mergeCell ref="R162:AC162"/>
    <mergeCell ref="AD162:AE162"/>
    <mergeCell ref="C160:D160"/>
    <mergeCell ref="E160:G160"/>
    <mergeCell ref="H160:K160"/>
    <mergeCell ref="L160:Q160"/>
    <mergeCell ref="R160:AC160"/>
    <mergeCell ref="AD160:AE160"/>
    <mergeCell ref="AF160:AG160"/>
    <mergeCell ref="AH160:AJ160"/>
    <mergeCell ref="C161:D161"/>
    <mergeCell ref="E161:G161"/>
    <mergeCell ref="H161:K161"/>
    <mergeCell ref="L161:Q161"/>
    <mergeCell ref="R161:AC161"/>
    <mergeCell ref="AD161:AE161"/>
    <mergeCell ref="AF161:AG161"/>
    <mergeCell ref="AH161:AJ161"/>
    <mergeCell ref="H157:Q157"/>
    <mergeCell ref="H158:K158"/>
    <mergeCell ref="L158:Q158"/>
    <mergeCell ref="C159:D159"/>
    <mergeCell ref="E159:G159"/>
    <mergeCell ref="H159:K159"/>
    <mergeCell ref="L159:Q159"/>
    <mergeCell ref="Y149:AB149"/>
    <mergeCell ref="AC149:AJ149"/>
    <mergeCell ref="H153:J153"/>
    <mergeCell ref="C154:D158"/>
    <mergeCell ref="E154:Q156"/>
    <mergeCell ref="R154:AC158"/>
    <mergeCell ref="AD154:AE158"/>
    <mergeCell ref="AF154:AG158"/>
    <mergeCell ref="AH154:AJ158"/>
    <mergeCell ref="E157:G158"/>
    <mergeCell ref="R159:AC159"/>
    <mergeCell ref="AD159:AE159"/>
    <mergeCell ref="AF159:AG159"/>
    <mergeCell ref="AH159:AJ159"/>
    <mergeCell ref="D132:G139"/>
    <mergeCell ref="H132:AJ139"/>
    <mergeCell ref="AM132:AQ139"/>
    <mergeCell ref="D140:G147"/>
    <mergeCell ref="H140:AJ147"/>
    <mergeCell ref="AM140:AQ147"/>
    <mergeCell ref="AM108:AQ115"/>
    <mergeCell ref="D116:G123"/>
    <mergeCell ref="H116:AJ123"/>
    <mergeCell ref="AM116:AQ123"/>
    <mergeCell ref="D124:G131"/>
    <mergeCell ref="H124:AJ131"/>
    <mergeCell ref="AM124:AQ131"/>
    <mergeCell ref="AG101:AJ102"/>
    <mergeCell ref="D102:L102"/>
    <mergeCell ref="M102:P102"/>
    <mergeCell ref="Y104:AB104"/>
    <mergeCell ref="AC104:AJ104"/>
    <mergeCell ref="D108:G115"/>
    <mergeCell ref="H108:AJ115"/>
    <mergeCell ref="D101:L101"/>
    <mergeCell ref="M101:P101"/>
    <mergeCell ref="Q101:T102"/>
    <mergeCell ref="U101:X102"/>
    <mergeCell ref="Y101:AB102"/>
    <mergeCell ref="AC101:AF102"/>
    <mergeCell ref="E100:P100"/>
    <mergeCell ref="Q100:T100"/>
    <mergeCell ref="U100:X100"/>
    <mergeCell ref="Y100:AB100"/>
    <mergeCell ref="AC100:AF100"/>
    <mergeCell ref="AG100:AJ100"/>
    <mergeCell ref="E99:P99"/>
    <mergeCell ref="Q99:T99"/>
    <mergeCell ref="U99:X99"/>
    <mergeCell ref="Y99:AB99"/>
    <mergeCell ref="AC99:AF99"/>
    <mergeCell ref="AG99:AJ99"/>
    <mergeCell ref="AR96:AT96"/>
    <mergeCell ref="AR97:AT97"/>
    <mergeCell ref="D98:L98"/>
    <mergeCell ref="M98:P98"/>
    <mergeCell ref="Q98:T98"/>
    <mergeCell ref="U98:X98"/>
    <mergeCell ref="Y98:AB98"/>
    <mergeCell ref="AC98:AF98"/>
    <mergeCell ref="AG98:AJ98"/>
    <mergeCell ref="AR98:AT98"/>
    <mergeCell ref="AC94:AJ94"/>
    <mergeCell ref="D95:L97"/>
    <mergeCell ref="Q95:AJ95"/>
    <mergeCell ref="M96:P97"/>
    <mergeCell ref="Q96:T97"/>
    <mergeCell ref="U96:X97"/>
    <mergeCell ref="Y96:AB97"/>
    <mergeCell ref="AC96:AF97"/>
    <mergeCell ref="AG96:AJ97"/>
    <mergeCell ref="D91:P91"/>
    <mergeCell ref="Q91:T91"/>
    <mergeCell ref="U91:X91"/>
    <mergeCell ref="Y91:AB91"/>
    <mergeCell ref="AC91:AF91"/>
    <mergeCell ref="AG91:AJ91"/>
    <mergeCell ref="E90:P90"/>
    <mergeCell ref="Q90:T90"/>
    <mergeCell ref="U90:X90"/>
    <mergeCell ref="Y90:AB90"/>
    <mergeCell ref="AC90:AF90"/>
    <mergeCell ref="AG90:AJ90"/>
    <mergeCell ref="AC85:AF85"/>
    <mergeCell ref="AG85:AJ85"/>
    <mergeCell ref="E86:P86"/>
    <mergeCell ref="Q86:T86"/>
    <mergeCell ref="U86:X86"/>
    <mergeCell ref="Y86:AB86"/>
    <mergeCell ref="AC86:AF86"/>
    <mergeCell ref="AG86:AJ86"/>
    <mergeCell ref="E89:P89"/>
    <mergeCell ref="Q89:T89"/>
    <mergeCell ref="U89:X89"/>
    <mergeCell ref="Y89:AB89"/>
    <mergeCell ref="AC89:AF89"/>
    <mergeCell ref="AG89:AJ89"/>
    <mergeCell ref="E88:P88"/>
    <mergeCell ref="Q88:T88"/>
    <mergeCell ref="U88:X88"/>
    <mergeCell ref="Y88:AB88"/>
    <mergeCell ref="AC88:AF88"/>
    <mergeCell ref="AG88:AJ88"/>
    <mergeCell ref="AG82:AJ83"/>
    <mergeCell ref="D84:D90"/>
    <mergeCell ref="E84:P84"/>
    <mergeCell ref="Q84:T84"/>
    <mergeCell ref="U84:X84"/>
    <mergeCell ref="Y84:AB84"/>
    <mergeCell ref="AC84:AF84"/>
    <mergeCell ref="AG84:AJ84"/>
    <mergeCell ref="E85:P85"/>
    <mergeCell ref="Q85:T85"/>
    <mergeCell ref="D82:D83"/>
    <mergeCell ref="E82:P83"/>
    <mergeCell ref="Q82:T83"/>
    <mergeCell ref="U82:X83"/>
    <mergeCell ref="Y82:AB83"/>
    <mergeCell ref="AC82:AF83"/>
    <mergeCell ref="E87:P87"/>
    <mergeCell ref="Q87:T87"/>
    <mergeCell ref="U87:X87"/>
    <mergeCell ref="Y87:AB87"/>
    <mergeCell ref="AC87:AF87"/>
    <mergeCell ref="AG87:AJ87"/>
    <mergeCell ref="U85:X85"/>
    <mergeCell ref="Y85:AB85"/>
    <mergeCell ref="AG80:AJ80"/>
    <mergeCell ref="E81:P81"/>
    <mergeCell ref="Q81:T81"/>
    <mergeCell ref="U81:X81"/>
    <mergeCell ref="Y81:AB81"/>
    <mergeCell ref="AC81:AF81"/>
    <mergeCell ref="AG81:AJ81"/>
    <mergeCell ref="D80:L80"/>
    <mergeCell ref="M80:P80"/>
    <mergeCell ref="Q80:T80"/>
    <mergeCell ref="U80:X80"/>
    <mergeCell ref="Y80:AB80"/>
    <mergeCell ref="AC80:AF80"/>
    <mergeCell ref="D77:L79"/>
    <mergeCell ref="Q77:AJ77"/>
    <mergeCell ref="M78:P79"/>
    <mergeCell ref="Q78:T79"/>
    <mergeCell ref="U78:X79"/>
    <mergeCell ref="Y78:AB79"/>
    <mergeCell ref="AC78:AF79"/>
    <mergeCell ref="AG78:AJ79"/>
    <mergeCell ref="AC72:AF72"/>
    <mergeCell ref="AG72:AJ72"/>
    <mergeCell ref="Q73:T73"/>
    <mergeCell ref="U73:X73"/>
    <mergeCell ref="Y73:AB73"/>
    <mergeCell ref="AC73:AF73"/>
    <mergeCell ref="AG73:AJ73"/>
    <mergeCell ref="C63:E63"/>
    <mergeCell ref="F63:R63"/>
    <mergeCell ref="S63:AJ63"/>
    <mergeCell ref="Y65:AB65"/>
    <mergeCell ref="AC65:AJ65"/>
    <mergeCell ref="D71:P73"/>
    <mergeCell ref="Q71:AJ71"/>
    <mergeCell ref="Q72:T72"/>
    <mergeCell ref="U72:X72"/>
    <mergeCell ref="Y72:AB72"/>
    <mergeCell ref="C61:E61"/>
    <mergeCell ref="F61:R61"/>
    <mergeCell ref="S61:AJ61"/>
    <mergeCell ref="C62:E62"/>
    <mergeCell ref="F62:R62"/>
    <mergeCell ref="S62:AJ62"/>
    <mergeCell ref="C59:E59"/>
    <mergeCell ref="F59:R59"/>
    <mergeCell ref="S59:AJ59"/>
    <mergeCell ref="C60:E60"/>
    <mergeCell ref="F60:R60"/>
    <mergeCell ref="S60:AJ60"/>
    <mergeCell ref="C57:E57"/>
    <mergeCell ref="F57:R57"/>
    <mergeCell ref="S57:AJ57"/>
    <mergeCell ref="C58:E58"/>
    <mergeCell ref="F58:R58"/>
    <mergeCell ref="S58:AJ58"/>
    <mergeCell ref="C55:E55"/>
    <mergeCell ref="F55:R55"/>
    <mergeCell ref="S55:AJ55"/>
    <mergeCell ref="C56:E56"/>
    <mergeCell ref="F56:R56"/>
    <mergeCell ref="S56:AJ56"/>
    <mergeCell ref="C53:E53"/>
    <mergeCell ref="F53:R53"/>
    <mergeCell ref="S53:AJ53"/>
    <mergeCell ref="C54:E54"/>
    <mergeCell ref="F54:R54"/>
    <mergeCell ref="S54:AJ54"/>
    <mergeCell ref="C51:E51"/>
    <mergeCell ref="F51:R51"/>
    <mergeCell ref="S51:AJ51"/>
    <mergeCell ref="C52:E52"/>
    <mergeCell ref="F52:R52"/>
    <mergeCell ref="S52:AJ52"/>
    <mergeCell ref="C49:E49"/>
    <mergeCell ref="F49:R49"/>
    <mergeCell ref="S49:AJ49"/>
    <mergeCell ref="C50:E50"/>
    <mergeCell ref="F50:R50"/>
    <mergeCell ref="S50:AJ50"/>
    <mergeCell ref="C47:E47"/>
    <mergeCell ref="F47:R47"/>
    <mergeCell ref="S47:AJ47"/>
    <mergeCell ref="C48:E48"/>
    <mergeCell ref="F48:R48"/>
    <mergeCell ref="S48:AJ48"/>
    <mergeCell ref="C45:E45"/>
    <mergeCell ref="F45:R45"/>
    <mergeCell ref="S45:AJ45"/>
    <mergeCell ref="C46:E46"/>
    <mergeCell ref="F46:R46"/>
    <mergeCell ref="S46:AJ46"/>
    <mergeCell ref="C43:E43"/>
    <mergeCell ref="F43:R43"/>
    <mergeCell ref="S43:AJ43"/>
    <mergeCell ref="C44:E44"/>
    <mergeCell ref="F44:R44"/>
    <mergeCell ref="S44:AJ44"/>
    <mergeCell ref="AM40:BA41"/>
    <mergeCell ref="C41:E41"/>
    <mergeCell ref="F41:R41"/>
    <mergeCell ref="S41:AJ41"/>
    <mergeCell ref="C42:E42"/>
    <mergeCell ref="F42:R42"/>
    <mergeCell ref="S42:AJ42"/>
    <mergeCell ref="C39:E39"/>
    <mergeCell ref="F39:R39"/>
    <mergeCell ref="S39:AJ39"/>
    <mergeCell ref="C40:E40"/>
    <mergeCell ref="F40:R40"/>
    <mergeCell ref="S40:AJ40"/>
    <mergeCell ref="E32:N32"/>
    <mergeCell ref="O32:AJ32"/>
    <mergeCell ref="C36:AJ36"/>
    <mergeCell ref="C38:E38"/>
    <mergeCell ref="F38:R38"/>
    <mergeCell ref="S38:AJ38"/>
    <mergeCell ref="AE29:AH29"/>
    <mergeCell ref="D30:D32"/>
    <mergeCell ref="E30:N31"/>
    <mergeCell ref="O30:R30"/>
    <mergeCell ref="S30:V30"/>
    <mergeCell ref="W30:Y30"/>
    <mergeCell ref="Z30:AC30"/>
    <mergeCell ref="AD30:AG30"/>
    <mergeCell ref="AH30:AJ30"/>
    <mergeCell ref="O31:AJ31"/>
    <mergeCell ref="D28:S28"/>
    <mergeCell ref="D29:N29"/>
    <mergeCell ref="O29:R29"/>
    <mergeCell ref="S29:V29"/>
    <mergeCell ref="W29:Z29"/>
    <mergeCell ref="AA29:AD29"/>
    <mergeCell ref="AD24:AG24"/>
    <mergeCell ref="AH24:AJ24"/>
    <mergeCell ref="AM24:AT25"/>
    <mergeCell ref="O25:AJ25"/>
    <mergeCell ref="E26:N26"/>
    <mergeCell ref="O26:AJ26"/>
    <mergeCell ref="D24:D26"/>
    <mergeCell ref="E24:N25"/>
    <mergeCell ref="O24:R24"/>
    <mergeCell ref="S24:V24"/>
    <mergeCell ref="W24:Y24"/>
    <mergeCell ref="Z24:AC24"/>
    <mergeCell ref="D23:N23"/>
    <mergeCell ref="O23:R23"/>
    <mergeCell ref="S23:V23"/>
    <mergeCell ref="W23:Z23"/>
    <mergeCell ref="AA23:AD23"/>
    <mergeCell ref="AE23:AH23"/>
    <mergeCell ref="E17:N17"/>
    <mergeCell ref="O17:AJ17"/>
    <mergeCell ref="E18:N18"/>
    <mergeCell ref="O18:AJ18"/>
    <mergeCell ref="E19:N19"/>
    <mergeCell ref="O19:AJ19"/>
    <mergeCell ref="E16:N16"/>
    <mergeCell ref="O16:AJ16"/>
    <mergeCell ref="E9:I9"/>
    <mergeCell ref="J9:AJ10"/>
    <mergeCell ref="E10:I10"/>
    <mergeCell ref="E13:N13"/>
    <mergeCell ref="O13:AB13"/>
    <mergeCell ref="AC13:AF13"/>
    <mergeCell ref="AG13:AJ13"/>
    <mergeCell ref="E4:G4"/>
    <mergeCell ref="S4:U4"/>
    <mergeCell ref="V4:Y4"/>
    <mergeCell ref="Z4:AB4"/>
    <mergeCell ref="AC4:AJ4"/>
    <mergeCell ref="C6:AH6"/>
    <mergeCell ref="E14:N15"/>
    <mergeCell ref="O14:R14"/>
    <mergeCell ref="S14:AJ14"/>
    <mergeCell ref="O15:R15"/>
    <mergeCell ref="S15:AJ15"/>
  </mergeCells>
  <phoneticPr fontId="2"/>
  <conditionalFormatting sqref="AG13:AJ13">
    <cfRule type="expression" dxfId="39" priority="7" stopIfTrue="1">
      <formula>$E$10="Bテナント等"</formula>
    </cfRule>
    <cfRule type="expression" dxfId="38" priority="8" stopIfTrue="1">
      <formula>"$E$10=""Bテナント等"""</formula>
    </cfRule>
  </conditionalFormatting>
  <conditionalFormatting sqref="O16:AJ16">
    <cfRule type="expression" dxfId="37" priority="6" stopIfTrue="1">
      <formula>$E$10="A"</formula>
    </cfRule>
  </conditionalFormatting>
  <conditionalFormatting sqref="B35:AK64">
    <cfRule type="expression" dxfId="36" priority="5">
      <formula>$E$10="Bテナント等"</formula>
    </cfRule>
  </conditionalFormatting>
  <conditionalFormatting sqref="C107">
    <cfRule type="expression" dxfId="35" priority="4">
      <formula>$E$10="B"</formula>
    </cfRule>
  </conditionalFormatting>
  <conditionalFormatting sqref="AK148">
    <cfRule type="expression" dxfId="34" priority="3">
      <formula>$E$10="Bテナント等"</formula>
    </cfRule>
  </conditionalFormatting>
  <conditionalFormatting sqref="AK174">
    <cfRule type="expression" dxfId="33" priority="2">
      <formula>$E$10="Bテナント等"</formula>
    </cfRule>
  </conditionalFormatting>
  <conditionalFormatting sqref="AK234">
    <cfRule type="expression" dxfId="32" priority="1">
      <formula>$E$10="Bテナント等"</formula>
    </cfRule>
  </conditionalFormatting>
  <dataValidations count="15">
    <dataValidation imeMode="disabled" operator="greaterThanOrEqual" allowBlank="1" showInputMessage="1" showErrorMessage="1" sqref="Q101:AJ102" xr:uid="{00000000-0002-0000-0600-000000000000}"/>
    <dataValidation type="list" imeMode="disabled" allowBlank="1" showInputMessage="1" showErrorMessage="1" sqref="E10:I10" xr:uid="{00000000-0002-0000-0600-000001000000}">
      <formula1>pldn9</formula1>
    </dataValidation>
    <dataValidation imeMode="disabled" allowBlank="1" showInputMessage="1" showErrorMessage="1" sqref="AC99:AC100 U99:U100 Y99:Y100 Q81:Q82 AG81:AG82 U81:U82 Y81:Y82 AE103:AI103 Q103:AC103 AH159:AJ173 AC81:AC82 Q99:Q100 AG99:AG100" xr:uid="{00000000-0002-0000-0600-000002000000}"/>
    <dataValidation type="list" imeMode="disabled" allowBlank="1" showInputMessage="1" showErrorMessage="1" sqref="O17:AJ17" xr:uid="{00000000-0002-0000-0600-000003000000}">
      <formula1>pldn4</formula1>
    </dataValidation>
    <dataValidation type="list" allowBlank="1" showInputMessage="1" showErrorMessage="1" sqref="G103:H103" xr:uid="{00000000-0002-0000-0600-000004000000}">
      <formula1>$AN$64:$AN$65</formula1>
    </dataValidation>
    <dataValidation type="list" imeMode="disabled" allowBlank="1" showInputMessage="1" showErrorMessage="1" sqref="AA29:AD29 O29:R29" xr:uid="{00000000-0002-0000-0600-000005000000}">
      <formula1>pldn12</formula1>
    </dataValidation>
    <dataValidation type="list" imeMode="disabled" allowBlank="1" showInputMessage="1" showErrorMessage="1" sqref="AA23:AD23 O23:R23" xr:uid="{00000000-0002-0000-0600-000006000000}">
      <formula1>pldn11</formula1>
    </dataValidation>
    <dataValidation type="whole" imeMode="disabled" allowBlank="1" showInputMessage="1" showErrorMessage="1" sqref="AC4:AJ4" xr:uid="{00000000-0002-0000-0600-000007000000}">
      <formula1>1</formula1>
      <formula2>999999</formula2>
    </dataValidation>
    <dataValidation type="whole" imeMode="disabled" operator="greaterThanOrEqual" allowBlank="1" showInputMessage="1" showErrorMessage="1" sqref="AG13:AJ13 S30:V30" xr:uid="{00000000-0002-0000-0600-000008000000}">
      <formula1>1</formula1>
    </dataValidation>
    <dataValidation imeMode="on" allowBlank="1" showInputMessage="1" showErrorMessage="1" sqref="O16:AJ16 O19:AJ19 O25:AJ26 O31:AJ32 F40:AJ63 D102:L102 C183:AJ232 R159:AC159 H108:AI148 AJ108:AJ147" xr:uid="{00000000-0002-0000-0600-000009000000}"/>
    <dataValidation type="whole" imeMode="disabled" operator="greaterThanOrEqual" allowBlank="1" showInputMessage="1" showErrorMessage="1" error="半角数字で入力してください。" sqref="S24:V24" xr:uid="{00000000-0002-0000-0600-00000A000000}">
      <formula1>1</formula1>
    </dataValidation>
    <dataValidation type="decimal" imeMode="disabled" operator="greaterThanOrEqual" allowBlank="1" showInputMessage="1" showErrorMessage="1" error="半角数字で少数点以下第4位まで有効です。" sqref="AD24:AG24 AD30:AG30" xr:uid="{00000000-0002-0000-0600-00000B000000}">
      <formula1>0.0001</formula1>
    </dataValidation>
    <dataValidation type="whole" imeMode="disabled" operator="greaterThanOrEqual" allowBlank="1" showInputMessage="1" showErrorMessage="1" sqref="Q73:AJ73 Q80:AJ80 Q84:AJ90" xr:uid="{00000000-0002-0000-0600-00000C000000}">
      <formula1>0</formula1>
    </dataValidation>
    <dataValidation type="list" imeMode="disabled" allowBlank="1" showInputMessage="1" showErrorMessage="1" sqref="L159:Q173" xr:uid="{00000000-0002-0000-0600-00000D000000}">
      <formula1>pldn13</formula1>
    </dataValidation>
    <dataValidation type="list" imeMode="disabled" allowBlank="1" showInputMessage="1" showErrorMessage="1" sqref="AD159:AG173" xr:uid="{00000000-0002-0000-0600-00000E000000}">
      <formula1>pldn14</formula1>
    </dataValidation>
  </dataValidations>
  <pageMargins left="0.78740157480314965" right="0.59055118110236227" top="0.78740157480314965" bottom="0.59055118110236227" header="0.31496062992125984" footer="0.31496062992125984"/>
  <pageSetup paperSize="9" scale="90" fitToHeight="0" orientation="portrait" horizontalDpi="4294967292" r:id="rId1"/>
  <rowBreaks count="5" manualBreakCount="5">
    <brk id="34" max="16383" man="1"/>
    <brk id="64" max="16383" man="1"/>
    <brk id="103" min="1" max="36" man="1"/>
    <brk id="148" min="1" max="36" man="1"/>
    <brk id="174"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D966"/>
    <pageSetUpPr fitToPage="1"/>
  </sheetPr>
  <dimension ref="A2:BX236"/>
  <sheetViews>
    <sheetView showGridLines="0" zoomScaleNormal="100" zoomScaleSheetLayoutView="100" workbookViewId="0"/>
  </sheetViews>
  <sheetFormatPr defaultColWidth="2.5" defaultRowHeight="18.75"/>
  <cols>
    <col min="1" max="36" width="2.5" style="45" customWidth="1"/>
    <col min="37" max="37" width="1.5" style="45" customWidth="1"/>
    <col min="38" max="38" width="2.5" style="45"/>
    <col min="39" max="39" width="8.625" style="136" customWidth="1"/>
    <col min="40" max="43" width="8.625" style="45" customWidth="1"/>
    <col min="44" max="44" width="4" style="45" customWidth="1"/>
    <col min="45" max="45" width="13.625" style="45" customWidth="1"/>
    <col min="46" max="46" width="10.5" style="45" customWidth="1"/>
    <col min="47" max="54" width="2.5" style="45" customWidth="1"/>
    <col min="55" max="16384" width="2.5" style="45"/>
  </cols>
  <sheetData>
    <row r="2" spans="1:39" ht="17.25" customHeight="1">
      <c r="A2" s="1"/>
      <c r="B2" s="90"/>
      <c r="C2" s="123" t="s">
        <v>132</v>
      </c>
      <c r="D2" s="90"/>
      <c r="E2" s="90"/>
      <c r="F2" s="90"/>
      <c r="G2" s="90"/>
      <c r="H2" s="90"/>
      <c r="I2" s="90"/>
      <c r="J2" s="90"/>
      <c r="K2" s="90"/>
      <c r="L2" s="54"/>
      <c r="M2" s="92"/>
      <c r="N2" s="90"/>
      <c r="O2" s="54"/>
      <c r="P2" s="54"/>
      <c r="Q2" s="54"/>
      <c r="R2" s="54"/>
      <c r="S2" s="54"/>
      <c r="T2" s="54"/>
      <c r="U2" s="54"/>
      <c r="V2" s="54"/>
      <c r="W2" s="54"/>
      <c r="X2" s="54"/>
      <c r="Y2" s="54"/>
      <c r="Z2" s="54"/>
      <c r="AA2" s="54"/>
      <c r="AB2" s="54"/>
      <c r="AC2" s="54"/>
      <c r="AD2" s="54"/>
      <c r="AE2" s="141" t="str">
        <f>IF($E$10="Bテナント等","Bテナント等事業所 （１）",IF($E$10="A","A事業所（１）",""))</f>
        <v/>
      </c>
      <c r="AF2" s="54"/>
      <c r="AG2" s="54"/>
      <c r="AH2" s="54"/>
      <c r="AI2" s="54"/>
      <c r="AJ2" s="54"/>
      <c r="AK2" s="54"/>
    </row>
    <row r="3" spans="1:39" ht="8.4499999999999993" customHeight="1">
      <c r="A3" s="1"/>
      <c r="B3" s="52"/>
      <c r="C3" s="52"/>
      <c r="D3" s="52"/>
      <c r="E3" s="52"/>
      <c r="F3" s="52"/>
      <c r="G3" s="52"/>
      <c r="H3" s="52"/>
      <c r="I3" s="52"/>
      <c r="J3" s="52"/>
      <c r="K3" s="52"/>
      <c r="L3" s="52"/>
      <c r="M3" s="52"/>
      <c r="N3" s="53"/>
      <c r="O3" s="54"/>
      <c r="P3" s="54"/>
      <c r="Q3" s="54"/>
      <c r="R3" s="54"/>
      <c r="S3" s="54"/>
      <c r="T3" s="54"/>
      <c r="U3" s="54"/>
      <c r="V3" s="54"/>
      <c r="W3" s="54"/>
      <c r="X3" s="54"/>
      <c r="Y3" s="54"/>
      <c r="Z3" s="54"/>
      <c r="AA3" s="54"/>
      <c r="AB3" s="54"/>
      <c r="AC3" s="54"/>
      <c r="AD3" s="54"/>
      <c r="AE3" s="54"/>
      <c r="AF3" s="54"/>
      <c r="AG3" s="54"/>
      <c r="AH3" s="54"/>
      <c r="AI3" s="54"/>
      <c r="AJ3" s="54"/>
      <c r="AK3" s="54"/>
    </row>
    <row r="4" spans="1:39" ht="23.25" customHeight="1">
      <c r="A4" s="1"/>
      <c r="B4" s="52"/>
      <c r="C4" s="123" t="s">
        <v>11</v>
      </c>
      <c r="D4" s="52"/>
      <c r="E4" s="655">
        <f>IF(様式１号!$D$16="","",様式１号!$D$16)</f>
        <v>3</v>
      </c>
      <c r="F4" s="656"/>
      <c r="G4" s="657"/>
      <c r="H4" s="123" t="s">
        <v>133</v>
      </c>
      <c r="I4" s="54"/>
      <c r="J4" s="54"/>
      <c r="K4" s="54"/>
      <c r="L4" s="54"/>
      <c r="M4" s="54"/>
      <c r="N4" s="53"/>
      <c r="O4" s="54"/>
      <c r="P4" s="54"/>
      <c r="Q4" s="54"/>
      <c r="R4" s="54"/>
      <c r="S4" s="658" t="s">
        <v>68</v>
      </c>
      <c r="T4" s="659"/>
      <c r="U4" s="660"/>
      <c r="V4" s="661" t="str">
        <f>IF(事業者!$O$14="","",事業者!$O$14)</f>
        <v/>
      </c>
      <c r="W4" s="662"/>
      <c r="X4" s="662"/>
      <c r="Y4" s="663"/>
      <c r="Z4" s="658" t="s">
        <v>84</v>
      </c>
      <c r="AA4" s="659"/>
      <c r="AB4" s="660"/>
      <c r="AC4" s="664"/>
      <c r="AD4" s="665"/>
      <c r="AE4" s="665"/>
      <c r="AF4" s="665"/>
      <c r="AG4" s="665"/>
      <c r="AH4" s="665"/>
      <c r="AI4" s="665"/>
      <c r="AJ4" s="666"/>
      <c r="AK4" s="54"/>
    </row>
    <row r="5" spans="1:39" ht="9" customHeight="1">
      <c r="A5" s="1"/>
      <c r="B5" s="52"/>
      <c r="C5" s="52"/>
      <c r="D5" s="52"/>
      <c r="E5" s="55"/>
      <c r="F5" s="52"/>
      <c r="G5" s="52"/>
      <c r="H5" s="56"/>
      <c r="I5" s="56"/>
      <c r="J5" s="56"/>
      <c r="K5" s="56"/>
      <c r="L5" s="56"/>
      <c r="M5" s="56"/>
      <c r="N5" s="53"/>
      <c r="O5" s="54"/>
      <c r="P5" s="54"/>
      <c r="Q5" s="54"/>
      <c r="R5" s="54"/>
      <c r="S5" s="54"/>
      <c r="T5" s="54"/>
      <c r="U5" s="54"/>
      <c r="V5" s="54"/>
      <c r="W5" s="54"/>
      <c r="X5" s="54"/>
      <c r="Y5" s="54"/>
      <c r="Z5" s="54"/>
      <c r="AA5" s="54"/>
      <c r="AB5" s="54"/>
      <c r="AC5" s="54"/>
      <c r="AD5" s="54"/>
      <c r="AE5" s="54"/>
      <c r="AF5" s="54"/>
      <c r="AG5" s="54"/>
      <c r="AH5" s="54"/>
      <c r="AI5" s="54"/>
      <c r="AJ5" s="54"/>
      <c r="AK5" s="54"/>
    </row>
    <row r="6" spans="1:39" s="97" customFormat="1" ht="26.25" customHeight="1">
      <c r="A6" s="93"/>
      <c r="B6" s="94"/>
      <c r="C6" s="667" t="s">
        <v>134</v>
      </c>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c r="AH6" s="667"/>
      <c r="AI6" s="95"/>
      <c r="AJ6" s="95"/>
      <c r="AK6" s="96"/>
      <c r="AM6" s="137"/>
    </row>
    <row r="7" spans="1:39">
      <c r="A7" s="1"/>
      <c r="B7" s="144"/>
      <c r="C7" s="123" t="s">
        <v>135</v>
      </c>
      <c r="D7" s="52"/>
      <c r="E7" s="52"/>
      <c r="F7" s="52"/>
      <c r="G7" s="52"/>
      <c r="H7" s="52"/>
      <c r="I7" s="52"/>
      <c r="J7" s="52"/>
      <c r="K7" s="52"/>
      <c r="L7" s="52"/>
      <c r="M7" s="52"/>
      <c r="N7" s="53"/>
      <c r="O7" s="54"/>
      <c r="P7" s="54"/>
      <c r="Q7" s="54"/>
      <c r="R7" s="54"/>
      <c r="S7" s="54"/>
      <c r="T7" s="54"/>
      <c r="U7" s="54"/>
      <c r="V7" s="54"/>
      <c r="W7" s="54"/>
      <c r="X7" s="54"/>
      <c r="Y7" s="54"/>
      <c r="Z7" s="54"/>
      <c r="AA7" s="54"/>
      <c r="AB7" s="54"/>
      <c r="AC7" s="54"/>
      <c r="AD7" s="54"/>
      <c r="AE7" s="54"/>
      <c r="AF7" s="54"/>
      <c r="AG7" s="54"/>
      <c r="AH7" s="54"/>
      <c r="AI7" s="54"/>
      <c r="AJ7" s="54"/>
      <c r="AK7" s="3"/>
    </row>
    <row r="8" spans="1:39">
      <c r="A8" s="1"/>
      <c r="B8" s="144"/>
      <c r="C8" s="52"/>
      <c r="D8" s="124" t="s">
        <v>136</v>
      </c>
      <c r="E8" s="52"/>
      <c r="F8" s="52"/>
      <c r="G8" s="52"/>
      <c r="H8" s="52"/>
      <c r="I8" s="52"/>
      <c r="J8" s="52"/>
      <c r="K8" s="52"/>
      <c r="L8" s="52"/>
      <c r="M8" s="52"/>
      <c r="N8" s="4"/>
      <c r="O8" s="54"/>
      <c r="P8" s="54"/>
      <c r="Q8" s="54"/>
      <c r="R8" s="54"/>
      <c r="S8" s="54"/>
      <c r="T8" s="54"/>
      <c r="U8" s="54"/>
      <c r="V8" s="54"/>
      <c r="W8" s="54"/>
      <c r="X8" s="54"/>
      <c r="Y8" s="54"/>
      <c r="Z8" s="54"/>
      <c r="AA8" s="54"/>
      <c r="AB8" s="54"/>
      <c r="AC8" s="54"/>
      <c r="AD8" s="54"/>
      <c r="AE8" s="54"/>
      <c r="AF8" s="54"/>
      <c r="AG8" s="54"/>
      <c r="AH8" s="54"/>
      <c r="AI8" s="54"/>
      <c r="AJ8" s="54"/>
      <c r="AK8" s="3"/>
    </row>
    <row r="9" spans="1:39" ht="16.5" customHeight="1">
      <c r="A9" s="1"/>
      <c r="B9" s="144"/>
      <c r="C9" s="52"/>
      <c r="D9" s="57"/>
      <c r="E9" s="680" t="s">
        <v>137</v>
      </c>
      <c r="F9" s="680"/>
      <c r="G9" s="680"/>
      <c r="H9" s="680"/>
      <c r="I9" s="680"/>
      <c r="J9" s="681" t="str">
        <f>IF($E$10="A","A … 原油換算エネルギー使用量が年間1,500kL未満の事業所（合算）",IF($E$10="Bテナント等","Bテナント等  … 原油換算エネルギー使用量が年間1,500kL以上であり、他の事業所の一部である事業所",""))</f>
        <v/>
      </c>
      <c r="K9" s="682"/>
      <c r="L9" s="682"/>
      <c r="M9" s="682"/>
      <c r="N9" s="682"/>
      <c r="O9" s="682"/>
      <c r="P9" s="682"/>
      <c r="Q9" s="682"/>
      <c r="R9" s="682"/>
      <c r="S9" s="682"/>
      <c r="T9" s="682"/>
      <c r="U9" s="682"/>
      <c r="V9" s="682"/>
      <c r="W9" s="682"/>
      <c r="X9" s="682"/>
      <c r="Y9" s="682"/>
      <c r="Z9" s="682"/>
      <c r="AA9" s="682"/>
      <c r="AB9" s="682"/>
      <c r="AC9" s="682"/>
      <c r="AD9" s="682"/>
      <c r="AE9" s="682"/>
      <c r="AF9" s="682"/>
      <c r="AG9" s="682"/>
      <c r="AH9" s="682"/>
      <c r="AI9" s="682"/>
      <c r="AJ9" s="683"/>
      <c r="AK9" s="3"/>
    </row>
    <row r="10" spans="1:39" ht="28.5" customHeight="1">
      <c r="A10" s="1"/>
      <c r="B10" s="144"/>
      <c r="C10" s="52"/>
      <c r="D10" s="57"/>
      <c r="E10" s="687"/>
      <c r="F10" s="687"/>
      <c r="G10" s="687"/>
      <c r="H10" s="687"/>
      <c r="I10" s="687"/>
      <c r="J10" s="684"/>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6"/>
      <c r="AK10" s="3"/>
    </row>
    <row r="11" spans="1:39" ht="4.5" customHeight="1">
      <c r="A11" s="1"/>
      <c r="B11" s="144"/>
      <c r="C11" s="52"/>
      <c r="D11" s="57"/>
      <c r="E11" s="58"/>
      <c r="F11" s="58"/>
      <c r="G11" s="59"/>
      <c r="H11" s="59"/>
      <c r="I11" s="59"/>
      <c r="J11" s="59"/>
      <c r="K11" s="59"/>
      <c r="L11" s="59"/>
      <c r="M11" s="59"/>
      <c r="N11" s="53"/>
      <c r="O11" s="5"/>
      <c r="P11" s="54"/>
      <c r="Q11" s="54"/>
      <c r="R11" s="54"/>
      <c r="S11" s="54"/>
      <c r="T11" s="54"/>
      <c r="U11" s="54"/>
      <c r="V11" s="54"/>
      <c r="W11" s="54"/>
      <c r="X11" s="54"/>
      <c r="Y11" s="54"/>
      <c r="Z11" s="54"/>
      <c r="AA11" s="54"/>
      <c r="AB11" s="54"/>
      <c r="AC11" s="54"/>
      <c r="AD11" s="54"/>
      <c r="AE11" s="54"/>
      <c r="AF11" s="54"/>
      <c r="AG11" s="54"/>
      <c r="AH11" s="54"/>
      <c r="AI11" s="54"/>
      <c r="AJ11" s="54"/>
      <c r="AK11" s="3"/>
    </row>
    <row r="12" spans="1:39">
      <c r="A12" s="1"/>
      <c r="B12" s="145"/>
      <c r="C12" s="52"/>
      <c r="D12" s="52" t="s">
        <v>138</v>
      </c>
      <c r="E12" s="52"/>
      <c r="F12" s="52"/>
      <c r="G12" s="52"/>
      <c r="H12" s="52"/>
      <c r="I12" s="52"/>
      <c r="J12" s="52"/>
      <c r="K12" s="52"/>
      <c r="L12" s="52"/>
      <c r="M12" s="52"/>
      <c r="N12" s="4"/>
      <c r="O12" s="2"/>
      <c r="P12" s="54"/>
      <c r="Q12" s="54"/>
      <c r="R12" s="54"/>
      <c r="S12" s="54"/>
      <c r="T12" s="54"/>
      <c r="U12" s="54"/>
      <c r="V12" s="54"/>
      <c r="W12" s="54"/>
      <c r="X12" s="54"/>
      <c r="Y12" s="54"/>
      <c r="Z12" s="54"/>
      <c r="AA12" s="54"/>
      <c r="AB12" s="54"/>
      <c r="AC12" s="54"/>
      <c r="AD12" s="54"/>
      <c r="AE12" s="54"/>
      <c r="AF12" s="54"/>
      <c r="AG12" s="54"/>
      <c r="AH12" s="54"/>
      <c r="AI12" s="54"/>
      <c r="AJ12" s="54"/>
      <c r="AK12" s="3"/>
    </row>
    <row r="13" spans="1:39" ht="24.6" customHeight="1">
      <c r="A13" s="1"/>
      <c r="B13" s="145"/>
      <c r="C13" s="52"/>
      <c r="D13" s="52"/>
      <c r="E13" s="688" t="str">
        <f>IF(E10="A","代表事業所名",IF(E10="Bテナント等","事業所名",""))</f>
        <v/>
      </c>
      <c r="F13" s="689"/>
      <c r="G13" s="689"/>
      <c r="H13" s="689"/>
      <c r="I13" s="689"/>
      <c r="J13" s="689"/>
      <c r="K13" s="689"/>
      <c r="L13" s="689"/>
      <c r="M13" s="689"/>
      <c r="N13" s="690"/>
      <c r="O13" s="670"/>
      <c r="P13" s="671"/>
      <c r="Q13" s="671"/>
      <c r="R13" s="671"/>
      <c r="S13" s="671"/>
      <c r="T13" s="671"/>
      <c r="U13" s="671"/>
      <c r="V13" s="671"/>
      <c r="W13" s="671"/>
      <c r="X13" s="671"/>
      <c r="Y13" s="671"/>
      <c r="Z13" s="671"/>
      <c r="AA13" s="671"/>
      <c r="AB13" s="672"/>
      <c r="AC13" s="691" t="str">
        <f>IFERROR(IF($E$10="A","前年度における事業所数",""),"")</f>
        <v/>
      </c>
      <c r="AD13" s="692"/>
      <c r="AE13" s="692"/>
      <c r="AF13" s="693"/>
      <c r="AG13" s="694"/>
      <c r="AH13" s="695"/>
      <c r="AI13" s="695"/>
      <c r="AJ13" s="696"/>
      <c r="AK13" s="3"/>
      <c r="AM13" s="133" t="str">
        <f>IF(AND($E$10="A",$AG$13=""),"← Ａ事業所の場合事業所リストを更新し事業所数を入力ください。","")</f>
        <v/>
      </c>
    </row>
    <row r="14" spans="1:39" ht="18.95" customHeight="1">
      <c r="A14" s="1"/>
      <c r="B14" s="144"/>
      <c r="C14" s="52"/>
      <c r="D14" s="52"/>
      <c r="E14" s="668" t="str">
        <f>IF(E10="A","代表事業所所在地",IF(E10="Bテナント等","事業所所在地",""))</f>
        <v/>
      </c>
      <c r="F14" s="668"/>
      <c r="G14" s="668"/>
      <c r="H14" s="668"/>
      <c r="I14" s="668"/>
      <c r="J14" s="668"/>
      <c r="K14" s="668"/>
      <c r="L14" s="668"/>
      <c r="M14" s="668"/>
      <c r="N14" s="668"/>
      <c r="O14" s="669" t="s">
        <v>139</v>
      </c>
      <c r="P14" s="669"/>
      <c r="Q14" s="669"/>
      <c r="R14" s="669"/>
      <c r="S14" s="670"/>
      <c r="T14" s="671"/>
      <c r="U14" s="671"/>
      <c r="V14" s="671"/>
      <c r="W14" s="671"/>
      <c r="X14" s="671"/>
      <c r="Y14" s="671"/>
      <c r="Z14" s="671"/>
      <c r="AA14" s="671"/>
      <c r="AB14" s="671"/>
      <c r="AC14" s="671"/>
      <c r="AD14" s="671"/>
      <c r="AE14" s="671"/>
      <c r="AF14" s="671"/>
      <c r="AG14" s="671"/>
      <c r="AH14" s="671"/>
      <c r="AI14" s="671"/>
      <c r="AJ14" s="672"/>
      <c r="AK14" s="3"/>
      <c r="AM14" s="133" t="str">
        <f>IFERROR(IF(FIND("埼玉県",$S$14,1)&gt;0,"← 「埼玉県」は入力しないでください。",""),"")</f>
        <v/>
      </c>
    </row>
    <row r="15" spans="1:39" ht="18.95" customHeight="1">
      <c r="A15" s="1"/>
      <c r="B15" s="144"/>
      <c r="C15" s="52"/>
      <c r="D15" s="52"/>
      <c r="E15" s="668"/>
      <c r="F15" s="668"/>
      <c r="G15" s="668"/>
      <c r="H15" s="668"/>
      <c r="I15" s="668"/>
      <c r="J15" s="668"/>
      <c r="K15" s="668"/>
      <c r="L15" s="668"/>
      <c r="M15" s="668"/>
      <c r="N15" s="668"/>
      <c r="O15" s="673" t="s">
        <v>140</v>
      </c>
      <c r="P15" s="673"/>
      <c r="Q15" s="673"/>
      <c r="R15" s="673"/>
      <c r="S15" s="674"/>
      <c r="T15" s="675"/>
      <c r="U15" s="675"/>
      <c r="V15" s="675"/>
      <c r="W15" s="675"/>
      <c r="X15" s="675"/>
      <c r="Y15" s="675"/>
      <c r="Z15" s="675"/>
      <c r="AA15" s="675"/>
      <c r="AB15" s="675"/>
      <c r="AC15" s="675"/>
      <c r="AD15" s="675"/>
      <c r="AE15" s="675"/>
      <c r="AF15" s="675"/>
      <c r="AG15" s="675"/>
      <c r="AH15" s="675"/>
      <c r="AI15" s="675"/>
      <c r="AJ15" s="676"/>
      <c r="AK15" s="3"/>
    </row>
    <row r="16" spans="1:39" ht="24" customHeight="1">
      <c r="A16" s="1"/>
      <c r="B16" s="144"/>
      <c r="C16" s="52"/>
      <c r="D16" s="52"/>
      <c r="E16" s="677" t="s">
        <v>471</v>
      </c>
      <c r="F16" s="678"/>
      <c r="G16" s="678"/>
      <c r="H16" s="678"/>
      <c r="I16" s="678"/>
      <c r="J16" s="678"/>
      <c r="K16" s="678"/>
      <c r="L16" s="678"/>
      <c r="M16" s="678"/>
      <c r="N16" s="679"/>
      <c r="O16" s="670"/>
      <c r="P16" s="671"/>
      <c r="Q16" s="671"/>
      <c r="R16" s="671"/>
      <c r="S16" s="671"/>
      <c r="T16" s="671"/>
      <c r="U16" s="671"/>
      <c r="V16" s="671"/>
      <c r="W16" s="671"/>
      <c r="X16" s="671"/>
      <c r="Y16" s="671"/>
      <c r="Z16" s="671"/>
      <c r="AA16" s="671"/>
      <c r="AB16" s="671"/>
      <c r="AC16" s="671"/>
      <c r="AD16" s="671"/>
      <c r="AE16" s="671"/>
      <c r="AF16" s="671"/>
      <c r="AG16" s="671"/>
      <c r="AH16" s="671"/>
      <c r="AI16" s="671"/>
      <c r="AJ16" s="672"/>
      <c r="AK16" s="3"/>
      <c r="AM16" s="133" t="str">
        <f>IF(E10="Bテナント等","← Bテナントの場合、事業所が含まれる大規模事業所名を入力してください。","")</f>
        <v/>
      </c>
    </row>
    <row r="17" spans="1:46" ht="18.95" customHeight="1">
      <c r="A17" s="1"/>
      <c r="B17" s="145"/>
      <c r="C17" s="52"/>
      <c r="D17" s="52"/>
      <c r="E17" s="668" t="s">
        <v>141</v>
      </c>
      <c r="F17" s="668"/>
      <c r="G17" s="668"/>
      <c r="H17" s="668"/>
      <c r="I17" s="668"/>
      <c r="J17" s="668"/>
      <c r="K17" s="668"/>
      <c r="L17" s="668"/>
      <c r="M17" s="668"/>
      <c r="N17" s="668"/>
      <c r="O17" s="709"/>
      <c r="P17" s="710"/>
      <c r="Q17" s="710"/>
      <c r="R17" s="710"/>
      <c r="S17" s="710"/>
      <c r="T17" s="710"/>
      <c r="U17" s="710"/>
      <c r="V17" s="710"/>
      <c r="W17" s="710"/>
      <c r="X17" s="710"/>
      <c r="Y17" s="710"/>
      <c r="Z17" s="710"/>
      <c r="AA17" s="710"/>
      <c r="AB17" s="710"/>
      <c r="AC17" s="710"/>
      <c r="AD17" s="710"/>
      <c r="AE17" s="710"/>
      <c r="AF17" s="710"/>
      <c r="AG17" s="710"/>
      <c r="AH17" s="710"/>
      <c r="AI17" s="710"/>
      <c r="AJ17" s="711"/>
      <c r="AK17" s="3"/>
    </row>
    <row r="18" spans="1:46" ht="18.95" customHeight="1">
      <c r="A18" s="1"/>
      <c r="B18" s="145"/>
      <c r="C18" s="52"/>
      <c r="D18" s="52"/>
      <c r="E18" s="668" t="s">
        <v>142</v>
      </c>
      <c r="F18" s="668"/>
      <c r="G18" s="668"/>
      <c r="H18" s="668"/>
      <c r="I18" s="668"/>
      <c r="J18" s="668"/>
      <c r="K18" s="668"/>
      <c r="L18" s="668"/>
      <c r="M18" s="668"/>
      <c r="N18" s="668"/>
      <c r="O18" s="712" t="str">
        <f>LEFT($O$17,2)</f>
        <v/>
      </c>
      <c r="P18" s="713"/>
      <c r="Q18" s="713"/>
      <c r="R18" s="713"/>
      <c r="S18" s="713"/>
      <c r="T18" s="713"/>
      <c r="U18" s="713"/>
      <c r="V18" s="713"/>
      <c r="W18" s="713"/>
      <c r="X18" s="713"/>
      <c r="Y18" s="713"/>
      <c r="Z18" s="713"/>
      <c r="AA18" s="713"/>
      <c r="AB18" s="713"/>
      <c r="AC18" s="713"/>
      <c r="AD18" s="713"/>
      <c r="AE18" s="713"/>
      <c r="AF18" s="713"/>
      <c r="AG18" s="713"/>
      <c r="AH18" s="713"/>
      <c r="AI18" s="713"/>
      <c r="AJ18" s="714"/>
      <c r="AK18" s="3"/>
    </row>
    <row r="19" spans="1:46" ht="53.1" customHeight="1">
      <c r="A19" s="1"/>
      <c r="B19" s="145"/>
      <c r="C19" s="52"/>
      <c r="D19" s="52"/>
      <c r="E19" s="715" t="s">
        <v>143</v>
      </c>
      <c r="F19" s="715"/>
      <c r="G19" s="715"/>
      <c r="H19" s="715"/>
      <c r="I19" s="715"/>
      <c r="J19" s="715"/>
      <c r="K19" s="715"/>
      <c r="L19" s="715"/>
      <c r="M19" s="715"/>
      <c r="N19" s="715"/>
      <c r="O19" s="716"/>
      <c r="P19" s="717"/>
      <c r="Q19" s="717"/>
      <c r="R19" s="717"/>
      <c r="S19" s="717"/>
      <c r="T19" s="717"/>
      <c r="U19" s="717"/>
      <c r="V19" s="717"/>
      <c r="W19" s="717"/>
      <c r="X19" s="717"/>
      <c r="Y19" s="717"/>
      <c r="Z19" s="717"/>
      <c r="AA19" s="717"/>
      <c r="AB19" s="717"/>
      <c r="AC19" s="717"/>
      <c r="AD19" s="717"/>
      <c r="AE19" s="717"/>
      <c r="AF19" s="717"/>
      <c r="AG19" s="717"/>
      <c r="AH19" s="717"/>
      <c r="AI19" s="717"/>
      <c r="AJ19" s="718"/>
      <c r="AK19" s="3"/>
      <c r="AM19" s="133" t="s">
        <v>451</v>
      </c>
    </row>
    <row r="20" spans="1:46" ht="12" customHeight="1">
      <c r="A20" s="1"/>
      <c r="B20" s="145"/>
      <c r="C20" s="52"/>
      <c r="D20" s="52"/>
      <c r="E20" s="60"/>
      <c r="F20" s="52"/>
      <c r="G20" s="52"/>
      <c r="H20" s="52"/>
      <c r="I20" s="52"/>
      <c r="J20" s="52"/>
      <c r="K20" s="52"/>
      <c r="L20" s="52"/>
      <c r="M20" s="52"/>
      <c r="N20" s="53"/>
      <c r="O20" s="5"/>
      <c r="P20" s="54"/>
      <c r="Q20" s="54"/>
      <c r="R20" s="54"/>
      <c r="S20" s="54"/>
      <c r="T20" s="54"/>
      <c r="U20" s="54"/>
      <c r="V20" s="54"/>
      <c r="W20" s="54"/>
      <c r="X20" s="54"/>
      <c r="Y20" s="54"/>
      <c r="Z20" s="54"/>
      <c r="AA20" s="54"/>
      <c r="AB20" s="54"/>
      <c r="AC20" s="54"/>
      <c r="AD20" s="54"/>
      <c r="AE20" s="54"/>
      <c r="AF20" s="54"/>
      <c r="AG20" s="54"/>
      <c r="AH20" s="54"/>
      <c r="AI20" s="54"/>
      <c r="AJ20" s="54"/>
      <c r="AK20" s="3"/>
    </row>
    <row r="21" spans="1:46">
      <c r="A21" s="1"/>
      <c r="B21" s="144"/>
      <c r="C21" s="123" t="s">
        <v>144</v>
      </c>
      <c r="D21" s="52"/>
      <c r="E21" s="52"/>
      <c r="F21" s="52"/>
      <c r="G21" s="52"/>
      <c r="H21" s="52"/>
      <c r="I21" s="52"/>
      <c r="J21" s="52"/>
      <c r="K21" s="52"/>
      <c r="L21" s="52"/>
      <c r="M21" s="52"/>
      <c r="N21" s="53"/>
      <c r="O21" s="54"/>
      <c r="P21" s="54"/>
      <c r="Q21" s="54"/>
      <c r="R21" s="54"/>
      <c r="S21" s="54"/>
      <c r="T21" s="54"/>
      <c r="U21" s="54"/>
      <c r="V21" s="54"/>
      <c r="W21" s="54"/>
      <c r="X21" s="54"/>
      <c r="Y21" s="54"/>
      <c r="Z21" s="54"/>
      <c r="AA21" s="54"/>
      <c r="AB21" s="54"/>
      <c r="AC21" s="54"/>
      <c r="AD21" s="54"/>
      <c r="AE21" s="54"/>
      <c r="AF21" s="54"/>
      <c r="AG21" s="54"/>
      <c r="AH21" s="54"/>
      <c r="AI21" s="54"/>
      <c r="AJ21" s="54"/>
      <c r="AK21" s="3"/>
    </row>
    <row r="22" spans="1:46">
      <c r="A22" s="1"/>
      <c r="B22" s="144"/>
      <c r="C22" s="52"/>
      <c r="D22" s="123" t="s">
        <v>145</v>
      </c>
      <c r="E22" s="52"/>
      <c r="F22" s="52"/>
      <c r="G22" s="52"/>
      <c r="H22" s="52"/>
      <c r="I22" s="52"/>
      <c r="J22" s="52"/>
      <c r="K22" s="52"/>
      <c r="L22" s="52"/>
      <c r="M22" s="52"/>
      <c r="N22" s="53"/>
      <c r="O22" s="54"/>
      <c r="P22" s="54"/>
      <c r="Q22" s="54"/>
      <c r="R22" s="54"/>
      <c r="S22" s="54"/>
      <c r="T22" s="54"/>
      <c r="U22" s="54"/>
      <c r="V22" s="54"/>
      <c r="W22" s="54"/>
      <c r="X22" s="54"/>
      <c r="Y22" s="54"/>
      <c r="Z22" s="54"/>
      <c r="AA22" s="54"/>
      <c r="AB22" s="54"/>
      <c r="AC22" s="54"/>
      <c r="AD22" s="54"/>
      <c r="AE22" s="54"/>
      <c r="AF22" s="54"/>
      <c r="AG22" s="54"/>
      <c r="AH22" s="54"/>
      <c r="AI22" s="54"/>
      <c r="AJ22" s="54"/>
      <c r="AK22" s="3"/>
    </row>
    <row r="23" spans="1:46" ht="24.75" customHeight="1">
      <c r="A23" s="1"/>
      <c r="B23" s="144"/>
      <c r="C23" s="52"/>
      <c r="D23" s="697" t="s">
        <v>146</v>
      </c>
      <c r="E23" s="698"/>
      <c r="F23" s="698"/>
      <c r="G23" s="698"/>
      <c r="H23" s="698"/>
      <c r="I23" s="698"/>
      <c r="J23" s="698"/>
      <c r="K23" s="698"/>
      <c r="L23" s="698"/>
      <c r="M23" s="698"/>
      <c r="N23" s="699"/>
      <c r="O23" s="700">
        <v>2</v>
      </c>
      <c r="P23" s="701"/>
      <c r="Q23" s="701"/>
      <c r="R23" s="702"/>
      <c r="S23" s="703" t="s">
        <v>475</v>
      </c>
      <c r="T23" s="704"/>
      <c r="U23" s="704"/>
      <c r="V23" s="705"/>
      <c r="W23" s="706" t="s">
        <v>147</v>
      </c>
      <c r="X23" s="707"/>
      <c r="Y23" s="707"/>
      <c r="Z23" s="708"/>
      <c r="AA23" s="700">
        <v>6</v>
      </c>
      <c r="AB23" s="701"/>
      <c r="AC23" s="701"/>
      <c r="AD23" s="702"/>
      <c r="AE23" s="703" t="s">
        <v>476</v>
      </c>
      <c r="AF23" s="704"/>
      <c r="AG23" s="704"/>
      <c r="AH23" s="704"/>
      <c r="AI23" s="6"/>
      <c r="AJ23" s="7"/>
      <c r="AK23" s="3"/>
    </row>
    <row r="24" spans="1:46" ht="24.75" customHeight="1">
      <c r="A24" s="1"/>
      <c r="B24" s="144"/>
      <c r="C24" s="52"/>
      <c r="D24" s="725" t="s">
        <v>474</v>
      </c>
      <c r="E24" s="726" t="s">
        <v>473</v>
      </c>
      <c r="F24" s="726"/>
      <c r="G24" s="726"/>
      <c r="H24" s="726"/>
      <c r="I24" s="726"/>
      <c r="J24" s="726"/>
      <c r="K24" s="726"/>
      <c r="L24" s="726"/>
      <c r="M24" s="726"/>
      <c r="N24" s="727"/>
      <c r="O24" s="730" t="s">
        <v>477</v>
      </c>
      <c r="P24" s="731"/>
      <c r="Q24" s="731"/>
      <c r="R24" s="731"/>
      <c r="S24" s="732"/>
      <c r="T24" s="732"/>
      <c r="U24" s="732"/>
      <c r="V24" s="732"/>
      <c r="W24" s="733" t="s">
        <v>149</v>
      </c>
      <c r="X24" s="733"/>
      <c r="Y24" s="733"/>
      <c r="Z24" s="730" t="s">
        <v>478</v>
      </c>
      <c r="AA24" s="731"/>
      <c r="AB24" s="731"/>
      <c r="AC24" s="731"/>
      <c r="AD24" s="720"/>
      <c r="AE24" s="720"/>
      <c r="AF24" s="720"/>
      <c r="AG24" s="720"/>
      <c r="AH24" s="721" t="str">
        <f>"t-CO2/"&amp;$M$102</f>
        <v>t-CO2/</v>
      </c>
      <c r="AI24" s="721"/>
      <c r="AJ24" s="721"/>
      <c r="AK24" s="3"/>
      <c r="AM24" s="654" t="str">
        <f>IF(AND($S$24="",$AD$24=""),"← 削減状況の評価時に基準となる排出量又は原単位について、過去の実績を参考に
　 設定し、入力してください(目標欄に記載する評価方法(排出量または原単位)に
　 応じて、いずれかを記入)。","")</f>
        <v>← 削減状況の評価時に基準となる排出量又は原単位について、過去の実績を参考に
　 設定し、入力してください(目標欄に記載する評価方法(排出量または原単位)に
　 応じて、いずれかを記入)。</v>
      </c>
      <c r="AN24" s="654"/>
      <c r="AO24" s="654"/>
      <c r="AP24" s="654"/>
      <c r="AQ24" s="654"/>
      <c r="AR24" s="654"/>
      <c r="AS24" s="654"/>
      <c r="AT24" s="654"/>
    </row>
    <row r="25" spans="1:46" ht="68.099999999999994" customHeight="1">
      <c r="A25" s="1"/>
      <c r="B25" s="144"/>
      <c r="C25" s="52"/>
      <c r="D25" s="725"/>
      <c r="E25" s="728"/>
      <c r="F25" s="728"/>
      <c r="G25" s="728"/>
      <c r="H25" s="728"/>
      <c r="I25" s="728"/>
      <c r="J25" s="728"/>
      <c r="K25" s="728"/>
      <c r="L25" s="728"/>
      <c r="M25" s="728"/>
      <c r="N25" s="729"/>
      <c r="O25" s="716"/>
      <c r="P25" s="717"/>
      <c r="Q25" s="717"/>
      <c r="R25" s="717"/>
      <c r="S25" s="717"/>
      <c r="T25" s="717"/>
      <c r="U25" s="717"/>
      <c r="V25" s="717"/>
      <c r="W25" s="717"/>
      <c r="X25" s="717"/>
      <c r="Y25" s="717"/>
      <c r="Z25" s="717"/>
      <c r="AA25" s="717"/>
      <c r="AB25" s="717"/>
      <c r="AC25" s="717"/>
      <c r="AD25" s="717"/>
      <c r="AE25" s="717"/>
      <c r="AF25" s="717"/>
      <c r="AG25" s="717"/>
      <c r="AH25" s="717"/>
      <c r="AI25" s="717"/>
      <c r="AJ25" s="718"/>
      <c r="AK25" s="3"/>
      <c r="AM25" s="654"/>
      <c r="AN25" s="654"/>
      <c r="AO25" s="654"/>
      <c r="AP25" s="654"/>
      <c r="AQ25" s="654"/>
      <c r="AR25" s="654"/>
      <c r="AS25" s="654"/>
      <c r="AT25" s="654"/>
    </row>
    <row r="26" spans="1:46" ht="68.099999999999994" customHeight="1">
      <c r="A26" s="1"/>
      <c r="B26" s="144"/>
      <c r="C26" s="52"/>
      <c r="D26" s="725"/>
      <c r="E26" s="722" t="s">
        <v>150</v>
      </c>
      <c r="F26" s="722"/>
      <c r="G26" s="722"/>
      <c r="H26" s="722"/>
      <c r="I26" s="722"/>
      <c r="J26" s="722"/>
      <c r="K26" s="722"/>
      <c r="L26" s="722"/>
      <c r="M26" s="722"/>
      <c r="N26" s="723"/>
      <c r="O26" s="716"/>
      <c r="P26" s="717"/>
      <c r="Q26" s="717"/>
      <c r="R26" s="717"/>
      <c r="S26" s="717"/>
      <c r="T26" s="717"/>
      <c r="U26" s="717"/>
      <c r="V26" s="717"/>
      <c r="W26" s="717"/>
      <c r="X26" s="717"/>
      <c r="Y26" s="717"/>
      <c r="Z26" s="717"/>
      <c r="AA26" s="717"/>
      <c r="AB26" s="717"/>
      <c r="AC26" s="717"/>
      <c r="AD26" s="717"/>
      <c r="AE26" s="717"/>
      <c r="AF26" s="717"/>
      <c r="AG26" s="717"/>
      <c r="AH26" s="717"/>
      <c r="AI26" s="717"/>
      <c r="AJ26" s="718"/>
      <c r="AK26" s="3"/>
    </row>
    <row r="27" spans="1:46" ht="4.5" customHeight="1">
      <c r="A27" s="1"/>
      <c r="B27" s="144"/>
      <c r="C27" s="52"/>
      <c r="D27" s="61"/>
      <c r="E27" s="61"/>
      <c r="F27" s="62"/>
      <c r="G27" s="62"/>
      <c r="H27" s="63"/>
      <c r="I27" s="64"/>
      <c r="J27" s="65"/>
      <c r="K27" s="66"/>
      <c r="L27" s="64"/>
      <c r="M27" s="64"/>
      <c r="N27" s="53"/>
      <c r="O27" s="8"/>
      <c r="P27" s="67"/>
      <c r="Q27" s="67"/>
      <c r="R27" s="67"/>
      <c r="S27" s="67"/>
      <c r="T27" s="67"/>
      <c r="U27" s="67"/>
      <c r="V27" s="67"/>
      <c r="W27" s="67"/>
      <c r="X27" s="67"/>
      <c r="Y27" s="67"/>
      <c r="Z27" s="67"/>
      <c r="AA27" s="67"/>
      <c r="AB27" s="67"/>
      <c r="AC27" s="67"/>
      <c r="AD27" s="67"/>
      <c r="AE27" s="67"/>
      <c r="AF27" s="67"/>
      <c r="AG27" s="67"/>
      <c r="AH27" s="67"/>
      <c r="AI27" s="67"/>
      <c r="AJ27" s="67"/>
      <c r="AK27" s="3"/>
    </row>
    <row r="28" spans="1:46" ht="13.5" customHeight="1">
      <c r="A28" s="1"/>
      <c r="B28" s="144"/>
      <c r="C28" s="52"/>
      <c r="D28" s="724" t="s">
        <v>151</v>
      </c>
      <c r="E28" s="724"/>
      <c r="F28" s="724"/>
      <c r="G28" s="724"/>
      <c r="H28" s="724"/>
      <c r="I28" s="724"/>
      <c r="J28" s="724"/>
      <c r="K28" s="724"/>
      <c r="L28" s="724"/>
      <c r="M28" s="724"/>
      <c r="N28" s="724"/>
      <c r="O28" s="724"/>
      <c r="P28" s="724"/>
      <c r="Q28" s="724"/>
      <c r="R28" s="724"/>
      <c r="S28" s="724"/>
      <c r="T28" s="67"/>
      <c r="U28" s="67"/>
      <c r="V28" s="67"/>
      <c r="W28" s="67"/>
      <c r="X28" s="67"/>
      <c r="Y28" s="67"/>
      <c r="Z28" s="67"/>
      <c r="AA28" s="67"/>
      <c r="AB28" s="67"/>
      <c r="AC28" s="67"/>
      <c r="AD28" s="67"/>
      <c r="AE28" s="67"/>
      <c r="AF28" s="67"/>
      <c r="AG28" s="67"/>
      <c r="AH28" s="67"/>
      <c r="AI28" s="67"/>
      <c r="AJ28" s="67"/>
      <c r="AK28" s="3"/>
    </row>
    <row r="29" spans="1:46" ht="24.75" customHeight="1">
      <c r="A29" s="1"/>
      <c r="B29" s="144"/>
      <c r="C29" s="52"/>
      <c r="D29" s="697" t="s">
        <v>146</v>
      </c>
      <c r="E29" s="698"/>
      <c r="F29" s="698"/>
      <c r="G29" s="698"/>
      <c r="H29" s="698"/>
      <c r="I29" s="698"/>
      <c r="J29" s="698"/>
      <c r="K29" s="698"/>
      <c r="L29" s="698"/>
      <c r="M29" s="698"/>
      <c r="N29" s="699"/>
      <c r="O29" s="719">
        <v>7</v>
      </c>
      <c r="P29" s="719"/>
      <c r="Q29" s="719"/>
      <c r="R29" s="719"/>
      <c r="S29" s="703" t="s">
        <v>475</v>
      </c>
      <c r="T29" s="704"/>
      <c r="U29" s="704"/>
      <c r="V29" s="705"/>
      <c r="W29" s="680" t="s">
        <v>152</v>
      </c>
      <c r="X29" s="680"/>
      <c r="Y29" s="680"/>
      <c r="Z29" s="680"/>
      <c r="AA29" s="719">
        <v>11</v>
      </c>
      <c r="AB29" s="719"/>
      <c r="AC29" s="719"/>
      <c r="AD29" s="719"/>
      <c r="AE29" s="703" t="s">
        <v>475</v>
      </c>
      <c r="AF29" s="704"/>
      <c r="AG29" s="704"/>
      <c r="AH29" s="704"/>
      <c r="AI29" s="10"/>
      <c r="AJ29" s="11"/>
      <c r="AK29" s="3"/>
      <c r="AM29" s="133"/>
    </row>
    <row r="30" spans="1:46" ht="24.75" customHeight="1">
      <c r="A30" s="1"/>
      <c r="B30" s="144"/>
      <c r="C30" s="52"/>
      <c r="D30" s="725" t="s">
        <v>148</v>
      </c>
      <c r="E30" s="726" t="s">
        <v>473</v>
      </c>
      <c r="F30" s="726"/>
      <c r="G30" s="726"/>
      <c r="H30" s="726"/>
      <c r="I30" s="726"/>
      <c r="J30" s="726"/>
      <c r="K30" s="726"/>
      <c r="L30" s="726"/>
      <c r="M30" s="726"/>
      <c r="N30" s="727"/>
      <c r="O30" s="730" t="s">
        <v>477</v>
      </c>
      <c r="P30" s="731"/>
      <c r="Q30" s="731"/>
      <c r="R30" s="731"/>
      <c r="S30" s="732"/>
      <c r="T30" s="732"/>
      <c r="U30" s="732"/>
      <c r="V30" s="732"/>
      <c r="W30" s="733" t="s">
        <v>149</v>
      </c>
      <c r="X30" s="733"/>
      <c r="Y30" s="733"/>
      <c r="Z30" s="730" t="s">
        <v>478</v>
      </c>
      <c r="AA30" s="731"/>
      <c r="AB30" s="731"/>
      <c r="AC30" s="731"/>
      <c r="AD30" s="720"/>
      <c r="AE30" s="720"/>
      <c r="AF30" s="720"/>
      <c r="AG30" s="720"/>
      <c r="AH30" s="721" t="str">
        <f>IF(AD30="","",AH24)</f>
        <v/>
      </c>
      <c r="AI30" s="721"/>
      <c r="AJ30" s="721"/>
      <c r="AK30" s="3"/>
    </row>
    <row r="31" spans="1:46" ht="68.099999999999994" customHeight="1">
      <c r="A31" s="1"/>
      <c r="B31" s="144"/>
      <c r="C31" s="52"/>
      <c r="D31" s="725"/>
      <c r="E31" s="728"/>
      <c r="F31" s="728"/>
      <c r="G31" s="728"/>
      <c r="H31" s="728"/>
      <c r="I31" s="728"/>
      <c r="J31" s="728"/>
      <c r="K31" s="728"/>
      <c r="L31" s="728"/>
      <c r="M31" s="728"/>
      <c r="N31" s="729"/>
      <c r="O31" s="716"/>
      <c r="P31" s="717"/>
      <c r="Q31" s="717"/>
      <c r="R31" s="717"/>
      <c r="S31" s="717"/>
      <c r="T31" s="717"/>
      <c r="U31" s="717"/>
      <c r="V31" s="717"/>
      <c r="W31" s="717"/>
      <c r="X31" s="717"/>
      <c r="Y31" s="717"/>
      <c r="Z31" s="717"/>
      <c r="AA31" s="717"/>
      <c r="AB31" s="717"/>
      <c r="AC31" s="717"/>
      <c r="AD31" s="717"/>
      <c r="AE31" s="717"/>
      <c r="AF31" s="717"/>
      <c r="AG31" s="717"/>
      <c r="AH31" s="717"/>
      <c r="AI31" s="717"/>
      <c r="AJ31" s="718"/>
      <c r="AK31" s="3"/>
      <c r="AM31" s="133" t="str">
        <f>IF(様式１号!D16=7,"← ７年度提出の計画書には第４計画期間の削減目標を必ず入力してください。","← 計画がある場合は入力してください。")</f>
        <v>← 計画がある場合は入力してください。</v>
      </c>
    </row>
    <row r="32" spans="1:46" ht="68.099999999999994" customHeight="1">
      <c r="A32" s="1"/>
      <c r="B32" s="144"/>
      <c r="C32" s="52"/>
      <c r="D32" s="725"/>
      <c r="E32" s="722" t="s">
        <v>150</v>
      </c>
      <c r="F32" s="722"/>
      <c r="G32" s="722"/>
      <c r="H32" s="722"/>
      <c r="I32" s="722"/>
      <c r="J32" s="722"/>
      <c r="K32" s="722"/>
      <c r="L32" s="722"/>
      <c r="M32" s="722"/>
      <c r="N32" s="723"/>
      <c r="O32" s="716"/>
      <c r="P32" s="717"/>
      <c r="Q32" s="717"/>
      <c r="R32" s="717"/>
      <c r="S32" s="717"/>
      <c r="T32" s="717"/>
      <c r="U32" s="717"/>
      <c r="V32" s="717"/>
      <c r="W32" s="717"/>
      <c r="X32" s="717"/>
      <c r="Y32" s="717"/>
      <c r="Z32" s="717"/>
      <c r="AA32" s="717"/>
      <c r="AB32" s="717"/>
      <c r="AC32" s="717"/>
      <c r="AD32" s="717"/>
      <c r="AE32" s="717"/>
      <c r="AF32" s="717"/>
      <c r="AG32" s="717"/>
      <c r="AH32" s="717"/>
      <c r="AI32" s="717"/>
      <c r="AJ32" s="718"/>
      <c r="AK32" s="3"/>
    </row>
    <row r="33" spans="1:53" ht="5.25" customHeight="1">
      <c r="A33" s="1"/>
      <c r="B33" s="146"/>
      <c r="C33" s="12"/>
      <c r="D33" s="12"/>
      <c r="E33" s="12"/>
      <c r="F33" s="12"/>
      <c r="G33" s="12"/>
      <c r="H33" s="12"/>
      <c r="I33" s="12"/>
      <c r="J33" s="12"/>
      <c r="K33" s="12"/>
      <c r="L33" s="12"/>
      <c r="M33" s="12"/>
      <c r="N33" s="4"/>
      <c r="O33" s="2"/>
      <c r="P33" s="2"/>
      <c r="Q33" s="2"/>
      <c r="R33" s="2"/>
      <c r="S33" s="2"/>
      <c r="T33" s="2"/>
      <c r="U33" s="2"/>
      <c r="V33" s="2"/>
      <c r="W33" s="2"/>
      <c r="X33" s="2"/>
      <c r="Y33" s="2"/>
      <c r="Z33" s="2"/>
      <c r="AA33" s="2"/>
      <c r="AB33" s="2"/>
      <c r="AC33" s="2"/>
      <c r="AD33" s="2"/>
      <c r="AE33" s="2"/>
      <c r="AF33" s="2"/>
      <c r="AG33" s="2"/>
      <c r="AH33" s="2"/>
      <c r="AI33" s="2"/>
      <c r="AJ33" s="2"/>
      <c r="AK33" s="13"/>
    </row>
    <row r="34" spans="1:53" ht="20.25" customHeight="1">
      <c r="A34" s="1"/>
      <c r="B34" s="53"/>
      <c r="C34" s="90"/>
      <c r="D34" s="90"/>
      <c r="E34" s="54"/>
      <c r="F34" s="91"/>
      <c r="G34" s="90"/>
      <c r="H34" s="90"/>
      <c r="I34" s="90"/>
      <c r="J34" s="90"/>
      <c r="K34" s="90"/>
      <c r="L34" s="54"/>
      <c r="M34" s="90"/>
      <c r="N34" s="90"/>
      <c r="O34" s="54"/>
      <c r="P34" s="54"/>
      <c r="Q34" s="54"/>
      <c r="R34" s="54"/>
      <c r="S34" s="54"/>
      <c r="T34" s="54"/>
      <c r="U34" s="54"/>
      <c r="V34" s="54"/>
      <c r="W34" s="54"/>
      <c r="X34" s="54"/>
      <c r="Y34" s="54"/>
      <c r="Z34" s="54"/>
      <c r="AA34" s="54"/>
      <c r="AB34" s="54"/>
      <c r="AC34" s="54"/>
      <c r="AD34" s="115"/>
      <c r="AE34" s="116"/>
      <c r="AF34" s="116"/>
      <c r="AG34" s="116"/>
      <c r="AH34" s="116"/>
      <c r="AI34" s="116"/>
      <c r="AJ34" s="107"/>
      <c r="AK34" s="250" t="s">
        <v>38</v>
      </c>
    </row>
    <row r="35" spans="1:53" s="46" customFormat="1" ht="12.95" customHeight="1">
      <c r="A35" s="9"/>
      <c r="B35" s="68"/>
      <c r="C35" s="69">
        <v>0</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70"/>
      <c r="AM35" s="136"/>
    </row>
    <row r="36" spans="1:53" s="46" customFormat="1" ht="12.95" customHeight="1">
      <c r="A36" s="9"/>
      <c r="B36" s="71"/>
      <c r="C36" s="734" t="str">
        <f>IF($E$10="A","事業所リスト",IF($E$10="Bテナント等","Bテナント等事業所の場合は本ページは入力不要です。",""))</f>
        <v/>
      </c>
      <c r="D36" s="734"/>
      <c r="E36" s="734"/>
      <c r="F36" s="734"/>
      <c r="G36" s="734"/>
      <c r="H36" s="734"/>
      <c r="I36" s="734"/>
      <c r="J36" s="734"/>
      <c r="K36" s="734"/>
      <c r="L36" s="734"/>
      <c r="M36" s="734"/>
      <c r="N36" s="734"/>
      <c r="O36" s="734"/>
      <c r="P36" s="734"/>
      <c r="Q36" s="734"/>
      <c r="R36" s="734"/>
      <c r="S36" s="734"/>
      <c r="T36" s="734"/>
      <c r="U36" s="734"/>
      <c r="V36" s="734"/>
      <c r="W36" s="734"/>
      <c r="X36" s="734"/>
      <c r="Y36" s="734"/>
      <c r="Z36" s="734"/>
      <c r="AA36" s="734"/>
      <c r="AB36" s="734"/>
      <c r="AC36" s="734"/>
      <c r="AD36" s="734"/>
      <c r="AE36" s="734"/>
      <c r="AF36" s="734"/>
      <c r="AG36" s="734"/>
      <c r="AH36" s="734"/>
      <c r="AI36" s="734"/>
      <c r="AJ36" s="734"/>
      <c r="AK36" s="34"/>
      <c r="AM36" s="136"/>
    </row>
    <row r="37" spans="1:53" s="46" customFormat="1" ht="12.95" customHeight="1">
      <c r="A37" s="9"/>
      <c r="B37" s="71"/>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34"/>
      <c r="AM37" s="136"/>
    </row>
    <row r="38" spans="1:53" s="46" customFormat="1" ht="29.25" customHeight="1">
      <c r="A38" s="9"/>
      <c r="B38" s="71"/>
      <c r="C38" s="738" t="s">
        <v>153</v>
      </c>
      <c r="D38" s="739"/>
      <c r="E38" s="740"/>
      <c r="F38" s="738" t="s">
        <v>154</v>
      </c>
      <c r="G38" s="739"/>
      <c r="H38" s="739"/>
      <c r="I38" s="739"/>
      <c r="J38" s="739"/>
      <c r="K38" s="739"/>
      <c r="L38" s="739"/>
      <c r="M38" s="739"/>
      <c r="N38" s="739"/>
      <c r="O38" s="739"/>
      <c r="P38" s="739"/>
      <c r="Q38" s="739"/>
      <c r="R38" s="740"/>
      <c r="S38" s="738" t="s">
        <v>479</v>
      </c>
      <c r="T38" s="739"/>
      <c r="U38" s="739"/>
      <c r="V38" s="739"/>
      <c r="W38" s="739"/>
      <c r="X38" s="739"/>
      <c r="Y38" s="739"/>
      <c r="Z38" s="739"/>
      <c r="AA38" s="739"/>
      <c r="AB38" s="739"/>
      <c r="AC38" s="739"/>
      <c r="AD38" s="739"/>
      <c r="AE38" s="739"/>
      <c r="AF38" s="739"/>
      <c r="AG38" s="739"/>
      <c r="AH38" s="739"/>
      <c r="AI38" s="739"/>
      <c r="AJ38" s="740"/>
      <c r="AK38" s="34"/>
      <c r="AM38" s="136"/>
    </row>
    <row r="39" spans="1:53" s="46" customFormat="1" ht="29.25" customHeight="1">
      <c r="A39" s="9"/>
      <c r="B39" s="71"/>
      <c r="C39" s="735">
        <v>1</v>
      </c>
      <c r="D39" s="736"/>
      <c r="E39" s="737"/>
      <c r="F39" s="741" t="str">
        <f>IF($O$13="","",$O$13)</f>
        <v/>
      </c>
      <c r="G39" s="742"/>
      <c r="H39" s="742"/>
      <c r="I39" s="742"/>
      <c r="J39" s="742"/>
      <c r="K39" s="742"/>
      <c r="L39" s="742"/>
      <c r="M39" s="742"/>
      <c r="N39" s="742"/>
      <c r="O39" s="742"/>
      <c r="P39" s="742"/>
      <c r="Q39" s="742"/>
      <c r="R39" s="743"/>
      <c r="S39" s="357" t="str">
        <f>$S$14&amp;$S$15</f>
        <v/>
      </c>
      <c r="T39" s="358"/>
      <c r="U39" s="358"/>
      <c r="V39" s="358"/>
      <c r="W39" s="358"/>
      <c r="X39" s="358"/>
      <c r="Y39" s="358"/>
      <c r="Z39" s="358"/>
      <c r="AA39" s="358"/>
      <c r="AB39" s="358"/>
      <c r="AC39" s="358"/>
      <c r="AD39" s="358"/>
      <c r="AE39" s="358"/>
      <c r="AF39" s="358"/>
      <c r="AG39" s="358"/>
      <c r="AH39" s="358"/>
      <c r="AI39" s="358"/>
      <c r="AJ39" s="744"/>
      <c r="AK39" s="34"/>
      <c r="AM39" s="133" t="str">
        <f>IF($E$10="A","← １行目はセルＯ１３等の代表事業所がコピーされています。２行目以降を前年度末の状況に更新してください。","")</f>
        <v/>
      </c>
    </row>
    <row r="40" spans="1:53" s="46" customFormat="1" ht="29.25" customHeight="1">
      <c r="A40" s="9"/>
      <c r="B40" s="71"/>
      <c r="C40" s="735">
        <v>2</v>
      </c>
      <c r="D40" s="736"/>
      <c r="E40" s="737"/>
      <c r="F40" s="670"/>
      <c r="G40" s="671"/>
      <c r="H40" s="671"/>
      <c r="I40" s="671"/>
      <c r="J40" s="671"/>
      <c r="K40" s="671"/>
      <c r="L40" s="671"/>
      <c r="M40" s="671"/>
      <c r="N40" s="671"/>
      <c r="O40" s="671"/>
      <c r="P40" s="671"/>
      <c r="Q40" s="671"/>
      <c r="R40" s="672"/>
      <c r="S40" s="623"/>
      <c r="T40" s="624"/>
      <c r="U40" s="624"/>
      <c r="V40" s="624"/>
      <c r="W40" s="624"/>
      <c r="X40" s="624"/>
      <c r="Y40" s="624"/>
      <c r="Z40" s="624"/>
      <c r="AA40" s="624"/>
      <c r="AB40" s="624"/>
      <c r="AC40" s="624"/>
      <c r="AD40" s="624"/>
      <c r="AE40" s="624"/>
      <c r="AF40" s="624"/>
      <c r="AG40" s="624"/>
      <c r="AH40" s="624"/>
      <c r="AI40" s="624"/>
      <c r="AJ40" s="625"/>
      <c r="AK40" s="34"/>
      <c r="AM40" s="308" t="str">
        <f>IF($E$10="A","← リスト記載の事業者数をＡＧ１３セルに入力してください。別紙とする場合は空白行に「別紙参照」
　  と入力し、電子ファイルを提出してください。","")</f>
        <v/>
      </c>
      <c r="AN40" s="308"/>
      <c r="AO40" s="308"/>
      <c r="AP40" s="308"/>
      <c r="AQ40" s="308"/>
      <c r="AR40" s="308"/>
      <c r="AS40" s="308"/>
      <c r="AT40" s="308"/>
      <c r="AU40" s="308"/>
      <c r="AV40" s="308"/>
      <c r="AW40" s="308"/>
      <c r="AX40" s="308"/>
      <c r="AY40" s="308"/>
      <c r="AZ40" s="308"/>
      <c r="BA40" s="308"/>
    </row>
    <row r="41" spans="1:53" s="46" customFormat="1" ht="29.25" customHeight="1">
      <c r="A41" s="9"/>
      <c r="B41" s="71"/>
      <c r="C41" s="735">
        <v>3</v>
      </c>
      <c r="D41" s="736"/>
      <c r="E41" s="737"/>
      <c r="F41" s="670"/>
      <c r="G41" s="671"/>
      <c r="H41" s="671"/>
      <c r="I41" s="671"/>
      <c r="J41" s="671"/>
      <c r="K41" s="671"/>
      <c r="L41" s="671"/>
      <c r="M41" s="671"/>
      <c r="N41" s="671"/>
      <c r="O41" s="671"/>
      <c r="P41" s="671"/>
      <c r="Q41" s="671"/>
      <c r="R41" s="672"/>
      <c r="S41" s="623"/>
      <c r="T41" s="624"/>
      <c r="U41" s="624"/>
      <c r="V41" s="624"/>
      <c r="W41" s="624"/>
      <c r="X41" s="624"/>
      <c r="Y41" s="624"/>
      <c r="Z41" s="624"/>
      <c r="AA41" s="624"/>
      <c r="AB41" s="624"/>
      <c r="AC41" s="624"/>
      <c r="AD41" s="624"/>
      <c r="AE41" s="624"/>
      <c r="AF41" s="624"/>
      <c r="AG41" s="624"/>
      <c r="AH41" s="624"/>
      <c r="AI41" s="624"/>
      <c r="AJ41" s="625"/>
      <c r="AK41" s="34"/>
      <c r="AM41" s="308"/>
      <c r="AN41" s="308"/>
      <c r="AO41" s="308"/>
      <c r="AP41" s="308"/>
      <c r="AQ41" s="308"/>
      <c r="AR41" s="308"/>
      <c r="AS41" s="308"/>
      <c r="AT41" s="308"/>
      <c r="AU41" s="308"/>
      <c r="AV41" s="308"/>
      <c r="AW41" s="308"/>
      <c r="AX41" s="308"/>
      <c r="AY41" s="308"/>
      <c r="AZ41" s="308"/>
      <c r="BA41" s="308"/>
    </row>
    <row r="42" spans="1:53" s="46" customFormat="1" ht="29.25" customHeight="1">
      <c r="A42" s="9"/>
      <c r="B42" s="71"/>
      <c r="C42" s="735">
        <v>4</v>
      </c>
      <c r="D42" s="736"/>
      <c r="E42" s="737"/>
      <c r="F42" s="670"/>
      <c r="G42" s="671"/>
      <c r="H42" s="671"/>
      <c r="I42" s="671"/>
      <c r="J42" s="671"/>
      <c r="K42" s="671"/>
      <c r="L42" s="671"/>
      <c r="M42" s="671"/>
      <c r="N42" s="671"/>
      <c r="O42" s="671"/>
      <c r="P42" s="671"/>
      <c r="Q42" s="671"/>
      <c r="R42" s="672"/>
      <c r="S42" s="623"/>
      <c r="T42" s="624"/>
      <c r="U42" s="624"/>
      <c r="V42" s="624"/>
      <c r="W42" s="624"/>
      <c r="X42" s="624"/>
      <c r="Y42" s="624"/>
      <c r="Z42" s="624"/>
      <c r="AA42" s="624"/>
      <c r="AB42" s="624"/>
      <c r="AC42" s="624"/>
      <c r="AD42" s="624"/>
      <c r="AE42" s="624"/>
      <c r="AF42" s="624"/>
      <c r="AG42" s="624"/>
      <c r="AH42" s="624"/>
      <c r="AI42" s="624"/>
      <c r="AJ42" s="625"/>
      <c r="AK42" s="34"/>
      <c r="AM42" s="136"/>
    </row>
    <row r="43" spans="1:53" s="46" customFormat="1" ht="29.25" customHeight="1">
      <c r="A43" s="9"/>
      <c r="B43" s="71"/>
      <c r="C43" s="735">
        <v>5</v>
      </c>
      <c r="D43" s="736"/>
      <c r="E43" s="737"/>
      <c r="F43" s="670"/>
      <c r="G43" s="671"/>
      <c r="H43" s="671"/>
      <c r="I43" s="671"/>
      <c r="J43" s="671"/>
      <c r="K43" s="671"/>
      <c r="L43" s="671"/>
      <c r="M43" s="671"/>
      <c r="N43" s="671"/>
      <c r="O43" s="671"/>
      <c r="P43" s="671"/>
      <c r="Q43" s="671"/>
      <c r="R43" s="672"/>
      <c r="S43" s="623"/>
      <c r="T43" s="624"/>
      <c r="U43" s="624"/>
      <c r="V43" s="624"/>
      <c r="W43" s="624"/>
      <c r="X43" s="624"/>
      <c r="Y43" s="624"/>
      <c r="Z43" s="624"/>
      <c r="AA43" s="624"/>
      <c r="AB43" s="624"/>
      <c r="AC43" s="624"/>
      <c r="AD43" s="624"/>
      <c r="AE43" s="624"/>
      <c r="AF43" s="624"/>
      <c r="AG43" s="624"/>
      <c r="AH43" s="624"/>
      <c r="AI43" s="624"/>
      <c r="AJ43" s="625"/>
      <c r="AK43" s="34"/>
      <c r="AM43" s="136"/>
    </row>
    <row r="44" spans="1:53" s="46" customFormat="1" ht="29.25" customHeight="1">
      <c r="A44" s="9"/>
      <c r="B44" s="71"/>
      <c r="C44" s="735">
        <v>6</v>
      </c>
      <c r="D44" s="736"/>
      <c r="E44" s="737"/>
      <c r="F44" s="670"/>
      <c r="G44" s="671"/>
      <c r="H44" s="671"/>
      <c r="I44" s="671"/>
      <c r="J44" s="671"/>
      <c r="K44" s="671"/>
      <c r="L44" s="671"/>
      <c r="M44" s="671"/>
      <c r="N44" s="671"/>
      <c r="O44" s="671"/>
      <c r="P44" s="671"/>
      <c r="Q44" s="671"/>
      <c r="R44" s="672"/>
      <c r="S44" s="623"/>
      <c r="T44" s="624"/>
      <c r="U44" s="624"/>
      <c r="V44" s="624"/>
      <c r="W44" s="624"/>
      <c r="X44" s="624"/>
      <c r="Y44" s="624"/>
      <c r="Z44" s="624"/>
      <c r="AA44" s="624"/>
      <c r="AB44" s="624"/>
      <c r="AC44" s="624"/>
      <c r="AD44" s="624"/>
      <c r="AE44" s="624"/>
      <c r="AF44" s="624"/>
      <c r="AG44" s="624"/>
      <c r="AH44" s="624"/>
      <c r="AI44" s="624"/>
      <c r="AJ44" s="625"/>
      <c r="AK44" s="34"/>
      <c r="AM44" s="136"/>
    </row>
    <row r="45" spans="1:53" s="46" customFormat="1" ht="29.25" customHeight="1">
      <c r="A45" s="9"/>
      <c r="B45" s="71"/>
      <c r="C45" s="735">
        <v>7</v>
      </c>
      <c r="D45" s="736"/>
      <c r="E45" s="737"/>
      <c r="F45" s="670"/>
      <c r="G45" s="671"/>
      <c r="H45" s="671"/>
      <c r="I45" s="671"/>
      <c r="J45" s="671"/>
      <c r="K45" s="671"/>
      <c r="L45" s="671"/>
      <c r="M45" s="671"/>
      <c r="N45" s="671"/>
      <c r="O45" s="671"/>
      <c r="P45" s="671"/>
      <c r="Q45" s="671"/>
      <c r="R45" s="672"/>
      <c r="S45" s="623"/>
      <c r="T45" s="624"/>
      <c r="U45" s="624"/>
      <c r="V45" s="624"/>
      <c r="W45" s="624"/>
      <c r="X45" s="624"/>
      <c r="Y45" s="624"/>
      <c r="Z45" s="624"/>
      <c r="AA45" s="624"/>
      <c r="AB45" s="624"/>
      <c r="AC45" s="624"/>
      <c r="AD45" s="624"/>
      <c r="AE45" s="624"/>
      <c r="AF45" s="624"/>
      <c r="AG45" s="624"/>
      <c r="AH45" s="624"/>
      <c r="AI45" s="624"/>
      <c r="AJ45" s="625"/>
      <c r="AK45" s="34"/>
      <c r="AM45" s="136"/>
    </row>
    <row r="46" spans="1:53" s="46" customFormat="1" ht="29.25" customHeight="1">
      <c r="A46" s="9"/>
      <c r="B46" s="71"/>
      <c r="C46" s="735">
        <v>8</v>
      </c>
      <c r="D46" s="736"/>
      <c r="E46" s="737"/>
      <c r="F46" s="670"/>
      <c r="G46" s="671"/>
      <c r="H46" s="671"/>
      <c r="I46" s="671"/>
      <c r="J46" s="671"/>
      <c r="K46" s="671"/>
      <c r="L46" s="671"/>
      <c r="M46" s="671"/>
      <c r="N46" s="671"/>
      <c r="O46" s="671"/>
      <c r="P46" s="671"/>
      <c r="Q46" s="671"/>
      <c r="R46" s="672"/>
      <c r="S46" s="623"/>
      <c r="T46" s="624"/>
      <c r="U46" s="624"/>
      <c r="V46" s="624"/>
      <c r="W46" s="624"/>
      <c r="X46" s="624"/>
      <c r="Y46" s="624"/>
      <c r="Z46" s="624"/>
      <c r="AA46" s="624"/>
      <c r="AB46" s="624"/>
      <c r="AC46" s="624"/>
      <c r="AD46" s="624"/>
      <c r="AE46" s="624"/>
      <c r="AF46" s="624"/>
      <c r="AG46" s="624"/>
      <c r="AH46" s="624"/>
      <c r="AI46" s="624"/>
      <c r="AJ46" s="625"/>
      <c r="AK46" s="34"/>
      <c r="AM46" s="136"/>
    </row>
    <row r="47" spans="1:53" s="46" customFormat="1" ht="29.25" customHeight="1">
      <c r="A47" s="9"/>
      <c r="B47" s="71"/>
      <c r="C47" s="735">
        <v>9</v>
      </c>
      <c r="D47" s="736"/>
      <c r="E47" s="737"/>
      <c r="F47" s="670"/>
      <c r="G47" s="671"/>
      <c r="H47" s="671"/>
      <c r="I47" s="671"/>
      <c r="J47" s="671"/>
      <c r="K47" s="671"/>
      <c r="L47" s="671"/>
      <c r="M47" s="671"/>
      <c r="N47" s="671"/>
      <c r="O47" s="671"/>
      <c r="P47" s="671"/>
      <c r="Q47" s="671"/>
      <c r="R47" s="672"/>
      <c r="S47" s="623"/>
      <c r="T47" s="624"/>
      <c r="U47" s="624"/>
      <c r="V47" s="624"/>
      <c r="W47" s="624"/>
      <c r="X47" s="624"/>
      <c r="Y47" s="624"/>
      <c r="Z47" s="624"/>
      <c r="AA47" s="624"/>
      <c r="AB47" s="624"/>
      <c r="AC47" s="624"/>
      <c r="AD47" s="624"/>
      <c r="AE47" s="624"/>
      <c r="AF47" s="624"/>
      <c r="AG47" s="624"/>
      <c r="AH47" s="624"/>
      <c r="AI47" s="624"/>
      <c r="AJ47" s="625"/>
      <c r="AK47" s="34"/>
      <c r="AM47" s="136"/>
    </row>
    <row r="48" spans="1:53" s="46" customFormat="1" ht="29.25" customHeight="1">
      <c r="A48" s="9"/>
      <c r="B48" s="71"/>
      <c r="C48" s="735">
        <v>10</v>
      </c>
      <c r="D48" s="736"/>
      <c r="E48" s="737"/>
      <c r="F48" s="670"/>
      <c r="G48" s="671"/>
      <c r="H48" s="671"/>
      <c r="I48" s="671"/>
      <c r="J48" s="671"/>
      <c r="K48" s="671"/>
      <c r="L48" s="671"/>
      <c r="M48" s="671"/>
      <c r="N48" s="671"/>
      <c r="O48" s="671"/>
      <c r="P48" s="671"/>
      <c r="Q48" s="671"/>
      <c r="R48" s="672"/>
      <c r="S48" s="623"/>
      <c r="T48" s="624"/>
      <c r="U48" s="624"/>
      <c r="V48" s="624"/>
      <c r="W48" s="624"/>
      <c r="X48" s="624"/>
      <c r="Y48" s="624"/>
      <c r="Z48" s="624"/>
      <c r="AA48" s="624"/>
      <c r="AB48" s="624"/>
      <c r="AC48" s="624"/>
      <c r="AD48" s="624"/>
      <c r="AE48" s="624"/>
      <c r="AF48" s="624"/>
      <c r="AG48" s="624"/>
      <c r="AH48" s="624"/>
      <c r="AI48" s="624"/>
      <c r="AJ48" s="625"/>
      <c r="AK48" s="34"/>
      <c r="AM48" s="136"/>
    </row>
    <row r="49" spans="1:39" s="46" customFormat="1" ht="29.25" customHeight="1">
      <c r="A49" s="9"/>
      <c r="B49" s="71"/>
      <c r="C49" s="735">
        <v>11</v>
      </c>
      <c r="D49" s="736"/>
      <c r="E49" s="737"/>
      <c r="F49" s="670"/>
      <c r="G49" s="671"/>
      <c r="H49" s="671"/>
      <c r="I49" s="671"/>
      <c r="J49" s="671"/>
      <c r="K49" s="671"/>
      <c r="L49" s="671"/>
      <c r="M49" s="671"/>
      <c r="N49" s="671"/>
      <c r="O49" s="671"/>
      <c r="P49" s="671"/>
      <c r="Q49" s="671"/>
      <c r="R49" s="672"/>
      <c r="S49" s="623"/>
      <c r="T49" s="624"/>
      <c r="U49" s="624"/>
      <c r="V49" s="624"/>
      <c r="W49" s="624"/>
      <c r="X49" s="624"/>
      <c r="Y49" s="624"/>
      <c r="Z49" s="624"/>
      <c r="AA49" s="624"/>
      <c r="AB49" s="624"/>
      <c r="AC49" s="624"/>
      <c r="AD49" s="624"/>
      <c r="AE49" s="624"/>
      <c r="AF49" s="624"/>
      <c r="AG49" s="624"/>
      <c r="AH49" s="624"/>
      <c r="AI49" s="624"/>
      <c r="AJ49" s="625"/>
      <c r="AK49" s="34"/>
      <c r="AM49" s="136"/>
    </row>
    <row r="50" spans="1:39" s="46" customFormat="1" ht="29.25" customHeight="1">
      <c r="A50" s="9"/>
      <c r="B50" s="71"/>
      <c r="C50" s="735">
        <v>12</v>
      </c>
      <c r="D50" s="736"/>
      <c r="E50" s="737"/>
      <c r="F50" s="670"/>
      <c r="G50" s="671"/>
      <c r="H50" s="671"/>
      <c r="I50" s="671"/>
      <c r="J50" s="671"/>
      <c r="K50" s="671"/>
      <c r="L50" s="671"/>
      <c r="M50" s="671"/>
      <c r="N50" s="671"/>
      <c r="O50" s="671"/>
      <c r="P50" s="671"/>
      <c r="Q50" s="671"/>
      <c r="R50" s="672"/>
      <c r="S50" s="623"/>
      <c r="T50" s="624"/>
      <c r="U50" s="624"/>
      <c r="V50" s="624"/>
      <c r="W50" s="624"/>
      <c r="X50" s="624"/>
      <c r="Y50" s="624"/>
      <c r="Z50" s="624"/>
      <c r="AA50" s="624"/>
      <c r="AB50" s="624"/>
      <c r="AC50" s="624"/>
      <c r="AD50" s="624"/>
      <c r="AE50" s="624"/>
      <c r="AF50" s="624"/>
      <c r="AG50" s="624"/>
      <c r="AH50" s="624"/>
      <c r="AI50" s="624"/>
      <c r="AJ50" s="625"/>
      <c r="AK50" s="34"/>
      <c r="AM50" s="136"/>
    </row>
    <row r="51" spans="1:39" s="46" customFormat="1" ht="29.25" customHeight="1">
      <c r="A51" s="9"/>
      <c r="B51" s="71"/>
      <c r="C51" s="735">
        <v>13</v>
      </c>
      <c r="D51" s="736"/>
      <c r="E51" s="737"/>
      <c r="F51" s="670"/>
      <c r="G51" s="671"/>
      <c r="H51" s="671"/>
      <c r="I51" s="671"/>
      <c r="J51" s="671"/>
      <c r="K51" s="671"/>
      <c r="L51" s="671"/>
      <c r="M51" s="671"/>
      <c r="N51" s="671"/>
      <c r="O51" s="671"/>
      <c r="P51" s="671"/>
      <c r="Q51" s="671"/>
      <c r="R51" s="672"/>
      <c r="S51" s="623"/>
      <c r="T51" s="624"/>
      <c r="U51" s="624"/>
      <c r="V51" s="624"/>
      <c r="W51" s="624"/>
      <c r="X51" s="624"/>
      <c r="Y51" s="624"/>
      <c r="Z51" s="624"/>
      <c r="AA51" s="624"/>
      <c r="AB51" s="624"/>
      <c r="AC51" s="624"/>
      <c r="AD51" s="624"/>
      <c r="AE51" s="624"/>
      <c r="AF51" s="624"/>
      <c r="AG51" s="624"/>
      <c r="AH51" s="624"/>
      <c r="AI51" s="624"/>
      <c r="AJ51" s="625"/>
      <c r="AK51" s="34"/>
      <c r="AM51" s="136"/>
    </row>
    <row r="52" spans="1:39" s="46" customFormat="1" ht="29.25" customHeight="1">
      <c r="A52" s="9"/>
      <c r="B52" s="71"/>
      <c r="C52" s="735">
        <v>14</v>
      </c>
      <c r="D52" s="736"/>
      <c r="E52" s="737"/>
      <c r="F52" s="670"/>
      <c r="G52" s="671"/>
      <c r="H52" s="671"/>
      <c r="I52" s="671"/>
      <c r="J52" s="671"/>
      <c r="K52" s="671"/>
      <c r="L52" s="671"/>
      <c r="M52" s="671"/>
      <c r="N52" s="671"/>
      <c r="O52" s="671"/>
      <c r="P52" s="671"/>
      <c r="Q52" s="671"/>
      <c r="R52" s="672"/>
      <c r="S52" s="623"/>
      <c r="T52" s="624"/>
      <c r="U52" s="624"/>
      <c r="V52" s="624"/>
      <c r="W52" s="624"/>
      <c r="X52" s="624"/>
      <c r="Y52" s="624"/>
      <c r="Z52" s="624"/>
      <c r="AA52" s="624"/>
      <c r="AB52" s="624"/>
      <c r="AC52" s="624"/>
      <c r="AD52" s="624"/>
      <c r="AE52" s="624"/>
      <c r="AF52" s="624"/>
      <c r="AG52" s="624"/>
      <c r="AH52" s="624"/>
      <c r="AI52" s="624"/>
      <c r="AJ52" s="625"/>
      <c r="AK52" s="34"/>
      <c r="AM52" s="136"/>
    </row>
    <row r="53" spans="1:39" s="46" customFormat="1" ht="29.25" customHeight="1">
      <c r="A53" s="9"/>
      <c r="B53" s="71"/>
      <c r="C53" s="735">
        <v>15</v>
      </c>
      <c r="D53" s="736"/>
      <c r="E53" s="737"/>
      <c r="F53" s="670"/>
      <c r="G53" s="671"/>
      <c r="H53" s="671"/>
      <c r="I53" s="671"/>
      <c r="J53" s="671"/>
      <c r="K53" s="671"/>
      <c r="L53" s="671"/>
      <c r="M53" s="671"/>
      <c r="N53" s="671"/>
      <c r="O53" s="671"/>
      <c r="P53" s="671"/>
      <c r="Q53" s="671"/>
      <c r="R53" s="672"/>
      <c r="S53" s="623"/>
      <c r="T53" s="624"/>
      <c r="U53" s="624"/>
      <c r="V53" s="624"/>
      <c r="W53" s="624"/>
      <c r="X53" s="624"/>
      <c r="Y53" s="624"/>
      <c r="Z53" s="624"/>
      <c r="AA53" s="624"/>
      <c r="AB53" s="624"/>
      <c r="AC53" s="624"/>
      <c r="AD53" s="624"/>
      <c r="AE53" s="624"/>
      <c r="AF53" s="624"/>
      <c r="AG53" s="624"/>
      <c r="AH53" s="624"/>
      <c r="AI53" s="624"/>
      <c r="AJ53" s="625"/>
      <c r="AK53" s="34"/>
      <c r="AM53" s="136"/>
    </row>
    <row r="54" spans="1:39" s="46" customFormat="1" ht="29.25" customHeight="1">
      <c r="A54" s="9"/>
      <c r="B54" s="71"/>
      <c r="C54" s="735">
        <v>16</v>
      </c>
      <c r="D54" s="736"/>
      <c r="E54" s="737"/>
      <c r="F54" s="670"/>
      <c r="G54" s="671"/>
      <c r="H54" s="671"/>
      <c r="I54" s="671"/>
      <c r="J54" s="671"/>
      <c r="K54" s="671"/>
      <c r="L54" s="671"/>
      <c r="M54" s="671"/>
      <c r="N54" s="671"/>
      <c r="O54" s="671"/>
      <c r="P54" s="671"/>
      <c r="Q54" s="671"/>
      <c r="R54" s="672"/>
      <c r="S54" s="623"/>
      <c r="T54" s="624"/>
      <c r="U54" s="624"/>
      <c r="V54" s="624"/>
      <c r="W54" s="624"/>
      <c r="X54" s="624"/>
      <c r="Y54" s="624"/>
      <c r="Z54" s="624"/>
      <c r="AA54" s="624"/>
      <c r="AB54" s="624"/>
      <c r="AC54" s="624"/>
      <c r="AD54" s="624"/>
      <c r="AE54" s="624"/>
      <c r="AF54" s="624"/>
      <c r="AG54" s="624"/>
      <c r="AH54" s="624"/>
      <c r="AI54" s="624"/>
      <c r="AJ54" s="625"/>
      <c r="AK54" s="34"/>
      <c r="AM54" s="136"/>
    </row>
    <row r="55" spans="1:39" s="46" customFormat="1" ht="29.25" customHeight="1">
      <c r="A55" s="9"/>
      <c r="B55" s="71"/>
      <c r="C55" s="735">
        <v>17</v>
      </c>
      <c r="D55" s="736"/>
      <c r="E55" s="737"/>
      <c r="F55" s="670"/>
      <c r="G55" s="671"/>
      <c r="H55" s="671"/>
      <c r="I55" s="671"/>
      <c r="J55" s="671"/>
      <c r="K55" s="671"/>
      <c r="L55" s="671"/>
      <c r="M55" s="671"/>
      <c r="N55" s="671"/>
      <c r="O55" s="671"/>
      <c r="P55" s="671"/>
      <c r="Q55" s="671"/>
      <c r="R55" s="672"/>
      <c r="S55" s="623"/>
      <c r="T55" s="624"/>
      <c r="U55" s="624"/>
      <c r="V55" s="624"/>
      <c r="W55" s="624"/>
      <c r="X55" s="624"/>
      <c r="Y55" s="624"/>
      <c r="Z55" s="624"/>
      <c r="AA55" s="624"/>
      <c r="AB55" s="624"/>
      <c r="AC55" s="624"/>
      <c r="AD55" s="624"/>
      <c r="AE55" s="624"/>
      <c r="AF55" s="624"/>
      <c r="AG55" s="624"/>
      <c r="AH55" s="624"/>
      <c r="AI55" s="624"/>
      <c r="AJ55" s="625"/>
      <c r="AK55" s="34"/>
      <c r="AM55" s="136"/>
    </row>
    <row r="56" spans="1:39" s="46" customFormat="1" ht="29.25" customHeight="1">
      <c r="A56" s="9"/>
      <c r="B56" s="71"/>
      <c r="C56" s="735">
        <v>18</v>
      </c>
      <c r="D56" s="736"/>
      <c r="E56" s="737"/>
      <c r="F56" s="670"/>
      <c r="G56" s="671"/>
      <c r="H56" s="671"/>
      <c r="I56" s="671"/>
      <c r="J56" s="671"/>
      <c r="K56" s="671"/>
      <c r="L56" s="671"/>
      <c r="M56" s="671"/>
      <c r="N56" s="671"/>
      <c r="O56" s="671"/>
      <c r="P56" s="671"/>
      <c r="Q56" s="671"/>
      <c r="R56" s="672"/>
      <c r="S56" s="623"/>
      <c r="T56" s="624"/>
      <c r="U56" s="624"/>
      <c r="V56" s="624"/>
      <c r="W56" s="624"/>
      <c r="X56" s="624"/>
      <c r="Y56" s="624"/>
      <c r="Z56" s="624"/>
      <c r="AA56" s="624"/>
      <c r="AB56" s="624"/>
      <c r="AC56" s="624"/>
      <c r="AD56" s="624"/>
      <c r="AE56" s="624"/>
      <c r="AF56" s="624"/>
      <c r="AG56" s="624"/>
      <c r="AH56" s="624"/>
      <c r="AI56" s="624"/>
      <c r="AJ56" s="625"/>
      <c r="AK56" s="34"/>
      <c r="AM56" s="136"/>
    </row>
    <row r="57" spans="1:39" s="46" customFormat="1" ht="29.25" customHeight="1">
      <c r="A57" s="9"/>
      <c r="B57" s="71"/>
      <c r="C57" s="735">
        <v>19</v>
      </c>
      <c r="D57" s="736"/>
      <c r="E57" s="737"/>
      <c r="F57" s="670"/>
      <c r="G57" s="671"/>
      <c r="H57" s="671"/>
      <c r="I57" s="671"/>
      <c r="J57" s="671"/>
      <c r="K57" s="671"/>
      <c r="L57" s="671"/>
      <c r="M57" s="671"/>
      <c r="N57" s="671"/>
      <c r="O57" s="671"/>
      <c r="P57" s="671"/>
      <c r="Q57" s="671"/>
      <c r="R57" s="672"/>
      <c r="S57" s="623"/>
      <c r="T57" s="624"/>
      <c r="U57" s="624"/>
      <c r="V57" s="624"/>
      <c r="W57" s="624"/>
      <c r="X57" s="624"/>
      <c r="Y57" s="624"/>
      <c r="Z57" s="624"/>
      <c r="AA57" s="624"/>
      <c r="AB57" s="624"/>
      <c r="AC57" s="624"/>
      <c r="AD57" s="624"/>
      <c r="AE57" s="624"/>
      <c r="AF57" s="624"/>
      <c r="AG57" s="624"/>
      <c r="AH57" s="624"/>
      <c r="AI57" s="624"/>
      <c r="AJ57" s="625"/>
      <c r="AK57" s="34"/>
      <c r="AM57" s="136"/>
    </row>
    <row r="58" spans="1:39" s="46" customFormat="1" ht="29.25" customHeight="1">
      <c r="A58" s="9"/>
      <c r="B58" s="71"/>
      <c r="C58" s="735">
        <v>20</v>
      </c>
      <c r="D58" s="736"/>
      <c r="E58" s="737"/>
      <c r="F58" s="670"/>
      <c r="G58" s="671"/>
      <c r="H58" s="671"/>
      <c r="I58" s="671"/>
      <c r="J58" s="671"/>
      <c r="K58" s="671"/>
      <c r="L58" s="671"/>
      <c r="M58" s="671"/>
      <c r="N58" s="671"/>
      <c r="O58" s="671"/>
      <c r="P58" s="671"/>
      <c r="Q58" s="671"/>
      <c r="R58" s="672"/>
      <c r="S58" s="623"/>
      <c r="T58" s="624"/>
      <c r="U58" s="624"/>
      <c r="V58" s="624"/>
      <c r="W58" s="624"/>
      <c r="X58" s="624"/>
      <c r="Y58" s="624"/>
      <c r="Z58" s="624"/>
      <c r="AA58" s="624"/>
      <c r="AB58" s="624"/>
      <c r="AC58" s="624"/>
      <c r="AD58" s="624"/>
      <c r="AE58" s="624"/>
      <c r="AF58" s="624"/>
      <c r="AG58" s="624"/>
      <c r="AH58" s="624"/>
      <c r="AI58" s="624"/>
      <c r="AJ58" s="625"/>
      <c r="AK58" s="34"/>
      <c r="AM58" s="136"/>
    </row>
    <row r="59" spans="1:39" s="46" customFormat="1" ht="29.25" customHeight="1">
      <c r="A59" s="9"/>
      <c r="B59" s="71"/>
      <c r="C59" s="735">
        <v>21</v>
      </c>
      <c r="D59" s="736"/>
      <c r="E59" s="737"/>
      <c r="F59" s="670"/>
      <c r="G59" s="671"/>
      <c r="H59" s="671"/>
      <c r="I59" s="671"/>
      <c r="J59" s="671"/>
      <c r="K59" s="671"/>
      <c r="L59" s="671"/>
      <c r="M59" s="671"/>
      <c r="N59" s="671"/>
      <c r="O59" s="671"/>
      <c r="P59" s="671"/>
      <c r="Q59" s="671"/>
      <c r="R59" s="672"/>
      <c r="S59" s="623"/>
      <c r="T59" s="624"/>
      <c r="U59" s="624"/>
      <c r="V59" s="624"/>
      <c r="W59" s="624"/>
      <c r="X59" s="624"/>
      <c r="Y59" s="624"/>
      <c r="Z59" s="624"/>
      <c r="AA59" s="624"/>
      <c r="AB59" s="624"/>
      <c r="AC59" s="624"/>
      <c r="AD59" s="624"/>
      <c r="AE59" s="624"/>
      <c r="AF59" s="624"/>
      <c r="AG59" s="624"/>
      <c r="AH59" s="624"/>
      <c r="AI59" s="624"/>
      <c r="AJ59" s="625"/>
      <c r="AK59" s="34"/>
      <c r="AM59" s="136"/>
    </row>
    <row r="60" spans="1:39" s="46" customFormat="1" ht="29.25" customHeight="1">
      <c r="A60" s="9"/>
      <c r="B60" s="71"/>
      <c r="C60" s="735">
        <v>22</v>
      </c>
      <c r="D60" s="736"/>
      <c r="E60" s="737"/>
      <c r="F60" s="670"/>
      <c r="G60" s="671"/>
      <c r="H60" s="671"/>
      <c r="I60" s="671"/>
      <c r="J60" s="671"/>
      <c r="K60" s="671"/>
      <c r="L60" s="671"/>
      <c r="M60" s="671"/>
      <c r="N60" s="671"/>
      <c r="O60" s="671"/>
      <c r="P60" s="671"/>
      <c r="Q60" s="671"/>
      <c r="R60" s="672"/>
      <c r="S60" s="623"/>
      <c r="T60" s="624"/>
      <c r="U60" s="624"/>
      <c r="V60" s="624"/>
      <c r="W60" s="624"/>
      <c r="X60" s="624"/>
      <c r="Y60" s="624"/>
      <c r="Z60" s="624"/>
      <c r="AA60" s="624"/>
      <c r="AB60" s="624"/>
      <c r="AC60" s="624"/>
      <c r="AD60" s="624"/>
      <c r="AE60" s="624"/>
      <c r="AF60" s="624"/>
      <c r="AG60" s="624"/>
      <c r="AH60" s="624"/>
      <c r="AI60" s="624"/>
      <c r="AJ60" s="625"/>
      <c r="AK60" s="34"/>
      <c r="AM60" s="136"/>
    </row>
    <row r="61" spans="1:39" s="46" customFormat="1" ht="29.25" customHeight="1">
      <c r="A61" s="9"/>
      <c r="B61" s="71"/>
      <c r="C61" s="735">
        <v>23</v>
      </c>
      <c r="D61" s="736"/>
      <c r="E61" s="737"/>
      <c r="F61" s="670"/>
      <c r="G61" s="671"/>
      <c r="H61" s="671"/>
      <c r="I61" s="671"/>
      <c r="J61" s="671"/>
      <c r="K61" s="671"/>
      <c r="L61" s="671"/>
      <c r="M61" s="671"/>
      <c r="N61" s="671"/>
      <c r="O61" s="671"/>
      <c r="P61" s="671"/>
      <c r="Q61" s="671"/>
      <c r="R61" s="672"/>
      <c r="S61" s="623"/>
      <c r="T61" s="624"/>
      <c r="U61" s="624"/>
      <c r="V61" s="624"/>
      <c r="W61" s="624"/>
      <c r="X61" s="624"/>
      <c r="Y61" s="624"/>
      <c r="Z61" s="624"/>
      <c r="AA61" s="624"/>
      <c r="AB61" s="624"/>
      <c r="AC61" s="624"/>
      <c r="AD61" s="624"/>
      <c r="AE61" s="624"/>
      <c r="AF61" s="624"/>
      <c r="AG61" s="624"/>
      <c r="AH61" s="624"/>
      <c r="AI61" s="624"/>
      <c r="AJ61" s="625"/>
      <c r="AK61" s="34"/>
      <c r="AM61" s="136"/>
    </row>
    <row r="62" spans="1:39" s="46" customFormat="1" ht="29.25" customHeight="1">
      <c r="A62" s="9"/>
      <c r="B62" s="71"/>
      <c r="C62" s="735">
        <v>24</v>
      </c>
      <c r="D62" s="736"/>
      <c r="E62" s="737"/>
      <c r="F62" s="670"/>
      <c r="G62" s="671"/>
      <c r="H62" s="671"/>
      <c r="I62" s="671"/>
      <c r="J62" s="671"/>
      <c r="K62" s="671"/>
      <c r="L62" s="671"/>
      <c r="M62" s="671"/>
      <c r="N62" s="671"/>
      <c r="O62" s="671"/>
      <c r="P62" s="671"/>
      <c r="Q62" s="671"/>
      <c r="R62" s="672"/>
      <c r="S62" s="623"/>
      <c r="T62" s="624"/>
      <c r="U62" s="624"/>
      <c r="V62" s="624"/>
      <c r="W62" s="624"/>
      <c r="X62" s="624"/>
      <c r="Y62" s="624"/>
      <c r="Z62" s="624"/>
      <c r="AA62" s="624"/>
      <c r="AB62" s="624"/>
      <c r="AC62" s="624"/>
      <c r="AD62" s="624"/>
      <c r="AE62" s="624"/>
      <c r="AF62" s="624"/>
      <c r="AG62" s="624"/>
      <c r="AH62" s="624"/>
      <c r="AI62" s="624"/>
      <c r="AJ62" s="625"/>
      <c r="AK62" s="34"/>
      <c r="AM62" s="136"/>
    </row>
    <row r="63" spans="1:39" s="46" customFormat="1" ht="29.25" customHeight="1">
      <c r="A63" s="9"/>
      <c r="B63" s="152"/>
      <c r="C63" s="735">
        <v>25</v>
      </c>
      <c r="D63" s="736"/>
      <c r="E63" s="737"/>
      <c r="F63" s="670"/>
      <c r="G63" s="671"/>
      <c r="H63" s="671"/>
      <c r="I63" s="671"/>
      <c r="J63" s="671"/>
      <c r="K63" s="671"/>
      <c r="L63" s="671"/>
      <c r="M63" s="671"/>
      <c r="N63" s="671"/>
      <c r="O63" s="671"/>
      <c r="P63" s="671"/>
      <c r="Q63" s="671"/>
      <c r="R63" s="672"/>
      <c r="S63" s="623"/>
      <c r="T63" s="624"/>
      <c r="U63" s="624"/>
      <c r="V63" s="624"/>
      <c r="W63" s="624"/>
      <c r="X63" s="624"/>
      <c r="Y63" s="624"/>
      <c r="Z63" s="624"/>
      <c r="AA63" s="624"/>
      <c r="AB63" s="624"/>
      <c r="AC63" s="624"/>
      <c r="AD63" s="624"/>
      <c r="AE63" s="624"/>
      <c r="AF63" s="624"/>
      <c r="AG63" s="624"/>
      <c r="AH63" s="624"/>
      <c r="AI63" s="624"/>
      <c r="AJ63" s="625"/>
      <c r="AK63" s="34"/>
      <c r="AM63" s="136"/>
    </row>
    <row r="64" spans="1:39" s="46" customFormat="1" ht="26.25" customHeight="1">
      <c r="A64" s="106"/>
      <c r="B64" s="121"/>
      <c r="C64" s="148" t="s">
        <v>155</v>
      </c>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50"/>
      <c r="AE64" s="151"/>
      <c r="AF64" s="151"/>
      <c r="AG64" s="151"/>
      <c r="AH64" s="151"/>
      <c r="AI64" s="151"/>
      <c r="AJ64" s="147"/>
      <c r="AK64" s="251" t="s">
        <v>38</v>
      </c>
      <c r="AM64" s="136"/>
    </row>
    <row r="65" spans="1:37">
      <c r="A65" s="1"/>
      <c r="B65" s="76"/>
      <c r="C65" s="76"/>
      <c r="D65" s="76"/>
      <c r="E65" s="76"/>
      <c r="F65" s="76"/>
      <c r="G65" s="76"/>
      <c r="H65" s="76"/>
      <c r="I65" s="76"/>
      <c r="J65" s="76"/>
      <c r="K65" s="76"/>
      <c r="L65" s="76"/>
      <c r="M65" s="54"/>
      <c r="N65" s="54"/>
      <c r="O65" s="76"/>
      <c r="P65" s="54"/>
      <c r="Q65" s="54"/>
      <c r="R65" s="54"/>
      <c r="S65" s="54"/>
      <c r="T65" s="54"/>
      <c r="U65" s="54"/>
      <c r="V65" s="54"/>
      <c r="W65" s="54"/>
      <c r="X65" s="54"/>
      <c r="Y65" s="745" t="s">
        <v>84</v>
      </c>
      <c r="Z65" s="745"/>
      <c r="AA65" s="745"/>
      <c r="AB65" s="745"/>
      <c r="AC65" s="746" t="str">
        <f>IF($AC$4="","",$AC$4)</f>
        <v/>
      </c>
      <c r="AD65" s="746"/>
      <c r="AE65" s="746"/>
      <c r="AF65" s="746"/>
      <c r="AG65" s="746"/>
      <c r="AH65" s="746"/>
      <c r="AI65" s="746"/>
      <c r="AJ65" s="746"/>
      <c r="AK65" s="54"/>
    </row>
    <row r="66" spans="1:37" ht="21" customHeight="1">
      <c r="A66" s="1"/>
      <c r="B66" s="15"/>
      <c r="C66" s="125" t="s">
        <v>132</v>
      </c>
      <c r="D66" s="125"/>
      <c r="E66" s="125"/>
      <c r="F66" s="125"/>
      <c r="G66" s="125"/>
      <c r="H66" s="125"/>
      <c r="I66" s="125"/>
      <c r="J66" s="125"/>
      <c r="K66" s="125"/>
      <c r="L66" s="125"/>
      <c r="M66" s="125"/>
      <c r="N66" s="125"/>
      <c r="O66" s="125"/>
      <c r="P66" s="125"/>
      <c r="Q66" s="125"/>
      <c r="R66" s="125"/>
      <c r="S66" s="125"/>
      <c r="T66" s="125"/>
      <c r="U66" s="125"/>
      <c r="V66" s="125"/>
      <c r="W66" s="2"/>
      <c r="X66" s="2"/>
      <c r="Y66" s="2"/>
      <c r="Z66" s="2"/>
      <c r="AA66" s="2"/>
      <c r="AB66" s="2"/>
      <c r="AC66" s="2"/>
      <c r="AD66" s="2"/>
      <c r="AE66" s="140" t="str">
        <f>IF($E$10="A","Ａ事業所（２）",IF($E$10="Bテナント等","Bテナント等事業所（２）",""))</f>
        <v/>
      </c>
      <c r="AF66" s="54"/>
      <c r="AG66" s="2"/>
      <c r="AH66" s="2"/>
      <c r="AI66" s="2"/>
      <c r="AJ66" s="2"/>
      <c r="AK66" s="2"/>
    </row>
    <row r="67" spans="1:37" ht="8.25" customHeight="1">
      <c r="A67" s="1"/>
      <c r="B67" s="16"/>
      <c r="C67" s="17"/>
      <c r="D67" s="17"/>
      <c r="E67" s="17"/>
      <c r="F67" s="17"/>
      <c r="G67" s="17"/>
      <c r="H67" s="17"/>
      <c r="I67" s="17"/>
      <c r="J67" s="17"/>
      <c r="K67" s="17"/>
      <c r="L67" s="17"/>
      <c r="M67" s="17"/>
      <c r="N67" s="17"/>
      <c r="O67" s="17"/>
      <c r="P67" s="17"/>
      <c r="Q67" s="17"/>
      <c r="R67" s="17"/>
      <c r="S67" s="17"/>
      <c r="T67" s="17"/>
      <c r="U67" s="17"/>
      <c r="V67" s="17"/>
      <c r="W67" s="5"/>
      <c r="X67" s="5"/>
      <c r="Y67" s="5"/>
      <c r="Z67" s="5"/>
      <c r="AA67" s="5"/>
      <c r="AB67" s="5"/>
      <c r="AC67" s="5"/>
      <c r="AD67" s="5"/>
      <c r="AE67" s="5"/>
      <c r="AF67" s="17"/>
      <c r="AG67" s="5"/>
      <c r="AH67" s="5"/>
      <c r="AI67" s="5"/>
      <c r="AJ67" s="5"/>
      <c r="AK67" s="18"/>
    </row>
    <row r="68" spans="1:37" ht="22.5" customHeight="1">
      <c r="A68" s="1"/>
      <c r="B68" s="19"/>
      <c r="C68" s="126" t="s">
        <v>156</v>
      </c>
      <c r="D68" s="72"/>
      <c r="E68" s="72"/>
      <c r="F68" s="72"/>
      <c r="G68" s="72"/>
      <c r="H68" s="72"/>
      <c r="I68" s="72"/>
      <c r="J68" s="72"/>
      <c r="K68" s="72"/>
      <c r="L68" s="72"/>
      <c r="M68" s="72"/>
      <c r="N68" s="72"/>
      <c r="O68" s="73"/>
      <c r="P68" s="54"/>
      <c r="Q68" s="54"/>
      <c r="R68" s="54"/>
      <c r="S68" s="54"/>
      <c r="T68" s="54"/>
      <c r="U68" s="54"/>
      <c r="V68" s="54"/>
      <c r="W68" s="54"/>
      <c r="X68" s="54"/>
      <c r="Y68" s="54"/>
      <c r="Z68" s="54"/>
      <c r="AA68" s="54"/>
      <c r="AB68" s="54"/>
      <c r="AC68" s="54"/>
      <c r="AD68" s="54"/>
      <c r="AE68" s="54"/>
      <c r="AF68" s="54"/>
      <c r="AG68" s="54"/>
      <c r="AH68" s="54"/>
      <c r="AI68" s="54"/>
      <c r="AJ68" s="54"/>
      <c r="AK68" s="3"/>
    </row>
    <row r="69" spans="1:37" ht="6.75" customHeight="1">
      <c r="A69" s="1"/>
      <c r="B69" s="19"/>
      <c r="C69" s="72"/>
      <c r="D69" s="72"/>
      <c r="E69" s="72"/>
      <c r="F69" s="72"/>
      <c r="G69" s="72"/>
      <c r="H69" s="72"/>
      <c r="I69" s="72"/>
      <c r="J69" s="72"/>
      <c r="K69" s="72"/>
      <c r="L69" s="72"/>
      <c r="M69" s="72"/>
      <c r="N69" s="72"/>
      <c r="O69" s="73"/>
      <c r="P69" s="54"/>
      <c r="Q69" s="54"/>
      <c r="R69" s="54"/>
      <c r="S69" s="54"/>
      <c r="T69" s="54"/>
      <c r="U69" s="54"/>
      <c r="V69" s="54"/>
      <c r="W69" s="54"/>
      <c r="X69" s="54"/>
      <c r="Y69" s="54"/>
      <c r="Z69" s="54"/>
      <c r="AA69" s="54"/>
      <c r="AB69" s="54"/>
      <c r="AC69" s="54"/>
      <c r="AD69" s="54"/>
      <c r="AE69" s="54"/>
      <c r="AF69" s="54"/>
      <c r="AG69" s="54"/>
      <c r="AH69" s="54"/>
      <c r="AI69" s="54"/>
      <c r="AJ69" s="54"/>
      <c r="AK69" s="3"/>
    </row>
    <row r="70" spans="1:37" ht="13.5" customHeight="1">
      <c r="A70" s="1"/>
      <c r="B70" s="19"/>
      <c r="C70" s="126" t="s">
        <v>515</v>
      </c>
      <c r="D70" s="72"/>
      <c r="E70" s="72"/>
      <c r="F70" s="72"/>
      <c r="G70" s="72"/>
      <c r="H70" s="72"/>
      <c r="I70" s="72"/>
      <c r="J70" s="72"/>
      <c r="K70" s="72"/>
      <c r="L70" s="72"/>
      <c r="M70" s="72"/>
      <c r="N70" s="72"/>
      <c r="O70" s="73"/>
      <c r="P70" s="54"/>
      <c r="Q70" s="54"/>
      <c r="R70" s="54"/>
      <c r="S70" s="54"/>
      <c r="T70" s="54"/>
      <c r="U70" s="54"/>
      <c r="V70" s="54"/>
      <c r="W70" s="54"/>
      <c r="X70" s="54"/>
      <c r="Y70" s="54"/>
      <c r="Z70" s="54"/>
      <c r="AA70" s="54"/>
      <c r="AB70" s="54"/>
      <c r="AC70" s="54"/>
      <c r="AD70" s="54"/>
      <c r="AE70" s="54"/>
      <c r="AF70" s="54"/>
      <c r="AG70" s="54"/>
      <c r="AH70" s="54"/>
      <c r="AI70" s="54"/>
      <c r="AJ70" s="54"/>
      <c r="AK70" s="3"/>
    </row>
    <row r="71" spans="1:37" ht="18" customHeight="1">
      <c r="A71" s="1"/>
      <c r="B71" s="19"/>
      <c r="C71" s="54"/>
      <c r="D71" s="747" t="s">
        <v>480</v>
      </c>
      <c r="E71" s="748"/>
      <c r="F71" s="748"/>
      <c r="G71" s="748"/>
      <c r="H71" s="748"/>
      <c r="I71" s="748"/>
      <c r="J71" s="748"/>
      <c r="K71" s="748"/>
      <c r="L71" s="748"/>
      <c r="M71" s="748"/>
      <c r="N71" s="748"/>
      <c r="O71" s="748"/>
      <c r="P71" s="749"/>
      <c r="Q71" s="756" t="s">
        <v>481</v>
      </c>
      <c r="R71" s="757"/>
      <c r="S71" s="757"/>
      <c r="T71" s="757"/>
      <c r="U71" s="757"/>
      <c r="V71" s="757"/>
      <c r="W71" s="757"/>
      <c r="X71" s="757"/>
      <c r="Y71" s="757"/>
      <c r="Z71" s="757"/>
      <c r="AA71" s="757"/>
      <c r="AB71" s="757"/>
      <c r="AC71" s="757"/>
      <c r="AD71" s="757"/>
      <c r="AE71" s="757"/>
      <c r="AF71" s="757"/>
      <c r="AG71" s="757"/>
      <c r="AH71" s="757"/>
      <c r="AI71" s="757"/>
      <c r="AJ71" s="758"/>
      <c r="AK71" s="3"/>
    </row>
    <row r="72" spans="1:37" ht="24" customHeight="1">
      <c r="A72" s="1"/>
      <c r="B72" s="19"/>
      <c r="C72" s="54"/>
      <c r="D72" s="750"/>
      <c r="E72" s="751"/>
      <c r="F72" s="751"/>
      <c r="G72" s="751"/>
      <c r="H72" s="751"/>
      <c r="I72" s="751"/>
      <c r="J72" s="751"/>
      <c r="K72" s="751"/>
      <c r="L72" s="751"/>
      <c r="M72" s="751"/>
      <c r="N72" s="751"/>
      <c r="O72" s="751"/>
      <c r="P72" s="752"/>
      <c r="Q72" s="759" t="str">
        <f>Tbl!$Q$2</f>
        <v>令和２年度
（2020年度）</v>
      </c>
      <c r="R72" s="760"/>
      <c r="S72" s="760"/>
      <c r="T72" s="761"/>
      <c r="U72" s="759" t="str">
        <f>Tbl!$Q$3</f>
        <v>令和３年度
（2021年度）</v>
      </c>
      <c r="V72" s="760"/>
      <c r="W72" s="760"/>
      <c r="X72" s="761"/>
      <c r="Y72" s="759" t="str">
        <f>Tbl!$Q$4</f>
        <v>令和４年度
（2022年度）</v>
      </c>
      <c r="Z72" s="760"/>
      <c r="AA72" s="760"/>
      <c r="AB72" s="761"/>
      <c r="AC72" s="759" t="str">
        <f>Tbl!$Q$5</f>
        <v>令和５年度
（2023年度）</v>
      </c>
      <c r="AD72" s="760"/>
      <c r="AE72" s="760"/>
      <c r="AF72" s="761"/>
      <c r="AG72" s="759" t="str">
        <f>Tbl!$Q$6</f>
        <v>令和６年度
（2024年度）</v>
      </c>
      <c r="AH72" s="760"/>
      <c r="AI72" s="760"/>
      <c r="AJ72" s="761"/>
      <c r="AK72" s="3"/>
    </row>
    <row r="73" spans="1:37" ht="30" customHeight="1">
      <c r="A73" s="1"/>
      <c r="B73" s="19"/>
      <c r="C73" s="54"/>
      <c r="D73" s="753"/>
      <c r="E73" s="754"/>
      <c r="F73" s="754"/>
      <c r="G73" s="754"/>
      <c r="H73" s="754"/>
      <c r="I73" s="754"/>
      <c r="J73" s="754"/>
      <c r="K73" s="754"/>
      <c r="L73" s="754"/>
      <c r="M73" s="754"/>
      <c r="N73" s="754"/>
      <c r="O73" s="754"/>
      <c r="P73" s="755"/>
      <c r="Q73" s="777"/>
      <c r="R73" s="778"/>
      <c r="S73" s="778"/>
      <c r="T73" s="779"/>
      <c r="U73" s="777"/>
      <c r="V73" s="778"/>
      <c r="W73" s="778"/>
      <c r="X73" s="779"/>
      <c r="Y73" s="777"/>
      <c r="Z73" s="778"/>
      <c r="AA73" s="778"/>
      <c r="AB73" s="779"/>
      <c r="AC73" s="777"/>
      <c r="AD73" s="778"/>
      <c r="AE73" s="778"/>
      <c r="AF73" s="779"/>
      <c r="AG73" s="777"/>
      <c r="AH73" s="778"/>
      <c r="AI73" s="778"/>
      <c r="AJ73" s="779"/>
      <c r="AK73" s="3"/>
    </row>
    <row r="74" spans="1:37" ht="13.5" customHeight="1">
      <c r="A74" s="1"/>
      <c r="B74" s="19"/>
      <c r="C74" s="72"/>
      <c r="D74" s="72"/>
      <c r="E74" s="72"/>
      <c r="F74" s="72"/>
      <c r="G74" s="72"/>
      <c r="H74" s="72"/>
      <c r="I74" s="72"/>
      <c r="J74" s="72"/>
      <c r="K74" s="72"/>
      <c r="L74" s="72"/>
      <c r="M74" s="72"/>
      <c r="N74" s="72"/>
      <c r="O74" s="73"/>
      <c r="P74" s="54"/>
      <c r="Q74" s="54"/>
      <c r="R74" s="54"/>
      <c r="S74" s="54"/>
      <c r="T74" s="54"/>
      <c r="U74" s="54"/>
      <c r="V74" s="54"/>
      <c r="W74" s="54"/>
      <c r="X74" s="54"/>
      <c r="Y74" s="54"/>
      <c r="Z74" s="54"/>
      <c r="AA74" s="54"/>
      <c r="AB74" s="54"/>
      <c r="AC74" s="54"/>
      <c r="AD74" s="54"/>
      <c r="AE74" s="54"/>
      <c r="AF74" s="54"/>
      <c r="AG74" s="54"/>
      <c r="AH74" s="54"/>
      <c r="AI74" s="54"/>
      <c r="AJ74" s="54"/>
      <c r="AK74" s="3"/>
    </row>
    <row r="75" spans="1:37">
      <c r="A75" s="1"/>
      <c r="B75" s="19"/>
      <c r="C75" s="126" t="s">
        <v>516</v>
      </c>
      <c r="D75" s="72"/>
      <c r="E75" s="72"/>
      <c r="F75" s="72"/>
      <c r="G75" s="72"/>
      <c r="H75" s="72"/>
      <c r="I75" s="72"/>
      <c r="J75" s="72"/>
      <c r="K75" s="72"/>
      <c r="L75" s="72"/>
      <c r="M75" s="72"/>
      <c r="N75" s="72"/>
      <c r="O75" s="21"/>
      <c r="P75" s="54"/>
      <c r="Q75" s="54"/>
      <c r="R75" s="54"/>
      <c r="S75" s="54"/>
      <c r="T75" s="54"/>
      <c r="U75" s="54"/>
      <c r="V75" s="54"/>
      <c r="W75" s="54"/>
      <c r="X75" s="54"/>
      <c r="Y75" s="54"/>
      <c r="Z75" s="54"/>
      <c r="AA75" s="54"/>
      <c r="AB75" s="54"/>
      <c r="AC75" s="54"/>
      <c r="AD75" s="54"/>
      <c r="AE75" s="54"/>
      <c r="AF75" s="54"/>
      <c r="AG75" s="54"/>
      <c r="AH75" s="54"/>
      <c r="AI75" s="54"/>
      <c r="AJ75" s="54"/>
      <c r="AK75" s="3"/>
    </row>
    <row r="76" spans="1:37">
      <c r="A76" s="1"/>
      <c r="B76" s="19"/>
      <c r="C76" s="72"/>
      <c r="D76" s="72"/>
      <c r="E76" s="72"/>
      <c r="F76" s="72"/>
      <c r="G76" s="72"/>
      <c r="H76" s="72"/>
      <c r="I76" s="72"/>
      <c r="J76" s="72"/>
      <c r="K76" s="72"/>
      <c r="L76" s="72"/>
      <c r="M76" s="74"/>
      <c r="N76" s="54"/>
      <c r="O76" s="73"/>
      <c r="P76" s="2"/>
      <c r="Q76" s="54"/>
      <c r="R76" s="54"/>
      <c r="S76" s="54"/>
      <c r="T76" s="54"/>
      <c r="U76" s="54"/>
      <c r="V76" s="54"/>
      <c r="W76" s="54"/>
      <c r="X76" s="54"/>
      <c r="Y76" s="54"/>
      <c r="Z76" s="54"/>
      <c r="AA76" s="54"/>
      <c r="AB76" s="54"/>
      <c r="AC76" s="54"/>
      <c r="AD76" s="54"/>
      <c r="AE76" s="54"/>
      <c r="AF76" s="54"/>
      <c r="AG76" s="54"/>
      <c r="AH76" s="54"/>
      <c r="AI76" s="54"/>
      <c r="AJ76" s="142" t="s">
        <v>497</v>
      </c>
      <c r="AK76" s="3"/>
    </row>
    <row r="77" spans="1:37" ht="18" customHeight="1">
      <c r="A77" s="1"/>
      <c r="B77" s="19"/>
      <c r="C77" s="72"/>
      <c r="D77" s="762"/>
      <c r="E77" s="763"/>
      <c r="F77" s="763"/>
      <c r="G77" s="763"/>
      <c r="H77" s="763"/>
      <c r="I77" s="763"/>
      <c r="J77" s="763"/>
      <c r="K77" s="763"/>
      <c r="L77" s="763"/>
      <c r="M77" s="5"/>
      <c r="N77" s="22"/>
      <c r="O77" s="22"/>
      <c r="P77" s="23"/>
      <c r="Q77" s="756" t="s">
        <v>481</v>
      </c>
      <c r="R77" s="757"/>
      <c r="S77" s="757"/>
      <c r="T77" s="757"/>
      <c r="U77" s="757"/>
      <c r="V77" s="757"/>
      <c r="W77" s="757"/>
      <c r="X77" s="757"/>
      <c r="Y77" s="757"/>
      <c r="Z77" s="757"/>
      <c r="AA77" s="757"/>
      <c r="AB77" s="757"/>
      <c r="AC77" s="757"/>
      <c r="AD77" s="757"/>
      <c r="AE77" s="757"/>
      <c r="AF77" s="757"/>
      <c r="AG77" s="757"/>
      <c r="AH77" s="757"/>
      <c r="AI77" s="757"/>
      <c r="AJ77" s="758"/>
      <c r="AK77" s="3"/>
    </row>
    <row r="78" spans="1:37" ht="12" customHeight="1">
      <c r="A78" s="1"/>
      <c r="B78" s="19"/>
      <c r="C78" s="72"/>
      <c r="D78" s="764"/>
      <c r="E78" s="765"/>
      <c r="F78" s="765"/>
      <c r="G78" s="765"/>
      <c r="H78" s="765"/>
      <c r="I78" s="765"/>
      <c r="J78" s="765"/>
      <c r="K78" s="765"/>
      <c r="L78" s="766"/>
      <c r="M78" s="770" t="s">
        <v>157</v>
      </c>
      <c r="N78" s="770"/>
      <c r="O78" s="770"/>
      <c r="P78" s="770"/>
      <c r="Q78" s="771" t="str">
        <f>Tbl!$Q$2</f>
        <v>令和２年度
（2020年度）</v>
      </c>
      <c r="R78" s="772"/>
      <c r="S78" s="772"/>
      <c r="T78" s="773"/>
      <c r="U78" s="771" t="str">
        <f>Tbl!$Q$3</f>
        <v>令和３年度
（2021年度）</v>
      </c>
      <c r="V78" s="772"/>
      <c r="W78" s="772"/>
      <c r="X78" s="773"/>
      <c r="Y78" s="771" t="str">
        <f>Tbl!$Q$4</f>
        <v>令和４年度
（2022年度）</v>
      </c>
      <c r="Z78" s="772"/>
      <c r="AA78" s="772"/>
      <c r="AB78" s="773"/>
      <c r="AC78" s="771" t="str">
        <f>Tbl!$Q$5</f>
        <v>令和５年度
（2023年度）</v>
      </c>
      <c r="AD78" s="772"/>
      <c r="AE78" s="772"/>
      <c r="AF78" s="773"/>
      <c r="AG78" s="771" t="str">
        <f>Tbl!$Q$6</f>
        <v>令和６年度
（2024年度）</v>
      </c>
      <c r="AH78" s="772"/>
      <c r="AI78" s="772"/>
      <c r="AJ78" s="773"/>
      <c r="AK78" s="127"/>
    </row>
    <row r="79" spans="1:37" ht="12" customHeight="1">
      <c r="A79" s="1"/>
      <c r="B79" s="19"/>
      <c r="C79" s="72"/>
      <c r="D79" s="767"/>
      <c r="E79" s="768"/>
      <c r="F79" s="768"/>
      <c r="G79" s="768"/>
      <c r="H79" s="768"/>
      <c r="I79" s="768"/>
      <c r="J79" s="768"/>
      <c r="K79" s="768"/>
      <c r="L79" s="769"/>
      <c r="M79" s="770"/>
      <c r="N79" s="770"/>
      <c r="O79" s="770"/>
      <c r="P79" s="770"/>
      <c r="Q79" s="774"/>
      <c r="R79" s="775"/>
      <c r="S79" s="775"/>
      <c r="T79" s="776"/>
      <c r="U79" s="774"/>
      <c r="V79" s="775"/>
      <c r="W79" s="775"/>
      <c r="X79" s="776"/>
      <c r="Y79" s="774"/>
      <c r="Z79" s="775"/>
      <c r="AA79" s="775"/>
      <c r="AB79" s="776"/>
      <c r="AC79" s="774"/>
      <c r="AD79" s="775"/>
      <c r="AE79" s="775"/>
      <c r="AF79" s="776"/>
      <c r="AG79" s="774"/>
      <c r="AH79" s="775"/>
      <c r="AI79" s="775"/>
      <c r="AJ79" s="776"/>
      <c r="AK79" s="127"/>
    </row>
    <row r="80" spans="1:37" ht="30" customHeight="1">
      <c r="A80" s="1"/>
      <c r="B80" s="19"/>
      <c r="C80" s="72"/>
      <c r="D80" s="788" t="s">
        <v>482</v>
      </c>
      <c r="E80" s="789"/>
      <c r="F80" s="789"/>
      <c r="G80" s="789"/>
      <c r="H80" s="789"/>
      <c r="I80" s="789"/>
      <c r="J80" s="789"/>
      <c r="K80" s="789"/>
      <c r="L80" s="789"/>
      <c r="M80" s="790" t="str">
        <f>IF($S$24="","",$S$24)</f>
        <v/>
      </c>
      <c r="N80" s="790"/>
      <c r="O80" s="790"/>
      <c r="P80" s="790"/>
      <c r="Q80" s="780"/>
      <c r="R80" s="781"/>
      <c r="S80" s="781"/>
      <c r="T80" s="782"/>
      <c r="U80" s="780"/>
      <c r="V80" s="781"/>
      <c r="W80" s="781"/>
      <c r="X80" s="782"/>
      <c r="Y80" s="780"/>
      <c r="Z80" s="781"/>
      <c r="AA80" s="781"/>
      <c r="AB80" s="782"/>
      <c r="AC80" s="780"/>
      <c r="AD80" s="781"/>
      <c r="AE80" s="781"/>
      <c r="AF80" s="782"/>
      <c r="AG80" s="780"/>
      <c r="AH80" s="781"/>
      <c r="AI80" s="781"/>
      <c r="AJ80" s="782"/>
      <c r="AK80" s="3"/>
    </row>
    <row r="81" spans="1:46" ht="30" customHeight="1">
      <c r="A81" s="1"/>
      <c r="B81" s="19"/>
      <c r="C81" s="72"/>
      <c r="D81" s="128"/>
      <c r="E81" s="783" t="s">
        <v>158</v>
      </c>
      <c r="F81" s="783"/>
      <c r="G81" s="783"/>
      <c r="H81" s="783"/>
      <c r="I81" s="783"/>
      <c r="J81" s="783"/>
      <c r="K81" s="783"/>
      <c r="L81" s="783"/>
      <c r="M81" s="783"/>
      <c r="N81" s="783"/>
      <c r="O81" s="783"/>
      <c r="P81" s="783"/>
      <c r="Q81" s="784" t="s">
        <v>192</v>
      </c>
      <c r="R81" s="785"/>
      <c r="S81" s="785"/>
      <c r="T81" s="786"/>
      <c r="U81" s="787" t="str">
        <f>IFERROR(IF(U$80="","",(U80-Q80)/Q80*100),"")</f>
        <v/>
      </c>
      <c r="V81" s="787"/>
      <c r="W81" s="787"/>
      <c r="X81" s="787"/>
      <c r="Y81" s="787" t="str">
        <f t="shared" ref="Y81" si="0">IFERROR(IF(Y$80="","",(Y80-U80)/U80*100),"")</f>
        <v/>
      </c>
      <c r="Z81" s="787"/>
      <c r="AA81" s="787"/>
      <c r="AB81" s="787"/>
      <c r="AC81" s="787" t="str">
        <f t="shared" ref="AC81" si="1">IFERROR(IF(AC$80="","",(AC80-Y80)/Y80*100),"")</f>
        <v/>
      </c>
      <c r="AD81" s="787"/>
      <c r="AE81" s="787"/>
      <c r="AF81" s="787"/>
      <c r="AG81" s="787" t="str">
        <f t="shared" ref="AG81" si="2">IFERROR(IF(AG$80="","",(AG80-AC80)/AC80*100),"")</f>
        <v/>
      </c>
      <c r="AH81" s="787"/>
      <c r="AI81" s="787"/>
      <c r="AJ81" s="787"/>
      <c r="AK81" s="3"/>
    </row>
    <row r="82" spans="1:46" ht="15" customHeight="1">
      <c r="A82" s="1"/>
      <c r="B82" s="19"/>
      <c r="C82" s="72"/>
      <c r="D82" s="809"/>
      <c r="E82" s="811" t="s">
        <v>518</v>
      </c>
      <c r="F82" s="812"/>
      <c r="G82" s="812"/>
      <c r="H82" s="812"/>
      <c r="I82" s="812"/>
      <c r="J82" s="812"/>
      <c r="K82" s="812"/>
      <c r="L82" s="812"/>
      <c r="M82" s="812"/>
      <c r="N82" s="812"/>
      <c r="O82" s="812"/>
      <c r="P82" s="813"/>
      <c r="Q82" s="791" t="str">
        <f>IFERROR(IF(Q80="","",($M$80-Q80)/$M$80*100),"")</f>
        <v/>
      </c>
      <c r="R82" s="792"/>
      <c r="S82" s="792"/>
      <c r="T82" s="793"/>
      <c r="U82" s="791" t="str">
        <f>IFERROR(IF(U80="","",($M$80-U80)/$M$80*100),"")</f>
        <v/>
      </c>
      <c r="V82" s="792"/>
      <c r="W82" s="792"/>
      <c r="X82" s="793"/>
      <c r="Y82" s="791" t="str">
        <f>IFERROR(IF(Y80="","",($M$80-Y80)/$M$80*100),"")</f>
        <v/>
      </c>
      <c r="Z82" s="792"/>
      <c r="AA82" s="792"/>
      <c r="AB82" s="793"/>
      <c r="AC82" s="791" t="str">
        <f>IFERROR(IF(AC80="","",($M$80-AC80)/$M$80*100),"")</f>
        <v/>
      </c>
      <c r="AD82" s="792"/>
      <c r="AE82" s="792"/>
      <c r="AF82" s="793"/>
      <c r="AG82" s="791" t="str">
        <f>IFERROR(IF(AG80="","",($M$80-AG80)/$M$80*100),"")</f>
        <v/>
      </c>
      <c r="AH82" s="792"/>
      <c r="AI82" s="792"/>
      <c r="AJ82" s="793"/>
      <c r="AK82" s="3"/>
    </row>
    <row r="83" spans="1:46" ht="15" customHeight="1">
      <c r="A83" s="1"/>
      <c r="B83" s="19"/>
      <c r="C83" s="72"/>
      <c r="D83" s="810"/>
      <c r="E83" s="814"/>
      <c r="F83" s="815"/>
      <c r="G83" s="815"/>
      <c r="H83" s="815"/>
      <c r="I83" s="815"/>
      <c r="J83" s="815"/>
      <c r="K83" s="815"/>
      <c r="L83" s="815"/>
      <c r="M83" s="815"/>
      <c r="N83" s="815"/>
      <c r="O83" s="815"/>
      <c r="P83" s="816"/>
      <c r="Q83" s="794"/>
      <c r="R83" s="795"/>
      <c r="S83" s="795"/>
      <c r="T83" s="796"/>
      <c r="U83" s="794"/>
      <c r="V83" s="795"/>
      <c r="W83" s="795"/>
      <c r="X83" s="796"/>
      <c r="Y83" s="794"/>
      <c r="Z83" s="795"/>
      <c r="AA83" s="795"/>
      <c r="AB83" s="796"/>
      <c r="AC83" s="794"/>
      <c r="AD83" s="795"/>
      <c r="AE83" s="795"/>
      <c r="AF83" s="796"/>
      <c r="AG83" s="794"/>
      <c r="AH83" s="795"/>
      <c r="AI83" s="795"/>
      <c r="AJ83" s="796"/>
      <c r="AK83" s="21"/>
    </row>
    <row r="84" spans="1:46" ht="30" customHeight="1">
      <c r="A84" s="1"/>
      <c r="B84" s="19"/>
      <c r="C84" s="72"/>
      <c r="D84" s="797" t="s">
        <v>109</v>
      </c>
      <c r="E84" s="799" t="s">
        <v>159</v>
      </c>
      <c r="F84" s="800"/>
      <c r="G84" s="800"/>
      <c r="H84" s="800"/>
      <c r="I84" s="800"/>
      <c r="J84" s="800"/>
      <c r="K84" s="800"/>
      <c r="L84" s="800"/>
      <c r="M84" s="800"/>
      <c r="N84" s="800"/>
      <c r="O84" s="800"/>
      <c r="P84" s="801"/>
      <c r="Q84" s="802"/>
      <c r="R84" s="803"/>
      <c r="S84" s="803"/>
      <c r="T84" s="804"/>
      <c r="U84" s="802"/>
      <c r="V84" s="803"/>
      <c r="W84" s="803"/>
      <c r="X84" s="804"/>
      <c r="Y84" s="802"/>
      <c r="Z84" s="803"/>
      <c r="AA84" s="803"/>
      <c r="AB84" s="804"/>
      <c r="AC84" s="802"/>
      <c r="AD84" s="803"/>
      <c r="AE84" s="803"/>
      <c r="AF84" s="804"/>
      <c r="AG84" s="802"/>
      <c r="AH84" s="803"/>
      <c r="AI84" s="803"/>
      <c r="AJ84" s="804"/>
      <c r="AK84" s="21"/>
    </row>
    <row r="85" spans="1:46" ht="30" customHeight="1">
      <c r="A85" s="1"/>
      <c r="B85" s="19"/>
      <c r="C85" s="72"/>
      <c r="D85" s="797"/>
      <c r="E85" s="805" t="s">
        <v>160</v>
      </c>
      <c r="F85" s="805"/>
      <c r="G85" s="805"/>
      <c r="H85" s="805"/>
      <c r="I85" s="805"/>
      <c r="J85" s="805"/>
      <c r="K85" s="805"/>
      <c r="L85" s="805"/>
      <c r="M85" s="805"/>
      <c r="N85" s="805"/>
      <c r="O85" s="805"/>
      <c r="P85" s="805"/>
      <c r="Q85" s="806"/>
      <c r="R85" s="807"/>
      <c r="S85" s="807"/>
      <c r="T85" s="808"/>
      <c r="U85" s="817"/>
      <c r="V85" s="818"/>
      <c r="W85" s="818"/>
      <c r="X85" s="819"/>
      <c r="Y85" s="806"/>
      <c r="Z85" s="807"/>
      <c r="AA85" s="807"/>
      <c r="AB85" s="808"/>
      <c r="AC85" s="806"/>
      <c r="AD85" s="807"/>
      <c r="AE85" s="807"/>
      <c r="AF85" s="808"/>
      <c r="AG85" s="806"/>
      <c r="AH85" s="807"/>
      <c r="AI85" s="807"/>
      <c r="AJ85" s="808"/>
      <c r="AK85" s="3"/>
    </row>
    <row r="86" spans="1:46" ht="30" customHeight="1">
      <c r="A86" s="1"/>
      <c r="B86" s="19"/>
      <c r="C86" s="72"/>
      <c r="D86" s="797"/>
      <c r="E86" s="805" t="s">
        <v>161</v>
      </c>
      <c r="F86" s="805"/>
      <c r="G86" s="805"/>
      <c r="H86" s="805"/>
      <c r="I86" s="805"/>
      <c r="J86" s="805"/>
      <c r="K86" s="805"/>
      <c r="L86" s="805"/>
      <c r="M86" s="805"/>
      <c r="N86" s="805"/>
      <c r="O86" s="805"/>
      <c r="P86" s="805"/>
      <c r="Q86" s="806"/>
      <c r="R86" s="807"/>
      <c r="S86" s="807"/>
      <c r="T86" s="808"/>
      <c r="U86" s="806"/>
      <c r="V86" s="807"/>
      <c r="W86" s="807"/>
      <c r="X86" s="808"/>
      <c r="Y86" s="806"/>
      <c r="Z86" s="807"/>
      <c r="AA86" s="807"/>
      <c r="AB86" s="808"/>
      <c r="AC86" s="806"/>
      <c r="AD86" s="807"/>
      <c r="AE86" s="807"/>
      <c r="AF86" s="808"/>
      <c r="AG86" s="806"/>
      <c r="AH86" s="807"/>
      <c r="AI86" s="807"/>
      <c r="AJ86" s="808"/>
      <c r="AK86" s="3"/>
    </row>
    <row r="87" spans="1:46" ht="30" customHeight="1">
      <c r="A87" s="1"/>
      <c r="B87" s="19"/>
      <c r="C87" s="72"/>
      <c r="D87" s="797"/>
      <c r="E87" s="805" t="s">
        <v>162</v>
      </c>
      <c r="F87" s="805"/>
      <c r="G87" s="805"/>
      <c r="H87" s="805"/>
      <c r="I87" s="805"/>
      <c r="J87" s="805"/>
      <c r="K87" s="805"/>
      <c r="L87" s="805"/>
      <c r="M87" s="805"/>
      <c r="N87" s="805"/>
      <c r="O87" s="805"/>
      <c r="P87" s="805"/>
      <c r="Q87" s="806"/>
      <c r="R87" s="807"/>
      <c r="S87" s="807"/>
      <c r="T87" s="808"/>
      <c r="U87" s="806"/>
      <c r="V87" s="807"/>
      <c r="W87" s="807"/>
      <c r="X87" s="808"/>
      <c r="Y87" s="806"/>
      <c r="Z87" s="807"/>
      <c r="AA87" s="807"/>
      <c r="AB87" s="808"/>
      <c r="AC87" s="806"/>
      <c r="AD87" s="807"/>
      <c r="AE87" s="807"/>
      <c r="AF87" s="808"/>
      <c r="AG87" s="806"/>
      <c r="AH87" s="807"/>
      <c r="AI87" s="807"/>
      <c r="AJ87" s="808"/>
      <c r="AK87" s="3"/>
      <c r="AP87" s="47"/>
      <c r="AS87" s="47"/>
    </row>
    <row r="88" spans="1:46" ht="30" customHeight="1">
      <c r="A88" s="1"/>
      <c r="B88" s="19"/>
      <c r="C88" s="72"/>
      <c r="D88" s="797"/>
      <c r="E88" s="805" t="s">
        <v>163</v>
      </c>
      <c r="F88" s="805"/>
      <c r="G88" s="805"/>
      <c r="H88" s="805"/>
      <c r="I88" s="805"/>
      <c r="J88" s="805"/>
      <c r="K88" s="805"/>
      <c r="L88" s="805"/>
      <c r="M88" s="805"/>
      <c r="N88" s="805"/>
      <c r="O88" s="805"/>
      <c r="P88" s="805"/>
      <c r="Q88" s="806"/>
      <c r="R88" s="807"/>
      <c r="S88" s="807"/>
      <c r="T88" s="808"/>
      <c r="U88" s="806"/>
      <c r="V88" s="807"/>
      <c r="W88" s="807"/>
      <c r="X88" s="808"/>
      <c r="Y88" s="806"/>
      <c r="Z88" s="807"/>
      <c r="AA88" s="807"/>
      <c r="AB88" s="808"/>
      <c r="AC88" s="806"/>
      <c r="AD88" s="807"/>
      <c r="AE88" s="807"/>
      <c r="AF88" s="808"/>
      <c r="AG88" s="806"/>
      <c r="AH88" s="807"/>
      <c r="AI88" s="807"/>
      <c r="AJ88" s="808"/>
      <c r="AK88" s="3"/>
    </row>
    <row r="89" spans="1:46" ht="30" customHeight="1">
      <c r="A89" s="1"/>
      <c r="B89" s="19"/>
      <c r="C89" s="72"/>
      <c r="D89" s="797"/>
      <c r="E89" s="805" t="s">
        <v>164</v>
      </c>
      <c r="F89" s="805"/>
      <c r="G89" s="805"/>
      <c r="H89" s="805"/>
      <c r="I89" s="805"/>
      <c r="J89" s="805"/>
      <c r="K89" s="805"/>
      <c r="L89" s="805"/>
      <c r="M89" s="805"/>
      <c r="N89" s="805"/>
      <c r="O89" s="805"/>
      <c r="P89" s="805"/>
      <c r="Q89" s="806"/>
      <c r="R89" s="807"/>
      <c r="S89" s="807"/>
      <c r="T89" s="808"/>
      <c r="U89" s="806"/>
      <c r="V89" s="807"/>
      <c r="W89" s="807"/>
      <c r="X89" s="808"/>
      <c r="Y89" s="806"/>
      <c r="Z89" s="807"/>
      <c r="AA89" s="807"/>
      <c r="AB89" s="808"/>
      <c r="AC89" s="806"/>
      <c r="AD89" s="807"/>
      <c r="AE89" s="807"/>
      <c r="AF89" s="808"/>
      <c r="AG89" s="806"/>
      <c r="AH89" s="807"/>
      <c r="AI89" s="807"/>
      <c r="AJ89" s="808"/>
      <c r="AK89" s="3"/>
      <c r="AM89" s="134" t="s">
        <v>165</v>
      </c>
      <c r="AN89" s="108"/>
      <c r="AO89" s="109"/>
      <c r="AP89" s="109"/>
      <c r="AQ89" s="109"/>
      <c r="AR89" s="48"/>
    </row>
    <row r="90" spans="1:46" ht="30" customHeight="1" thickBot="1">
      <c r="A90" s="1"/>
      <c r="B90" s="19"/>
      <c r="C90" s="72"/>
      <c r="D90" s="798"/>
      <c r="E90" s="826" t="s">
        <v>166</v>
      </c>
      <c r="F90" s="827"/>
      <c r="G90" s="827"/>
      <c r="H90" s="827"/>
      <c r="I90" s="827"/>
      <c r="J90" s="827"/>
      <c r="K90" s="827"/>
      <c r="L90" s="827"/>
      <c r="M90" s="827"/>
      <c r="N90" s="827"/>
      <c r="O90" s="827"/>
      <c r="P90" s="828"/>
      <c r="Q90" s="829"/>
      <c r="R90" s="830"/>
      <c r="S90" s="830"/>
      <c r="T90" s="831"/>
      <c r="U90" s="829"/>
      <c r="V90" s="830"/>
      <c r="W90" s="830"/>
      <c r="X90" s="831"/>
      <c r="Y90" s="829"/>
      <c r="Z90" s="830"/>
      <c r="AA90" s="830"/>
      <c r="AB90" s="831"/>
      <c r="AC90" s="829"/>
      <c r="AD90" s="830"/>
      <c r="AE90" s="830"/>
      <c r="AF90" s="831"/>
      <c r="AG90" s="829"/>
      <c r="AH90" s="830"/>
      <c r="AI90" s="830"/>
      <c r="AJ90" s="831"/>
      <c r="AK90" s="3"/>
      <c r="AM90" s="304">
        <f>SUM($Q$84:$T$90)</f>
        <v>0</v>
      </c>
      <c r="AN90" s="305">
        <f>SUM($U$84:$X$90)</f>
        <v>0</v>
      </c>
      <c r="AO90" s="305">
        <f>SUM($Y$84:$AB$90)</f>
        <v>0</v>
      </c>
      <c r="AP90" s="305">
        <f>SUM($AC$84:$AF$90)</f>
        <v>0</v>
      </c>
      <c r="AQ90" s="306">
        <f>SUM($AG$84:$AJ$90)</f>
        <v>0</v>
      </c>
      <c r="AR90" s="49"/>
      <c r="AS90" s="50"/>
    </row>
    <row r="91" spans="1:46" ht="30" customHeight="1" thickTop="1">
      <c r="A91" s="1"/>
      <c r="B91" s="19"/>
      <c r="C91" s="72"/>
      <c r="D91" s="820" t="s">
        <v>110</v>
      </c>
      <c r="E91" s="821"/>
      <c r="F91" s="821"/>
      <c r="G91" s="821"/>
      <c r="H91" s="821"/>
      <c r="I91" s="821"/>
      <c r="J91" s="821"/>
      <c r="K91" s="821"/>
      <c r="L91" s="821"/>
      <c r="M91" s="821"/>
      <c r="N91" s="821"/>
      <c r="O91" s="821"/>
      <c r="P91" s="822"/>
      <c r="Q91" s="823" t="str">
        <f>IF(SUM(Q$80,Q$84:T$90)=0,"",SUM(Q$80,Q$84:T$90))</f>
        <v/>
      </c>
      <c r="R91" s="824"/>
      <c r="S91" s="824"/>
      <c r="T91" s="825"/>
      <c r="U91" s="823" t="str">
        <f t="shared" ref="U91" si="3">IF(SUM(U$80,U$84:X$90)=0,"",SUM(U$80,U$84:X$90))</f>
        <v/>
      </c>
      <c r="V91" s="824"/>
      <c r="W91" s="824"/>
      <c r="X91" s="825"/>
      <c r="Y91" s="823" t="str">
        <f t="shared" ref="Y91" si="4">IF(SUM(Y$80,Y$84:AB$90)=0,"",SUM(Y$80,Y$84:AB$90))</f>
        <v/>
      </c>
      <c r="Z91" s="824"/>
      <c r="AA91" s="824"/>
      <c r="AB91" s="825"/>
      <c r="AC91" s="823" t="str">
        <f t="shared" ref="AC91" si="5">IF(SUM(AC$80,AC$84:AF$90)=0,"",SUM(AC$80,AC$84:AF$90))</f>
        <v/>
      </c>
      <c r="AD91" s="824"/>
      <c r="AE91" s="824"/>
      <c r="AF91" s="825"/>
      <c r="AG91" s="823" t="str">
        <f t="shared" ref="AG91" si="6">IF(SUM(AG$80,AG$84:AJ$90)=0,"",SUM(AG$80,AG$84:AJ$90))</f>
        <v/>
      </c>
      <c r="AH91" s="824"/>
      <c r="AI91" s="824"/>
      <c r="AJ91" s="825"/>
      <c r="AK91" s="3"/>
      <c r="AO91" s="47"/>
      <c r="AP91" s="47"/>
      <c r="AQ91" s="47"/>
      <c r="AR91" s="47"/>
      <c r="AS91" s="47"/>
    </row>
    <row r="92" spans="1:46">
      <c r="A92" s="1"/>
      <c r="B92" s="19"/>
      <c r="C92" s="72"/>
      <c r="D92" s="72"/>
      <c r="E92" s="72"/>
      <c r="F92" s="72"/>
      <c r="G92" s="72"/>
      <c r="H92" s="72"/>
      <c r="I92" s="72"/>
      <c r="J92" s="72"/>
      <c r="K92" s="72"/>
      <c r="L92" s="72"/>
      <c r="M92" s="72"/>
      <c r="N92" s="72"/>
      <c r="O92" s="24"/>
      <c r="P92" s="54"/>
      <c r="Q92" s="54"/>
      <c r="R92" s="54"/>
      <c r="S92" s="54"/>
      <c r="T92" s="54"/>
      <c r="U92" s="54"/>
      <c r="V92" s="54"/>
      <c r="W92" s="54"/>
      <c r="X92" s="54"/>
      <c r="Y92" s="54"/>
      <c r="Z92" s="54"/>
      <c r="AA92" s="54"/>
      <c r="AB92" s="54"/>
      <c r="AC92" s="54"/>
      <c r="AD92" s="54"/>
      <c r="AE92" s="54"/>
      <c r="AF92" s="54"/>
      <c r="AG92" s="54"/>
      <c r="AH92" s="54"/>
      <c r="AI92" s="54"/>
      <c r="AJ92" s="54"/>
      <c r="AK92" s="3"/>
    </row>
    <row r="93" spans="1:46" ht="13.5" customHeight="1">
      <c r="A93" s="1"/>
      <c r="B93" s="19"/>
      <c r="C93" s="126" t="s">
        <v>517</v>
      </c>
      <c r="D93" s="72"/>
      <c r="E93" s="72"/>
      <c r="F93" s="72"/>
      <c r="G93" s="72"/>
      <c r="H93" s="72"/>
      <c r="I93" s="72"/>
      <c r="J93" s="72"/>
      <c r="K93" s="72"/>
      <c r="L93" s="72"/>
      <c r="M93" s="72"/>
      <c r="N93" s="72"/>
      <c r="O93" s="73"/>
      <c r="P93" s="54"/>
      <c r="Q93" s="54"/>
      <c r="R93" s="54"/>
      <c r="S93" s="54"/>
      <c r="T93" s="54"/>
      <c r="U93" s="54"/>
      <c r="V93" s="54"/>
      <c r="W93" s="54"/>
      <c r="X93" s="54"/>
      <c r="Y93" s="54"/>
      <c r="Z93" s="54"/>
      <c r="AA93" s="54"/>
      <c r="AB93" s="54"/>
      <c r="AC93" s="54"/>
      <c r="AD93" s="54"/>
      <c r="AE93" s="54"/>
      <c r="AF93" s="54"/>
      <c r="AG93" s="54"/>
      <c r="AH93" s="54"/>
      <c r="AI93" s="54"/>
      <c r="AJ93" s="54"/>
      <c r="AK93" s="3"/>
    </row>
    <row r="94" spans="1:46" ht="13.5" customHeight="1">
      <c r="A94" s="1"/>
      <c r="B94" s="19"/>
      <c r="C94" s="72"/>
      <c r="D94" s="72"/>
      <c r="E94" s="72"/>
      <c r="F94" s="72"/>
      <c r="G94" s="72"/>
      <c r="H94" s="72"/>
      <c r="I94" s="72"/>
      <c r="J94" s="72"/>
      <c r="K94" s="72"/>
      <c r="L94" s="75"/>
      <c r="M94" s="54"/>
      <c r="N94" s="54"/>
      <c r="O94" s="73"/>
      <c r="P94" s="54"/>
      <c r="Q94" s="54"/>
      <c r="R94" s="54"/>
      <c r="S94" s="54"/>
      <c r="T94" s="54"/>
      <c r="U94" s="54"/>
      <c r="V94" s="54"/>
      <c r="W94" s="54"/>
      <c r="X94" s="54"/>
      <c r="Y94" s="54"/>
      <c r="Z94" s="54"/>
      <c r="AA94" s="54"/>
      <c r="AB94" s="54"/>
      <c r="AC94" s="832" t="s">
        <v>483</v>
      </c>
      <c r="AD94" s="832"/>
      <c r="AE94" s="832"/>
      <c r="AF94" s="832"/>
      <c r="AG94" s="832"/>
      <c r="AH94" s="832"/>
      <c r="AI94" s="832"/>
      <c r="AJ94" s="832"/>
      <c r="AK94" s="3"/>
    </row>
    <row r="95" spans="1:46" ht="18" customHeight="1">
      <c r="A95" s="1"/>
      <c r="B95" s="19"/>
      <c r="C95" s="72"/>
      <c r="D95" s="762"/>
      <c r="E95" s="763"/>
      <c r="F95" s="763"/>
      <c r="G95" s="763"/>
      <c r="H95" s="763"/>
      <c r="I95" s="763"/>
      <c r="J95" s="763"/>
      <c r="K95" s="763"/>
      <c r="L95" s="763"/>
      <c r="M95" s="5"/>
      <c r="N95" s="22"/>
      <c r="O95" s="22"/>
      <c r="P95" s="23"/>
      <c r="Q95" s="833" t="s">
        <v>481</v>
      </c>
      <c r="R95" s="834"/>
      <c r="S95" s="834"/>
      <c r="T95" s="834"/>
      <c r="U95" s="834"/>
      <c r="V95" s="834"/>
      <c r="W95" s="834"/>
      <c r="X95" s="834"/>
      <c r="Y95" s="834"/>
      <c r="Z95" s="834"/>
      <c r="AA95" s="834"/>
      <c r="AB95" s="834"/>
      <c r="AC95" s="834"/>
      <c r="AD95" s="834"/>
      <c r="AE95" s="834"/>
      <c r="AF95" s="834"/>
      <c r="AG95" s="834"/>
      <c r="AH95" s="834"/>
      <c r="AI95" s="834"/>
      <c r="AJ95" s="835"/>
      <c r="AK95" s="3"/>
    </row>
    <row r="96" spans="1:46" ht="12" customHeight="1">
      <c r="A96" s="1"/>
      <c r="B96" s="19"/>
      <c r="C96" s="72"/>
      <c r="D96" s="764"/>
      <c r="E96" s="765"/>
      <c r="F96" s="765"/>
      <c r="G96" s="765"/>
      <c r="H96" s="765"/>
      <c r="I96" s="765"/>
      <c r="J96" s="765"/>
      <c r="K96" s="765"/>
      <c r="L96" s="766"/>
      <c r="M96" s="770" t="s">
        <v>157</v>
      </c>
      <c r="N96" s="770"/>
      <c r="O96" s="770"/>
      <c r="P96" s="770"/>
      <c r="Q96" s="771" t="str">
        <f>Tbl!$Q$2</f>
        <v>令和２年度
（2020年度）</v>
      </c>
      <c r="R96" s="772"/>
      <c r="S96" s="772"/>
      <c r="T96" s="773"/>
      <c r="U96" s="771" t="str">
        <f>Tbl!$Q$3</f>
        <v>令和３年度
（2021年度）</v>
      </c>
      <c r="V96" s="772"/>
      <c r="W96" s="772"/>
      <c r="X96" s="773"/>
      <c r="Y96" s="771" t="str">
        <f>Tbl!$Q$4</f>
        <v>令和４年度
（2022年度）</v>
      </c>
      <c r="Z96" s="772"/>
      <c r="AA96" s="772"/>
      <c r="AB96" s="773"/>
      <c r="AC96" s="771" t="str">
        <f>Tbl!$Q$5</f>
        <v>令和５年度
（2023年度）</v>
      </c>
      <c r="AD96" s="772"/>
      <c r="AE96" s="772"/>
      <c r="AF96" s="773"/>
      <c r="AG96" s="771" t="str">
        <f>Tbl!$Q$6</f>
        <v>令和６年度
（2024年度）</v>
      </c>
      <c r="AH96" s="772"/>
      <c r="AI96" s="772"/>
      <c r="AJ96" s="773"/>
      <c r="AK96" s="3"/>
      <c r="AO96" s="51"/>
      <c r="AP96" s="51"/>
      <c r="AQ96" s="51"/>
      <c r="AR96" s="836"/>
      <c r="AS96" s="836"/>
      <c r="AT96" s="836"/>
    </row>
    <row r="97" spans="1:46" ht="12" customHeight="1">
      <c r="A97" s="1"/>
      <c r="B97" s="19"/>
      <c r="C97" s="72"/>
      <c r="D97" s="767"/>
      <c r="E97" s="768"/>
      <c r="F97" s="768"/>
      <c r="G97" s="768"/>
      <c r="H97" s="768"/>
      <c r="I97" s="768"/>
      <c r="J97" s="768"/>
      <c r="K97" s="768"/>
      <c r="L97" s="769"/>
      <c r="M97" s="770"/>
      <c r="N97" s="770"/>
      <c r="O97" s="770"/>
      <c r="P97" s="770"/>
      <c r="Q97" s="774"/>
      <c r="R97" s="775"/>
      <c r="S97" s="775"/>
      <c r="T97" s="776"/>
      <c r="U97" s="774"/>
      <c r="V97" s="775"/>
      <c r="W97" s="775"/>
      <c r="X97" s="776"/>
      <c r="Y97" s="774"/>
      <c r="Z97" s="775"/>
      <c r="AA97" s="775"/>
      <c r="AB97" s="776"/>
      <c r="AC97" s="774"/>
      <c r="AD97" s="775"/>
      <c r="AE97" s="775"/>
      <c r="AF97" s="776"/>
      <c r="AG97" s="774"/>
      <c r="AH97" s="775"/>
      <c r="AI97" s="775"/>
      <c r="AJ97" s="776"/>
      <c r="AK97" s="3"/>
      <c r="AO97" s="51"/>
      <c r="AP97" s="51"/>
      <c r="AQ97" s="51"/>
      <c r="AR97" s="836"/>
      <c r="AS97" s="836"/>
      <c r="AT97" s="836"/>
    </row>
    <row r="98" spans="1:46" ht="30" customHeight="1">
      <c r="A98" s="1"/>
      <c r="B98" s="19"/>
      <c r="C98" s="72"/>
      <c r="D98" s="837" t="s">
        <v>484</v>
      </c>
      <c r="E98" s="838"/>
      <c r="F98" s="838"/>
      <c r="G98" s="838"/>
      <c r="H98" s="838"/>
      <c r="I98" s="838"/>
      <c r="J98" s="838"/>
      <c r="K98" s="838"/>
      <c r="L98" s="839"/>
      <c r="M98" s="840" t="str">
        <f>IF($AD$24="","",$AD$24)</f>
        <v/>
      </c>
      <c r="N98" s="841"/>
      <c r="O98" s="841"/>
      <c r="P98" s="842"/>
      <c r="Q98" s="843" t="str">
        <f t="shared" ref="Q98:U98" si="7">IFERROR(IF(Q$80="","",Q$80/Q$101),"")</f>
        <v/>
      </c>
      <c r="R98" s="844"/>
      <c r="S98" s="844"/>
      <c r="T98" s="845"/>
      <c r="U98" s="843" t="str">
        <f t="shared" si="7"/>
        <v/>
      </c>
      <c r="V98" s="844"/>
      <c r="W98" s="844"/>
      <c r="X98" s="845"/>
      <c r="Y98" s="843" t="str">
        <f t="shared" ref="Y98" si="8">IFERROR(IF(Y$80="","",Y$80/Y$101),"")</f>
        <v/>
      </c>
      <c r="Z98" s="844"/>
      <c r="AA98" s="844"/>
      <c r="AB98" s="845"/>
      <c r="AC98" s="843" t="str">
        <f t="shared" ref="AC98" si="9">IFERROR(IF(AC$80="","",AC$80/AC$101),"")</f>
        <v/>
      </c>
      <c r="AD98" s="844"/>
      <c r="AE98" s="844"/>
      <c r="AF98" s="845"/>
      <c r="AG98" s="843" t="str">
        <f t="shared" ref="AG98" si="10">IFERROR(IF(AG$80="","",AG$80/AG$101),"")</f>
        <v/>
      </c>
      <c r="AH98" s="844"/>
      <c r="AI98" s="844"/>
      <c r="AJ98" s="845"/>
      <c r="AK98" s="3"/>
      <c r="AO98" s="51"/>
      <c r="AP98" s="51"/>
      <c r="AQ98" s="51"/>
      <c r="AR98" s="836"/>
      <c r="AS98" s="836"/>
      <c r="AT98" s="836"/>
    </row>
    <row r="99" spans="1:46" ht="30" customHeight="1">
      <c r="A99" s="1"/>
      <c r="B99" s="19"/>
      <c r="C99" s="72"/>
      <c r="D99" s="25"/>
      <c r="E99" s="850" t="s">
        <v>158</v>
      </c>
      <c r="F99" s="850"/>
      <c r="G99" s="850"/>
      <c r="H99" s="850"/>
      <c r="I99" s="850"/>
      <c r="J99" s="850"/>
      <c r="K99" s="850"/>
      <c r="L99" s="850"/>
      <c r="M99" s="850"/>
      <c r="N99" s="850"/>
      <c r="O99" s="850"/>
      <c r="P99" s="850"/>
      <c r="Q99" s="851" t="s">
        <v>192</v>
      </c>
      <c r="R99" s="852"/>
      <c r="S99" s="852"/>
      <c r="T99" s="852"/>
      <c r="U99" s="849" t="str">
        <f>IFERROR(IF(U98="","",(U98-Q98)/Q98*100),"")</f>
        <v/>
      </c>
      <c r="V99" s="849"/>
      <c r="W99" s="849"/>
      <c r="X99" s="849"/>
      <c r="Y99" s="849" t="str">
        <f t="shared" ref="Y99" si="11">IFERROR(IF(Y98="","",(Y98-U98)/U98*100),"")</f>
        <v/>
      </c>
      <c r="Z99" s="849"/>
      <c r="AA99" s="849"/>
      <c r="AB99" s="849"/>
      <c r="AC99" s="849" t="str">
        <f t="shared" ref="AC99" si="12">IFERROR(IF(AC98="","",(AC98-Y98)/Y98*100),"")</f>
        <v/>
      </c>
      <c r="AD99" s="849"/>
      <c r="AE99" s="849"/>
      <c r="AF99" s="849"/>
      <c r="AG99" s="849" t="str">
        <f t="shared" ref="AG99" si="13">IFERROR(IF(AG98="","",(AG98-AC98)/AC98*100),"")</f>
        <v/>
      </c>
      <c r="AH99" s="849"/>
      <c r="AI99" s="849"/>
      <c r="AJ99" s="849"/>
      <c r="AK99" s="3"/>
      <c r="AO99" s="51"/>
      <c r="AP99" s="51"/>
      <c r="AQ99" s="51"/>
      <c r="AR99" s="300"/>
      <c r="AS99" s="300"/>
      <c r="AT99" s="300"/>
    </row>
    <row r="100" spans="1:46" ht="30" customHeight="1">
      <c r="A100" s="1"/>
      <c r="B100" s="19"/>
      <c r="C100" s="72"/>
      <c r="D100" s="44"/>
      <c r="E100" s="846" t="s">
        <v>167</v>
      </c>
      <c r="F100" s="847"/>
      <c r="G100" s="847"/>
      <c r="H100" s="847"/>
      <c r="I100" s="847"/>
      <c r="J100" s="847"/>
      <c r="K100" s="847"/>
      <c r="L100" s="847"/>
      <c r="M100" s="847"/>
      <c r="N100" s="847"/>
      <c r="O100" s="847"/>
      <c r="P100" s="848"/>
      <c r="Q100" s="849" t="str">
        <f>IFERROR(IF(Q98="","",($M$98-Q98)/$M$98)*100,"")</f>
        <v/>
      </c>
      <c r="R100" s="849"/>
      <c r="S100" s="849"/>
      <c r="T100" s="849"/>
      <c r="U100" s="849" t="str">
        <f t="shared" ref="U100" si="14">IFERROR(IF(U98="","",($M$98-U98)/$M$98)*100,"")</f>
        <v/>
      </c>
      <c r="V100" s="849"/>
      <c r="W100" s="849"/>
      <c r="X100" s="849"/>
      <c r="Y100" s="849" t="str">
        <f t="shared" ref="Y100" si="15">IFERROR(IF(Y98="","",($M$98-Y98)/$M$98)*100,"")</f>
        <v/>
      </c>
      <c r="Z100" s="849"/>
      <c r="AA100" s="849"/>
      <c r="AB100" s="849"/>
      <c r="AC100" s="849" t="str">
        <f t="shared" ref="AC100" si="16">IFERROR(IF(AC98="","",($M$98-AC98)/$M$98)*100,"")</f>
        <v/>
      </c>
      <c r="AD100" s="849"/>
      <c r="AE100" s="849"/>
      <c r="AF100" s="849"/>
      <c r="AG100" s="849" t="str">
        <f t="shared" ref="AG100" si="17">IFERROR(IF(AG98="","",($M$98-AG98)/$M$98)*100,"")</f>
        <v/>
      </c>
      <c r="AH100" s="849"/>
      <c r="AI100" s="849"/>
      <c r="AJ100" s="849"/>
      <c r="AK100" s="3"/>
      <c r="AO100" s="51"/>
      <c r="AP100" s="51"/>
      <c r="AQ100" s="51"/>
      <c r="AR100" s="300"/>
      <c r="AS100" s="300"/>
      <c r="AT100" s="300"/>
    </row>
    <row r="101" spans="1:46" ht="15" customHeight="1">
      <c r="A101" s="1"/>
      <c r="B101" s="19"/>
      <c r="C101" s="72"/>
      <c r="D101" s="867" t="s">
        <v>168</v>
      </c>
      <c r="E101" s="867"/>
      <c r="F101" s="867"/>
      <c r="G101" s="867"/>
      <c r="H101" s="867"/>
      <c r="I101" s="867"/>
      <c r="J101" s="867"/>
      <c r="K101" s="867"/>
      <c r="L101" s="867"/>
      <c r="M101" s="868" t="s">
        <v>169</v>
      </c>
      <c r="N101" s="868"/>
      <c r="O101" s="868"/>
      <c r="P101" s="868"/>
      <c r="Q101" s="853"/>
      <c r="R101" s="854"/>
      <c r="S101" s="854"/>
      <c r="T101" s="855"/>
      <c r="U101" s="853"/>
      <c r="V101" s="854"/>
      <c r="W101" s="854"/>
      <c r="X101" s="855"/>
      <c r="Y101" s="853"/>
      <c r="Z101" s="854"/>
      <c r="AA101" s="854"/>
      <c r="AB101" s="855"/>
      <c r="AC101" s="853"/>
      <c r="AD101" s="854"/>
      <c r="AE101" s="854"/>
      <c r="AF101" s="855"/>
      <c r="AG101" s="853"/>
      <c r="AH101" s="854"/>
      <c r="AI101" s="854"/>
      <c r="AJ101" s="855"/>
      <c r="AK101" s="3"/>
      <c r="AO101" s="51"/>
      <c r="AP101" s="51"/>
      <c r="AQ101" s="51"/>
      <c r="AR101" s="300"/>
      <c r="AS101" s="300"/>
      <c r="AT101" s="300"/>
    </row>
    <row r="102" spans="1:46" ht="17.100000000000001" customHeight="1">
      <c r="A102" s="1"/>
      <c r="B102" s="153"/>
      <c r="C102" s="72"/>
      <c r="D102" s="859"/>
      <c r="E102" s="859"/>
      <c r="F102" s="859"/>
      <c r="G102" s="859"/>
      <c r="H102" s="859"/>
      <c r="I102" s="859"/>
      <c r="J102" s="859"/>
      <c r="K102" s="859"/>
      <c r="L102" s="859"/>
      <c r="M102" s="860"/>
      <c r="N102" s="860"/>
      <c r="O102" s="860"/>
      <c r="P102" s="860"/>
      <c r="Q102" s="856"/>
      <c r="R102" s="857"/>
      <c r="S102" s="857"/>
      <c r="T102" s="858"/>
      <c r="U102" s="856"/>
      <c r="V102" s="857"/>
      <c r="W102" s="857"/>
      <c r="X102" s="858"/>
      <c r="Y102" s="856"/>
      <c r="Z102" s="857"/>
      <c r="AA102" s="857"/>
      <c r="AB102" s="858"/>
      <c r="AC102" s="856"/>
      <c r="AD102" s="857"/>
      <c r="AE102" s="857"/>
      <c r="AF102" s="858"/>
      <c r="AG102" s="856"/>
      <c r="AH102" s="857"/>
      <c r="AI102" s="857"/>
      <c r="AJ102" s="858"/>
      <c r="AK102" s="154"/>
      <c r="AM102" s="133" t="str">
        <f>IF(OR($D$102="",$M$102=""),"← 指標と単位を入力してください。","")</f>
        <v>← 指標と単位を入力してください。</v>
      </c>
    </row>
    <row r="103" spans="1:46" ht="25.5" customHeight="1">
      <c r="A103" s="1"/>
      <c r="B103" s="73"/>
      <c r="C103" s="72"/>
      <c r="D103" s="77"/>
      <c r="E103" s="77"/>
      <c r="F103" s="77"/>
      <c r="G103" s="78"/>
      <c r="H103" s="78"/>
      <c r="I103" s="79"/>
      <c r="J103" s="79"/>
      <c r="K103" s="79"/>
      <c r="L103" s="79"/>
      <c r="M103" s="80"/>
      <c r="N103" s="80"/>
      <c r="O103" s="80"/>
      <c r="P103" s="80"/>
      <c r="Q103" s="81"/>
      <c r="R103" s="81"/>
      <c r="S103" s="81"/>
      <c r="T103" s="81"/>
      <c r="U103" s="81"/>
      <c r="V103" s="81"/>
      <c r="W103" s="81"/>
      <c r="X103" s="81"/>
      <c r="Y103" s="81"/>
      <c r="Z103" s="81"/>
      <c r="AA103" s="81"/>
      <c r="AB103" s="81"/>
      <c r="AC103" s="81"/>
      <c r="AD103" s="117"/>
      <c r="AE103" s="81"/>
      <c r="AF103" s="81"/>
      <c r="AG103" s="81"/>
      <c r="AH103" s="81"/>
      <c r="AI103" s="81"/>
      <c r="AJ103" s="116"/>
      <c r="AK103" s="251" t="s">
        <v>38</v>
      </c>
      <c r="AL103" s="143"/>
    </row>
    <row r="104" spans="1:46">
      <c r="A104" s="1"/>
      <c r="B104" s="14"/>
      <c r="C104" s="14"/>
      <c r="D104" s="14"/>
      <c r="E104" s="14"/>
      <c r="F104" s="14"/>
      <c r="G104" s="14"/>
      <c r="H104" s="14"/>
      <c r="I104" s="14"/>
      <c r="J104" s="14"/>
      <c r="K104" s="14"/>
      <c r="L104" s="14"/>
      <c r="M104" s="1"/>
      <c r="N104" s="1"/>
      <c r="O104" s="14"/>
      <c r="P104" s="1"/>
      <c r="Q104" s="1"/>
      <c r="R104" s="1"/>
      <c r="S104" s="1"/>
      <c r="T104" s="1"/>
      <c r="U104" s="1"/>
      <c r="V104" s="1"/>
      <c r="W104" s="1"/>
      <c r="X104" s="1"/>
      <c r="Y104" s="861" t="s">
        <v>84</v>
      </c>
      <c r="Z104" s="862"/>
      <c r="AA104" s="862"/>
      <c r="AB104" s="863"/>
      <c r="AC104" s="864" t="str">
        <f>IF($AC$4="","",$AC$4)</f>
        <v/>
      </c>
      <c r="AD104" s="865"/>
      <c r="AE104" s="865"/>
      <c r="AF104" s="865"/>
      <c r="AG104" s="865"/>
      <c r="AH104" s="865"/>
      <c r="AI104" s="865"/>
      <c r="AJ104" s="866"/>
      <c r="AK104" s="1"/>
    </row>
    <row r="105" spans="1:46" ht="21" customHeight="1">
      <c r="A105" s="1"/>
      <c r="B105" s="15"/>
      <c r="C105" s="125" t="s">
        <v>132</v>
      </c>
      <c r="D105" s="125"/>
      <c r="E105" s="125"/>
      <c r="F105" s="125"/>
      <c r="G105" s="125"/>
      <c r="H105" s="125"/>
      <c r="I105" s="125"/>
      <c r="J105" s="125"/>
      <c r="K105" s="125"/>
      <c r="L105" s="125"/>
      <c r="M105" s="125"/>
      <c r="N105" s="125"/>
      <c r="O105" s="125"/>
      <c r="P105" s="125"/>
      <c r="Q105" s="125"/>
      <c r="R105" s="125"/>
      <c r="S105" s="125"/>
      <c r="T105" s="125"/>
      <c r="U105" s="125"/>
      <c r="V105" s="125"/>
      <c r="W105" s="2"/>
      <c r="X105" s="2"/>
      <c r="Y105" s="2"/>
      <c r="Z105" s="2"/>
      <c r="AA105" s="2"/>
      <c r="AB105" s="2"/>
      <c r="AC105" s="2"/>
      <c r="AD105" s="2"/>
      <c r="AE105" s="140" t="str">
        <f>IF($E$10="A","Ａ事業所（３）",IF($E$10="Bテナント等","Bテナント等事業所（３）",""))</f>
        <v/>
      </c>
      <c r="AF105" s="1"/>
      <c r="AG105" s="2"/>
      <c r="AH105" s="2"/>
      <c r="AI105" s="2"/>
      <c r="AJ105" s="2"/>
      <c r="AK105" s="2"/>
    </row>
    <row r="106" spans="1:46">
      <c r="A106" s="1"/>
      <c r="B106" s="26"/>
      <c r="C106" s="27"/>
      <c r="D106" s="28"/>
      <c r="E106" s="28"/>
      <c r="F106" s="28"/>
      <c r="G106" s="28"/>
      <c r="H106" s="29"/>
      <c r="I106" s="30"/>
      <c r="J106" s="31"/>
      <c r="K106" s="31"/>
      <c r="L106" s="31"/>
      <c r="M106" s="31"/>
      <c r="N106" s="31"/>
      <c r="O106" s="24"/>
      <c r="P106" s="5"/>
      <c r="Q106" s="5"/>
      <c r="R106" s="5"/>
      <c r="S106" s="5"/>
      <c r="T106" s="5"/>
      <c r="U106" s="5"/>
      <c r="V106" s="5"/>
      <c r="W106" s="5"/>
      <c r="X106" s="5"/>
      <c r="Y106" s="5"/>
      <c r="Z106" s="5"/>
      <c r="AA106" s="5"/>
      <c r="AB106" s="5"/>
      <c r="AC106" s="5"/>
      <c r="AD106" s="31"/>
      <c r="AE106" s="5"/>
      <c r="AF106" s="5"/>
      <c r="AG106" s="5"/>
      <c r="AH106" s="5"/>
      <c r="AI106" s="5"/>
      <c r="AJ106" s="5"/>
      <c r="AK106" s="18"/>
    </row>
    <row r="107" spans="1:46">
      <c r="A107" s="1"/>
      <c r="B107" s="19"/>
      <c r="C107" s="129" t="s">
        <v>485</v>
      </c>
      <c r="D107" s="83"/>
      <c r="E107" s="83"/>
      <c r="F107" s="83"/>
      <c r="G107" s="83"/>
      <c r="H107" s="84"/>
      <c r="I107" s="85"/>
      <c r="J107" s="82"/>
      <c r="K107" s="82"/>
      <c r="L107" s="82"/>
      <c r="M107" s="82"/>
      <c r="N107" s="82"/>
      <c r="O107" s="73"/>
      <c r="P107" s="54"/>
      <c r="Q107" s="54"/>
      <c r="R107" s="54"/>
      <c r="S107" s="54"/>
      <c r="T107" s="54"/>
      <c r="U107" s="54"/>
      <c r="V107" s="54"/>
      <c r="W107" s="54"/>
      <c r="X107" s="54"/>
      <c r="Y107" s="54"/>
      <c r="Z107" s="54"/>
      <c r="AA107" s="54"/>
      <c r="AB107" s="54"/>
      <c r="AC107" s="54"/>
      <c r="AD107" s="82"/>
      <c r="AE107" s="54"/>
      <c r="AF107" s="54"/>
      <c r="AG107" s="54"/>
      <c r="AH107" s="54"/>
      <c r="AI107" s="54"/>
      <c r="AJ107" s="54"/>
      <c r="AK107" s="3"/>
    </row>
    <row r="108" spans="1:46" ht="18" customHeight="1">
      <c r="A108" s="1"/>
      <c r="B108" s="19"/>
      <c r="C108" s="72"/>
      <c r="D108" s="869" t="str">
        <f>Tbl!$Q$2</f>
        <v>令和２年度
（2020年度）</v>
      </c>
      <c r="E108" s="869"/>
      <c r="F108" s="869"/>
      <c r="G108" s="869"/>
      <c r="H108" s="870"/>
      <c r="I108" s="870"/>
      <c r="J108" s="870"/>
      <c r="K108" s="870"/>
      <c r="L108" s="870"/>
      <c r="M108" s="870"/>
      <c r="N108" s="870"/>
      <c r="O108" s="870"/>
      <c r="P108" s="870"/>
      <c r="Q108" s="870"/>
      <c r="R108" s="870"/>
      <c r="S108" s="870"/>
      <c r="T108" s="870"/>
      <c r="U108" s="870"/>
      <c r="V108" s="870"/>
      <c r="W108" s="870"/>
      <c r="X108" s="870"/>
      <c r="Y108" s="870"/>
      <c r="Z108" s="870"/>
      <c r="AA108" s="870"/>
      <c r="AB108" s="870"/>
      <c r="AC108" s="870"/>
      <c r="AD108" s="870"/>
      <c r="AE108" s="870"/>
      <c r="AF108" s="870"/>
      <c r="AG108" s="870"/>
      <c r="AH108" s="870"/>
      <c r="AI108" s="870"/>
      <c r="AJ108" s="870"/>
      <c r="AK108" s="3"/>
      <c r="AM108" s="308" t="str">
        <f>IF(AND($H108="",VALUE(MID($D108,3,1))&lt;様式１号!$D$16),"← ＣＯ2排出量の前年度に対する増減要因を分析
　  して入力してください。 (例)削減対策の実施
　 状況、生産量・営業時間等の増減など","")</f>
        <v>← ＣＯ2排出量の前年度に対する増減要因を分析
　  して入力してください。 (例)削減対策の実施
　 状況、生産量・営業時間等の増減など</v>
      </c>
      <c r="AN108" s="308"/>
      <c r="AO108" s="308"/>
      <c r="AP108" s="308"/>
      <c r="AQ108" s="308"/>
    </row>
    <row r="109" spans="1:46" ht="18" customHeight="1">
      <c r="A109" s="1"/>
      <c r="B109" s="19"/>
      <c r="C109" s="72"/>
      <c r="D109" s="869"/>
      <c r="E109" s="869"/>
      <c r="F109" s="869"/>
      <c r="G109" s="869"/>
      <c r="H109" s="870"/>
      <c r="I109" s="870"/>
      <c r="J109" s="870"/>
      <c r="K109" s="870"/>
      <c r="L109" s="870"/>
      <c r="M109" s="870"/>
      <c r="N109" s="870"/>
      <c r="O109" s="870"/>
      <c r="P109" s="870"/>
      <c r="Q109" s="870"/>
      <c r="R109" s="870"/>
      <c r="S109" s="870"/>
      <c r="T109" s="870"/>
      <c r="U109" s="870"/>
      <c r="V109" s="870"/>
      <c r="W109" s="870"/>
      <c r="X109" s="870"/>
      <c r="Y109" s="870"/>
      <c r="Z109" s="870"/>
      <c r="AA109" s="870"/>
      <c r="AB109" s="870"/>
      <c r="AC109" s="870"/>
      <c r="AD109" s="870"/>
      <c r="AE109" s="870"/>
      <c r="AF109" s="870"/>
      <c r="AG109" s="870"/>
      <c r="AH109" s="870"/>
      <c r="AI109" s="870"/>
      <c r="AJ109" s="870"/>
      <c r="AK109" s="3"/>
      <c r="AM109" s="308"/>
      <c r="AN109" s="308"/>
      <c r="AO109" s="308"/>
      <c r="AP109" s="308"/>
      <c r="AQ109" s="308"/>
    </row>
    <row r="110" spans="1:46" ht="18" customHeight="1">
      <c r="A110" s="1"/>
      <c r="B110" s="19"/>
      <c r="C110" s="72"/>
      <c r="D110" s="869"/>
      <c r="E110" s="869"/>
      <c r="F110" s="869"/>
      <c r="G110" s="869"/>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70"/>
      <c r="AF110" s="870"/>
      <c r="AG110" s="870"/>
      <c r="AH110" s="870"/>
      <c r="AI110" s="870"/>
      <c r="AJ110" s="870"/>
      <c r="AK110" s="3"/>
      <c r="AM110" s="308"/>
      <c r="AN110" s="308"/>
      <c r="AO110" s="308"/>
      <c r="AP110" s="308"/>
      <c r="AQ110" s="308"/>
    </row>
    <row r="111" spans="1:46" ht="18" customHeight="1">
      <c r="A111" s="1"/>
      <c r="B111" s="19"/>
      <c r="C111" s="72"/>
      <c r="D111" s="869"/>
      <c r="E111" s="869"/>
      <c r="F111" s="869"/>
      <c r="G111" s="869"/>
      <c r="H111" s="870"/>
      <c r="I111" s="870"/>
      <c r="J111" s="870"/>
      <c r="K111" s="870"/>
      <c r="L111" s="870"/>
      <c r="M111" s="870"/>
      <c r="N111" s="870"/>
      <c r="O111" s="870"/>
      <c r="P111" s="870"/>
      <c r="Q111" s="870"/>
      <c r="R111" s="870"/>
      <c r="S111" s="870"/>
      <c r="T111" s="870"/>
      <c r="U111" s="870"/>
      <c r="V111" s="870"/>
      <c r="W111" s="870"/>
      <c r="X111" s="870"/>
      <c r="Y111" s="870"/>
      <c r="Z111" s="870"/>
      <c r="AA111" s="870"/>
      <c r="AB111" s="870"/>
      <c r="AC111" s="870"/>
      <c r="AD111" s="870"/>
      <c r="AE111" s="870"/>
      <c r="AF111" s="870"/>
      <c r="AG111" s="870"/>
      <c r="AH111" s="870"/>
      <c r="AI111" s="870"/>
      <c r="AJ111" s="870"/>
      <c r="AK111" s="3"/>
      <c r="AM111" s="308"/>
      <c r="AN111" s="308"/>
      <c r="AO111" s="308"/>
      <c r="AP111" s="308"/>
      <c r="AQ111" s="308"/>
    </row>
    <row r="112" spans="1:46" ht="18" customHeight="1">
      <c r="A112" s="1"/>
      <c r="B112" s="19"/>
      <c r="C112" s="72"/>
      <c r="D112" s="869"/>
      <c r="E112" s="869"/>
      <c r="F112" s="869"/>
      <c r="G112" s="869"/>
      <c r="H112" s="870"/>
      <c r="I112" s="870"/>
      <c r="J112" s="870"/>
      <c r="K112" s="870"/>
      <c r="L112" s="870"/>
      <c r="M112" s="870"/>
      <c r="N112" s="870"/>
      <c r="O112" s="870"/>
      <c r="P112" s="870"/>
      <c r="Q112" s="870"/>
      <c r="R112" s="870"/>
      <c r="S112" s="870"/>
      <c r="T112" s="870"/>
      <c r="U112" s="870"/>
      <c r="V112" s="870"/>
      <c r="W112" s="870"/>
      <c r="X112" s="870"/>
      <c r="Y112" s="870"/>
      <c r="Z112" s="870"/>
      <c r="AA112" s="870"/>
      <c r="AB112" s="870"/>
      <c r="AC112" s="870"/>
      <c r="AD112" s="870"/>
      <c r="AE112" s="870"/>
      <c r="AF112" s="870"/>
      <c r="AG112" s="870"/>
      <c r="AH112" s="870"/>
      <c r="AI112" s="870"/>
      <c r="AJ112" s="870"/>
      <c r="AK112" s="3"/>
      <c r="AM112" s="308"/>
      <c r="AN112" s="308"/>
      <c r="AO112" s="308"/>
      <c r="AP112" s="308"/>
      <c r="AQ112" s="308"/>
    </row>
    <row r="113" spans="1:43" ht="18" customHeight="1">
      <c r="A113" s="1"/>
      <c r="B113" s="19"/>
      <c r="C113" s="72"/>
      <c r="D113" s="869"/>
      <c r="E113" s="869"/>
      <c r="F113" s="869"/>
      <c r="G113" s="869"/>
      <c r="H113" s="870"/>
      <c r="I113" s="870"/>
      <c r="J113" s="870"/>
      <c r="K113" s="870"/>
      <c r="L113" s="870"/>
      <c r="M113" s="870"/>
      <c r="N113" s="870"/>
      <c r="O113" s="870"/>
      <c r="P113" s="870"/>
      <c r="Q113" s="870"/>
      <c r="R113" s="870"/>
      <c r="S113" s="870"/>
      <c r="T113" s="870"/>
      <c r="U113" s="870"/>
      <c r="V113" s="870"/>
      <c r="W113" s="870"/>
      <c r="X113" s="870"/>
      <c r="Y113" s="870"/>
      <c r="Z113" s="870"/>
      <c r="AA113" s="870"/>
      <c r="AB113" s="870"/>
      <c r="AC113" s="870"/>
      <c r="AD113" s="870"/>
      <c r="AE113" s="870"/>
      <c r="AF113" s="870"/>
      <c r="AG113" s="870"/>
      <c r="AH113" s="870"/>
      <c r="AI113" s="870"/>
      <c r="AJ113" s="870"/>
      <c r="AK113" s="3"/>
      <c r="AM113" s="308"/>
      <c r="AN113" s="308"/>
      <c r="AO113" s="308"/>
      <c r="AP113" s="308"/>
      <c r="AQ113" s="308"/>
    </row>
    <row r="114" spans="1:43" ht="18" customHeight="1">
      <c r="A114" s="1"/>
      <c r="B114" s="19"/>
      <c r="C114" s="72"/>
      <c r="D114" s="869"/>
      <c r="E114" s="869"/>
      <c r="F114" s="869"/>
      <c r="G114" s="869"/>
      <c r="H114" s="870"/>
      <c r="I114" s="870"/>
      <c r="J114" s="870"/>
      <c r="K114" s="870"/>
      <c r="L114" s="870"/>
      <c r="M114" s="870"/>
      <c r="N114" s="870"/>
      <c r="O114" s="870"/>
      <c r="P114" s="870"/>
      <c r="Q114" s="870"/>
      <c r="R114" s="870"/>
      <c r="S114" s="870"/>
      <c r="T114" s="870"/>
      <c r="U114" s="870"/>
      <c r="V114" s="870"/>
      <c r="W114" s="870"/>
      <c r="X114" s="870"/>
      <c r="Y114" s="870"/>
      <c r="Z114" s="870"/>
      <c r="AA114" s="870"/>
      <c r="AB114" s="870"/>
      <c r="AC114" s="870"/>
      <c r="AD114" s="870"/>
      <c r="AE114" s="870"/>
      <c r="AF114" s="870"/>
      <c r="AG114" s="870"/>
      <c r="AH114" s="870"/>
      <c r="AI114" s="870"/>
      <c r="AJ114" s="870"/>
      <c r="AK114" s="3"/>
      <c r="AM114" s="308"/>
      <c r="AN114" s="308"/>
      <c r="AO114" s="308"/>
      <c r="AP114" s="308"/>
      <c r="AQ114" s="308"/>
    </row>
    <row r="115" spans="1:43" ht="18" customHeight="1">
      <c r="A115" s="1"/>
      <c r="B115" s="19"/>
      <c r="C115" s="72"/>
      <c r="D115" s="869"/>
      <c r="E115" s="869"/>
      <c r="F115" s="869"/>
      <c r="G115" s="869"/>
      <c r="H115" s="870"/>
      <c r="I115" s="870"/>
      <c r="J115" s="870"/>
      <c r="K115" s="870"/>
      <c r="L115" s="870"/>
      <c r="M115" s="870"/>
      <c r="N115" s="870"/>
      <c r="O115" s="870"/>
      <c r="P115" s="870"/>
      <c r="Q115" s="870"/>
      <c r="R115" s="870"/>
      <c r="S115" s="870"/>
      <c r="T115" s="870"/>
      <c r="U115" s="870"/>
      <c r="V115" s="870"/>
      <c r="W115" s="870"/>
      <c r="X115" s="870"/>
      <c r="Y115" s="870"/>
      <c r="Z115" s="870"/>
      <c r="AA115" s="870"/>
      <c r="AB115" s="870"/>
      <c r="AC115" s="870"/>
      <c r="AD115" s="870"/>
      <c r="AE115" s="870"/>
      <c r="AF115" s="870"/>
      <c r="AG115" s="870"/>
      <c r="AH115" s="870"/>
      <c r="AI115" s="870"/>
      <c r="AJ115" s="870"/>
      <c r="AK115" s="3"/>
      <c r="AM115" s="308"/>
      <c r="AN115" s="308"/>
      <c r="AO115" s="308"/>
      <c r="AP115" s="308"/>
      <c r="AQ115" s="308"/>
    </row>
    <row r="116" spans="1:43" ht="18" customHeight="1">
      <c r="A116" s="1"/>
      <c r="B116" s="19"/>
      <c r="C116" s="72"/>
      <c r="D116" s="869" t="str">
        <f>Tbl!$Q$3</f>
        <v>令和３年度
（2021年度）</v>
      </c>
      <c r="E116" s="869"/>
      <c r="F116" s="869"/>
      <c r="G116" s="869"/>
      <c r="H116" s="870"/>
      <c r="I116" s="870"/>
      <c r="J116" s="870"/>
      <c r="K116" s="870"/>
      <c r="L116" s="870"/>
      <c r="M116" s="870"/>
      <c r="N116" s="870"/>
      <c r="O116" s="870"/>
      <c r="P116" s="870"/>
      <c r="Q116" s="870"/>
      <c r="R116" s="870"/>
      <c r="S116" s="870"/>
      <c r="T116" s="870"/>
      <c r="U116" s="870"/>
      <c r="V116" s="870"/>
      <c r="W116" s="870"/>
      <c r="X116" s="870"/>
      <c r="Y116" s="870"/>
      <c r="Z116" s="870"/>
      <c r="AA116" s="870"/>
      <c r="AB116" s="870"/>
      <c r="AC116" s="870"/>
      <c r="AD116" s="870"/>
      <c r="AE116" s="870"/>
      <c r="AF116" s="870"/>
      <c r="AG116" s="870"/>
      <c r="AH116" s="870"/>
      <c r="AI116" s="870"/>
      <c r="AJ116" s="870"/>
      <c r="AK116" s="3"/>
      <c r="AM116" s="308" t="str">
        <f>IF(AND($H116="",VALUE(MID($D116,3,1))&lt;様式１号!$D$16),"← ＣＯ2排出量の前年度に対する増減要因を分析
　 して入力してください。 (例)削減対策の実施
　 状況、生産量・営業時間等の増減など","")</f>
        <v/>
      </c>
      <c r="AN116" s="308"/>
      <c r="AO116" s="308"/>
      <c r="AP116" s="308"/>
      <c r="AQ116" s="308"/>
    </row>
    <row r="117" spans="1:43" ht="18" customHeight="1">
      <c r="A117" s="1"/>
      <c r="B117" s="19"/>
      <c r="C117" s="72"/>
      <c r="D117" s="869"/>
      <c r="E117" s="869"/>
      <c r="F117" s="869"/>
      <c r="G117" s="869"/>
      <c r="H117" s="870"/>
      <c r="I117" s="870"/>
      <c r="J117" s="870"/>
      <c r="K117" s="870"/>
      <c r="L117" s="870"/>
      <c r="M117" s="870"/>
      <c r="N117" s="870"/>
      <c r="O117" s="870"/>
      <c r="P117" s="870"/>
      <c r="Q117" s="870"/>
      <c r="R117" s="870"/>
      <c r="S117" s="870"/>
      <c r="T117" s="870"/>
      <c r="U117" s="870"/>
      <c r="V117" s="870"/>
      <c r="W117" s="870"/>
      <c r="X117" s="870"/>
      <c r="Y117" s="870"/>
      <c r="Z117" s="870"/>
      <c r="AA117" s="870"/>
      <c r="AB117" s="870"/>
      <c r="AC117" s="870"/>
      <c r="AD117" s="870"/>
      <c r="AE117" s="870"/>
      <c r="AF117" s="870"/>
      <c r="AG117" s="870"/>
      <c r="AH117" s="870"/>
      <c r="AI117" s="870"/>
      <c r="AJ117" s="870"/>
      <c r="AK117" s="3"/>
      <c r="AM117" s="308"/>
      <c r="AN117" s="308"/>
      <c r="AO117" s="308"/>
      <c r="AP117" s="308"/>
      <c r="AQ117" s="308"/>
    </row>
    <row r="118" spans="1:43" ht="18" customHeight="1">
      <c r="A118" s="1"/>
      <c r="B118" s="19"/>
      <c r="C118" s="72"/>
      <c r="D118" s="869"/>
      <c r="E118" s="869"/>
      <c r="F118" s="869"/>
      <c r="G118" s="869"/>
      <c r="H118" s="870"/>
      <c r="I118" s="870"/>
      <c r="J118" s="870"/>
      <c r="K118" s="870"/>
      <c r="L118" s="870"/>
      <c r="M118" s="870"/>
      <c r="N118" s="870"/>
      <c r="O118" s="870"/>
      <c r="P118" s="870"/>
      <c r="Q118" s="870"/>
      <c r="R118" s="870"/>
      <c r="S118" s="870"/>
      <c r="T118" s="870"/>
      <c r="U118" s="870"/>
      <c r="V118" s="870"/>
      <c r="W118" s="870"/>
      <c r="X118" s="870"/>
      <c r="Y118" s="870"/>
      <c r="Z118" s="870"/>
      <c r="AA118" s="870"/>
      <c r="AB118" s="870"/>
      <c r="AC118" s="870"/>
      <c r="AD118" s="870"/>
      <c r="AE118" s="870"/>
      <c r="AF118" s="870"/>
      <c r="AG118" s="870"/>
      <c r="AH118" s="870"/>
      <c r="AI118" s="870"/>
      <c r="AJ118" s="870"/>
      <c r="AK118" s="3"/>
      <c r="AM118" s="308"/>
      <c r="AN118" s="308"/>
      <c r="AO118" s="308"/>
      <c r="AP118" s="308"/>
      <c r="AQ118" s="308"/>
    </row>
    <row r="119" spans="1:43" ht="18" customHeight="1">
      <c r="A119" s="1"/>
      <c r="B119" s="19"/>
      <c r="C119" s="72"/>
      <c r="D119" s="869"/>
      <c r="E119" s="869"/>
      <c r="F119" s="869"/>
      <c r="G119" s="869"/>
      <c r="H119" s="870"/>
      <c r="I119" s="870"/>
      <c r="J119" s="870"/>
      <c r="K119" s="870"/>
      <c r="L119" s="870"/>
      <c r="M119" s="870"/>
      <c r="N119" s="870"/>
      <c r="O119" s="870"/>
      <c r="P119" s="870"/>
      <c r="Q119" s="870"/>
      <c r="R119" s="870"/>
      <c r="S119" s="870"/>
      <c r="T119" s="870"/>
      <c r="U119" s="870"/>
      <c r="V119" s="870"/>
      <c r="W119" s="870"/>
      <c r="X119" s="870"/>
      <c r="Y119" s="870"/>
      <c r="Z119" s="870"/>
      <c r="AA119" s="870"/>
      <c r="AB119" s="870"/>
      <c r="AC119" s="870"/>
      <c r="AD119" s="870"/>
      <c r="AE119" s="870"/>
      <c r="AF119" s="870"/>
      <c r="AG119" s="870"/>
      <c r="AH119" s="870"/>
      <c r="AI119" s="870"/>
      <c r="AJ119" s="870"/>
      <c r="AK119" s="3"/>
      <c r="AM119" s="308"/>
      <c r="AN119" s="308"/>
      <c r="AO119" s="308"/>
      <c r="AP119" s="308"/>
      <c r="AQ119" s="308"/>
    </row>
    <row r="120" spans="1:43" ht="18" customHeight="1">
      <c r="A120" s="1"/>
      <c r="B120" s="19"/>
      <c r="C120" s="72"/>
      <c r="D120" s="869"/>
      <c r="E120" s="869"/>
      <c r="F120" s="869"/>
      <c r="G120" s="869"/>
      <c r="H120" s="870"/>
      <c r="I120" s="870"/>
      <c r="J120" s="870"/>
      <c r="K120" s="870"/>
      <c r="L120" s="870"/>
      <c r="M120" s="870"/>
      <c r="N120" s="870"/>
      <c r="O120" s="870"/>
      <c r="P120" s="870"/>
      <c r="Q120" s="870"/>
      <c r="R120" s="870"/>
      <c r="S120" s="870"/>
      <c r="T120" s="870"/>
      <c r="U120" s="870"/>
      <c r="V120" s="870"/>
      <c r="W120" s="870"/>
      <c r="X120" s="870"/>
      <c r="Y120" s="870"/>
      <c r="Z120" s="870"/>
      <c r="AA120" s="870"/>
      <c r="AB120" s="870"/>
      <c r="AC120" s="870"/>
      <c r="AD120" s="870"/>
      <c r="AE120" s="870"/>
      <c r="AF120" s="870"/>
      <c r="AG120" s="870"/>
      <c r="AH120" s="870"/>
      <c r="AI120" s="870"/>
      <c r="AJ120" s="870"/>
      <c r="AK120" s="3"/>
      <c r="AM120" s="308"/>
      <c r="AN120" s="308"/>
      <c r="AO120" s="308"/>
      <c r="AP120" s="308"/>
      <c r="AQ120" s="308"/>
    </row>
    <row r="121" spans="1:43" ht="18" customHeight="1">
      <c r="A121" s="1"/>
      <c r="B121" s="19"/>
      <c r="C121" s="72"/>
      <c r="D121" s="869"/>
      <c r="E121" s="869"/>
      <c r="F121" s="869"/>
      <c r="G121" s="869"/>
      <c r="H121" s="870"/>
      <c r="I121" s="870"/>
      <c r="J121" s="870"/>
      <c r="K121" s="870"/>
      <c r="L121" s="870"/>
      <c r="M121" s="870"/>
      <c r="N121" s="870"/>
      <c r="O121" s="870"/>
      <c r="P121" s="870"/>
      <c r="Q121" s="870"/>
      <c r="R121" s="870"/>
      <c r="S121" s="870"/>
      <c r="T121" s="870"/>
      <c r="U121" s="870"/>
      <c r="V121" s="870"/>
      <c r="W121" s="870"/>
      <c r="X121" s="870"/>
      <c r="Y121" s="870"/>
      <c r="Z121" s="870"/>
      <c r="AA121" s="870"/>
      <c r="AB121" s="870"/>
      <c r="AC121" s="870"/>
      <c r="AD121" s="870"/>
      <c r="AE121" s="870"/>
      <c r="AF121" s="870"/>
      <c r="AG121" s="870"/>
      <c r="AH121" s="870"/>
      <c r="AI121" s="870"/>
      <c r="AJ121" s="870"/>
      <c r="AK121" s="3"/>
      <c r="AM121" s="308"/>
      <c r="AN121" s="308"/>
      <c r="AO121" s="308"/>
      <c r="AP121" s="308"/>
      <c r="AQ121" s="308"/>
    </row>
    <row r="122" spans="1:43" ht="18" customHeight="1">
      <c r="A122" s="1"/>
      <c r="B122" s="19"/>
      <c r="C122" s="72"/>
      <c r="D122" s="869"/>
      <c r="E122" s="869"/>
      <c r="F122" s="869"/>
      <c r="G122" s="869"/>
      <c r="H122" s="870"/>
      <c r="I122" s="870"/>
      <c r="J122" s="870"/>
      <c r="K122" s="870"/>
      <c r="L122" s="870"/>
      <c r="M122" s="870"/>
      <c r="N122" s="870"/>
      <c r="O122" s="870"/>
      <c r="P122" s="870"/>
      <c r="Q122" s="870"/>
      <c r="R122" s="870"/>
      <c r="S122" s="870"/>
      <c r="T122" s="870"/>
      <c r="U122" s="870"/>
      <c r="V122" s="870"/>
      <c r="W122" s="870"/>
      <c r="X122" s="870"/>
      <c r="Y122" s="870"/>
      <c r="Z122" s="870"/>
      <c r="AA122" s="870"/>
      <c r="AB122" s="870"/>
      <c r="AC122" s="870"/>
      <c r="AD122" s="870"/>
      <c r="AE122" s="870"/>
      <c r="AF122" s="870"/>
      <c r="AG122" s="870"/>
      <c r="AH122" s="870"/>
      <c r="AI122" s="870"/>
      <c r="AJ122" s="870"/>
      <c r="AK122" s="3"/>
      <c r="AM122" s="308"/>
      <c r="AN122" s="308"/>
      <c r="AO122" s="308"/>
      <c r="AP122" s="308"/>
      <c r="AQ122" s="308"/>
    </row>
    <row r="123" spans="1:43" ht="18" customHeight="1">
      <c r="A123" s="1"/>
      <c r="B123" s="19"/>
      <c r="C123" s="72"/>
      <c r="D123" s="869"/>
      <c r="E123" s="869"/>
      <c r="F123" s="869"/>
      <c r="G123" s="869"/>
      <c r="H123" s="870"/>
      <c r="I123" s="870"/>
      <c r="J123" s="870"/>
      <c r="K123" s="870"/>
      <c r="L123" s="870"/>
      <c r="M123" s="870"/>
      <c r="N123" s="870"/>
      <c r="O123" s="870"/>
      <c r="P123" s="870"/>
      <c r="Q123" s="870"/>
      <c r="R123" s="870"/>
      <c r="S123" s="870"/>
      <c r="T123" s="870"/>
      <c r="U123" s="870"/>
      <c r="V123" s="870"/>
      <c r="W123" s="870"/>
      <c r="X123" s="870"/>
      <c r="Y123" s="870"/>
      <c r="Z123" s="870"/>
      <c r="AA123" s="870"/>
      <c r="AB123" s="870"/>
      <c r="AC123" s="870"/>
      <c r="AD123" s="870"/>
      <c r="AE123" s="870"/>
      <c r="AF123" s="870"/>
      <c r="AG123" s="870"/>
      <c r="AH123" s="870"/>
      <c r="AI123" s="870"/>
      <c r="AJ123" s="870"/>
      <c r="AK123" s="3"/>
      <c r="AM123" s="308"/>
      <c r="AN123" s="308"/>
      <c r="AO123" s="308"/>
      <c r="AP123" s="308"/>
      <c r="AQ123" s="308"/>
    </row>
    <row r="124" spans="1:43" ht="18" customHeight="1">
      <c r="A124" s="1"/>
      <c r="B124" s="19"/>
      <c r="C124" s="72"/>
      <c r="D124" s="869" t="str">
        <f>Tbl!$Q$4</f>
        <v>令和４年度
（2022年度）</v>
      </c>
      <c r="E124" s="869"/>
      <c r="F124" s="869"/>
      <c r="G124" s="869"/>
      <c r="H124" s="870"/>
      <c r="I124" s="870"/>
      <c r="J124" s="870"/>
      <c r="K124" s="870"/>
      <c r="L124" s="870"/>
      <c r="M124" s="870"/>
      <c r="N124" s="870"/>
      <c r="O124" s="870"/>
      <c r="P124" s="870"/>
      <c r="Q124" s="870"/>
      <c r="R124" s="870"/>
      <c r="S124" s="870"/>
      <c r="T124" s="870"/>
      <c r="U124" s="870"/>
      <c r="V124" s="870"/>
      <c r="W124" s="870"/>
      <c r="X124" s="870"/>
      <c r="Y124" s="870"/>
      <c r="Z124" s="870"/>
      <c r="AA124" s="870"/>
      <c r="AB124" s="870"/>
      <c r="AC124" s="870"/>
      <c r="AD124" s="870"/>
      <c r="AE124" s="870"/>
      <c r="AF124" s="870"/>
      <c r="AG124" s="870"/>
      <c r="AH124" s="870"/>
      <c r="AI124" s="870"/>
      <c r="AJ124" s="870"/>
      <c r="AK124" s="3"/>
      <c r="AM124" s="308" t="str">
        <f>IF(AND($H124="",VALUE(MID($D124,3,1))&lt;様式１号!$D$16),"← ＣＯ2排出量の前年度に対する増減要因を分析
　 して入力してください。 (例)削減対策の実施
　 状況、生産量・営業時間等の増減など","")</f>
        <v/>
      </c>
      <c r="AN124" s="308"/>
      <c r="AO124" s="308"/>
      <c r="AP124" s="308"/>
      <c r="AQ124" s="308"/>
    </row>
    <row r="125" spans="1:43" ht="18" customHeight="1">
      <c r="A125" s="1"/>
      <c r="B125" s="19"/>
      <c r="C125" s="72"/>
      <c r="D125" s="869"/>
      <c r="E125" s="869"/>
      <c r="F125" s="869"/>
      <c r="G125" s="869"/>
      <c r="H125" s="870"/>
      <c r="I125" s="870"/>
      <c r="J125" s="870"/>
      <c r="K125" s="870"/>
      <c r="L125" s="870"/>
      <c r="M125" s="870"/>
      <c r="N125" s="870"/>
      <c r="O125" s="870"/>
      <c r="P125" s="870"/>
      <c r="Q125" s="870"/>
      <c r="R125" s="870"/>
      <c r="S125" s="870"/>
      <c r="T125" s="870"/>
      <c r="U125" s="870"/>
      <c r="V125" s="870"/>
      <c r="W125" s="870"/>
      <c r="X125" s="870"/>
      <c r="Y125" s="870"/>
      <c r="Z125" s="870"/>
      <c r="AA125" s="870"/>
      <c r="AB125" s="870"/>
      <c r="AC125" s="870"/>
      <c r="AD125" s="870"/>
      <c r="AE125" s="870"/>
      <c r="AF125" s="870"/>
      <c r="AG125" s="870"/>
      <c r="AH125" s="870"/>
      <c r="AI125" s="870"/>
      <c r="AJ125" s="870"/>
      <c r="AK125" s="3"/>
      <c r="AM125" s="308"/>
      <c r="AN125" s="308"/>
      <c r="AO125" s="308"/>
      <c r="AP125" s="308"/>
      <c r="AQ125" s="308"/>
    </row>
    <row r="126" spans="1:43" ht="18" customHeight="1">
      <c r="A126" s="1"/>
      <c r="B126" s="19"/>
      <c r="C126" s="72"/>
      <c r="D126" s="869"/>
      <c r="E126" s="869"/>
      <c r="F126" s="869"/>
      <c r="G126" s="869"/>
      <c r="H126" s="870"/>
      <c r="I126" s="870"/>
      <c r="J126" s="870"/>
      <c r="K126" s="870"/>
      <c r="L126" s="870"/>
      <c r="M126" s="870"/>
      <c r="N126" s="870"/>
      <c r="O126" s="870"/>
      <c r="P126" s="870"/>
      <c r="Q126" s="870"/>
      <c r="R126" s="870"/>
      <c r="S126" s="870"/>
      <c r="T126" s="870"/>
      <c r="U126" s="870"/>
      <c r="V126" s="870"/>
      <c r="W126" s="870"/>
      <c r="X126" s="870"/>
      <c r="Y126" s="870"/>
      <c r="Z126" s="870"/>
      <c r="AA126" s="870"/>
      <c r="AB126" s="870"/>
      <c r="AC126" s="870"/>
      <c r="AD126" s="870"/>
      <c r="AE126" s="870"/>
      <c r="AF126" s="870"/>
      <c r="AG126" s="870"/>
      <c r="AH126" s="870"/>
      <c r="AI126" s="870"/>
      <c r="AJ126" s="870"/>
      <c r="AK126" s="3"/>
      <c r="AM126" s="308"/>
      <c r="AN126" s="308"/>
      <c r="AO126" s="308"/>
      <c r="AP126" s="308"/>
      <c r="AQ126" s="308"/>
    </row>
    <row r="127" spans="1:43" ht="18" customHeight="1">
      <c r="A127" s="1"/>
      <c r="B127" s="19"/>
      <c r="C127" s="72"/>
      <c r="D127" s="869"/>
      <c r="E127" s="869"/>
      <c r="F127" s="869"/>
      <c r="G127" s="869"/>
      <c r="H127" s="870"/>
      <c r="I127" s="870"/>
      <c r="J127" s="870"/>
      <c r="K127" s="870"/>
      <c r="L127" s="870"/>
      <c r="M127" s="870"/>
      <c r="N127" s="870"/>
      <c r="O127" s="870"/>
      <c r="P127" s="870"/>
      <c r="Q127" s="870"/>
      <c r="R127" s="870"/>
      <c r="S127" s="870"/>
      <c r="T127" s="870"/>
      <c r="U127" s="870"/>
      <c r="V127" s="870"/>
      <c r="W127" s="870"/>
      <c r="X127" s="870"/>
      <c r="Y127" s="870"/>
      <c r="Z127" s="870"/>
      <c r="AA127" s="870"/>
      <c r="AB127" s="870"/>
      <c r="AC127" s="870"/>
      <c r="AD127" s="870"/>
      <c r="AE127" s="870"/>
      <c r="AF127" s="870"/>
      <c r="AG127" s="870"/>
      <c r="AH127" s="870"/>
      <c r="AI127" s="870"/>
      <c r="AJ127" s="870"/>
      <c r="AK127" s="3"/>
      <c r="AM127" s="308"/>
      <c r="AN127" s="308"/>
      <c r="AO127" s="308"/>
      <c r="AP127" s="308"/>
      <c r="AQ127" s="308"/>
    </row>
    <row r="128" spans="1:43" ht="18" customHeight="1">
      <c r="A128" s="1"/>
      <c r="B128" s="19"/>
      <c r="C128" s="72"/>
      <c r="D128" s="869"/>
      <c r="E128" s="869"/>
      <c r="F128" s="869"/>
      <c r="G128" s="869"/>
      <c r="H128" s="870"/>
      <c r="I128" s="870"/>
      <c r="J128" s="870"/>
      <c r="K128" s="870"/>
      <c r="L128" s="870"/>
      <c r="M128" s="870"/>
      <c r="N128" s="870"/>
      <c r="O128" s="870"/>
      <c r="P128" s="870"/>
      <c r="Q128" s="870"/>
      <c r="R128" s="870"/>
      <c r="S128" s="870"/>
      <c r="T128" s="870"/>
      <c r="U128" s="870"/>
      <c r="V128" s="870"/>
      <c r="W128" s="870"/>
      <c r="X128" s="870"/>
      <c r="Y128" s="870"/>
      <c r="Z128" s="870"/>
      <c r="AA128" s="870"/>
      <c r="AB128" s="870"/>
      <c r="AC128" s="870"/>
      <c r="AD128" s="870"/>
      <c r="AE128" s="870"/>
      <c r="AF128" s="870"/>
      <c r="AG128" s="870"/>
      <c r="AH128" s="870"/>
      <c r="AI128" s="870"/>
      <c r="AJ128" s="870"/>
      <c r="AK128" s="3"/>
      <c r="AM128" s="308"/>
      <c r="AN128" s="308"/>
      <c r="AO128" s="308"/>
      <c r="AP128" s="308"/>
      <c r="AQ128" s="308"/>
    </row>
    <row r="129" spans="1:43" ht="18" customHeight="1">
      <c r="A129" s="1"/>
      <c r="B129" s="19"/>
      <c r="C129" s="72"/>
      <c r="D129" s="869"/>
      <c r="E129" s="869"/>
      <c r="F129" s="869"/>
      <c r="G129" s="869"/>
      <c r="H129" s="870"/>
      <c r="I129" s="870"/>
      <c r="J129" s="870"/>
      <c r="K129" s="870"/>
      <c r="L129" s="870"/>
      <c r="M129" s="870"/>
      <c r="N129" s="870"/>
      <c r="O129" s="870"/>
      <c r="P129" s="870"/>
      <c r="Q129" s="870"/>
      <c r="R129" s="870"/>
      <c r="S129" s="870"/>
      <c r="T129" s="870"/>
      <c r="U129" s="870"/>
      <c r="V129" s="870"/>
      <c r="W129" s="870"/>
      <c r="X129" s="870"/>
      <c r="Y129" s="870"/>
      <c r="Z129" s="870"/>
      <c r="AA129" s="870"/>
      <c r="AB129" s="870"/>
      <c r="AC129" s="870"/>
      <c r="AD129" s="870"/>
      <c r="AE129" s="870"/>
      <c r="AF129" s="870"/>
      <c r="AG129" s="870"/>
      <c r="AH129" s="870"/>
      <c r="AI129" s="870"/>
      <c r="AJ129" s="870"/>
      <c r="AK129" s="3"/>
      <c r="AM129" s="308"/>
      <c r="AN129" s="308"/>
      <c r="AO129" s="308"/>
      <c r="AP129" s="308"/>
      <c r="AQ129" s="308"/>
    </row>
    <row r="130" spans="1:43" ht="18" customHeight="1">
      <c r="A130" s="1"/>
      <c r="B130" s="19"/>
      <c r="C130" s="72"/>
      <c r="D130" s="869"/>
      <c r="E130" s="869"/>
      <c r="F130" s="869"/>
      <c r="G130" s="869"/>
      <c r="H130" s="870"/>
      <c r="I130" s="870"/>
      <c r="J130" s="870"/>
      <c r="K130" s="870"/>
      <c r="L130" s="870"/>
      <c r="M130" s="870"/>
      <c r="N130" s="870"/>
      <c r="O130" s="870"/>
      <c r="P130" s="870"/>
      <c r="Q130" s="870"/>
      <c r="R130" s="870"/>
      <c r="S130" s="870"/>
      <c r="T130" s="870"/>
      <c r="U130" s="870"/>
      <c r="V130" s="870"/>
      <c r="W130" s="870"/>
      <c r="X130" s="870"/>
      <c r="Y130" s="870"/>
      <c r="Z130" s="870"/>
      <c r="AA130" s="870"/>
      <c r="AB130" s="870"/>
      <c r="AC130" s="870"/>
      <c r="AD130" s="870"/>
      <c r="AE130" s="870"/>
      <c r="AF130" s="870"/>
      <c r="AG130" s="870"/>
      <c r="AH130" s="870"/>
      <c r="AI130" s="870"/>
      <c r="AJ130" s="870"/>
      <c r="AK130" s="3"/>
      <c r="AM130" s="308"/>
      <c r="AN130" s="308"/>
      <c r="AO130" s="308"/>
      <c r="AP130" s="308"/>
      <c r="AQ130" s="308"/>
    </row>
    <row r="131" spans="1:43" ht="18" customHeight="1">
      <c r="A131" s="1"/>
      <c r="B131" s="19"/>
      <c r="C131" s="72"/>
      <c r="D131" s="869"/>
      <c r="E131" s="869"/>
      <c r="F131" s="869"/>
      <c r="G131" s="869"/>
      <c r="H131" s="870"/>
      <c r="I131" s="870"/>
      <c r="J131" s="870"/>
      <c r="K131" s="870"/>
      <c r="L131" s="870"/>
      <c r="M131" s="870"/>
      <c r="N131" s="870"/>
      <c r="O131" s="870"/>
      <c r="P131" s="870"/>
      <c r="Q131" s="870"/>
      <c r="R131" s="870"/>
      <c r="S131" s="870"/>
      <c r="T131" s="870"/>
      <c r="U131" s="870"/>
      <c r="V131" s="870"/>
      <c r="W131" s="870"/>
      <c r="X131" s="870"/>
      <c r="Y131" s="870"/>
      <c r="Z131" s="870"/>
      <c r="AA131" s="870"/>
      <c r="AB131" s="870"/>
      <c r="AC131" s="870"/>
      <c r="AD131" s="870"/>
      <c r="AE131" s="870"/>
      <c r="AF131" s="870"/>
      <c r="AG131" s="870"/>
      <c r="AH131" s="870"/>
      <c r="AI131" s="870"/>
      <c r="AJ131" s="870"/>
      <c r="AK131" s="3"/>
      <c r="AM131" s="308"/>
      <c r="AN131" s="308"/>
      <c r="AO131" s="308"/>
      <c r="AP131" s="308"/>
      <c r="AQ131" s="308"/>
    </row>
    <row r="132" spans="1:43" ht="18" customHeight="1">
      <c r="A132" s="1"/>
      <c r="B132" s="19"/>
      <c r="C132" s="72"/>
      <c r="D132" s="869" t="str">
        <f>Tbl!$Q$5</f>
        <v>令和５年度
（2023年度）</v>
      </c>
      <c r="E132" s="869"/>
      <c r="F132" s="869"/>
      <c r="G132" s="869"/>
      <c r="H132" s="870"/>
      <c r="I132" s="870"/>
      <c r="J132" s="870"/>
      <c r="K132" s="870"/>
      <c r="L132" s="870"/>
      <c r="M132" s="870"/>
      <c r="N132" s="870"/>
      <c r="O132" s="870"/>
      <c r="P132" s="870"/>
      <c r="Q132" s="870"/>
      <c r="R132" s="870"/>
      <c r="S132" s="870"/>
      <c r="T132" s="870"/>
      <c r="U132" s="870"/>
      <c r="V132" s="870"/>
      <c r="W132" s="870"/>
      <c r="X132" s="870"/>
      <c r="Y132" s="870"/>
      <c r="Z132" s="870"/>
      <c r="AA132" s="870"/>
      <c r="AB132" s="870"/>
      <c r="AC132" s="870"/>
      <c r="AD132" s="870"/>
      <c r="AE132" s="870"/>
      <c r="AF132" s="870"/>
      <c r="AG132" s="870"/>
      <c r="AH132" s="870"/>
      <c r="AI132" s="870"/>
      <c r="AJ132" s="870"/>
      <c r="AK132" s="3"/>
      <c r="AM132" s="308" t="str">
        <f>IF(AND($H132="",VALUE(MID($D132,3,1))&lt;様式１号!$D$16),"← ＣＯ2排出量の前年度に対する増減要因を分析
　 して入力してください。 (例)削減対策の実施
　 状況、生産量・営業時間等の増減など","")</f>
        <v/>
      </c>
      <c r="AN132" s="308"/>
      <c r="AO132" s="308"/>
      <c r="AP132" s="308"/>
      <c r="AQ132" s="308"/>
    </row>
    <row r="133" spans="1:43" ht="18" customHeight="1">
      <c r="A133" s="1"/>
      <c r="B133" s="19"/>
      <c r="C133" s="72"/>
      <c r="D133" s="869"/>
      <c r="E133" s="869"/>
      <c r="F133" s="869"/>
      <c r="G133" s="869"/>
      <c r="H133" s="870"/>
      <c r="I133" s="870"/>
      <c r="J133" s="870"/>
      <c r="K133" s="870"/>
      <c r="L133" s="870"/>
      <c r="M133" s="870"/>
      <c r="N133" s="870"/>
      <c r="O133" s="870"/>
      <c r="P133" s="870"/>
      <c r="Q133" s="870"/>
      <c r="R133" s="870"/>
      <c r="S133" s="870"/>
      <c r="T133" s="870"/>
      <c r="U133" s="870"/>
      <c r="V133" s="870"/>
      <c r="W133" s="870"/>
      <c r="X133" s="870"/>
      <c r="Y133" s="870"/>
      <c r="Z133" s="870"/>
      <c r="AA133" s="870"/>
      <c r="AB133" s="870"/>
      <c r="AC133" s="870"/>
      <c r="AD133" s="870"/>
      <c r="AE133" s="870"/>
      <c r="AF133" s="870"/>
      <c r="AG133" s="870"/>
      <c r="AH133" s="870"/>
      <c r="AI133" s="870"/>
      <c r="AJ133" s="870"/>
      <c r="AK133" s="3"/>
      <c r="AM133" s="308"/>
      <c r="AN133" s="308"/>
      <c r="AO133" s="308"/>
      <c r="AP133" s="308"/>
      <c r="AQ133" s="308"/>
    </row>
    <row r="134" spans="1:43" ht="18" customHeight="1">
      <c r="A134" s="1"/>
      <c r="B134" s="19"/>
      <c r="C134" s="72"/>
      <c r="D134" s="869"/>
      <c r="E134" s="869"/>
      <c r="F134" s="869"/>
      <c r="G134" s="869"/>
      <c r="H134" s="870"/>
      <c r="I134" s="870"/>
      <c r="J134" s="870"/>
      <c r="K134" s="870"/>
      <c r="L134" s="870"/>
      <c r="M134" s="870"/>
      <c r="N134" s="870"/>
      <c r="O134" s="870"/>
      <c r="P134" s="870"/>
      <c r="Q134" s="870"/>
      <c r="R134" s="870"/>
      <c r="S134" s="870"/>
      <c r="T134" s="870"/>
      <c r="U134" s="870"/>
      <c r="V134" s="870"/>
      <c r="W134" s="870"/>
      <c r="X134" s="870"/>
      <c r="Y134" s="870"/>
      <c r="Z134" s="870"/>
      <c r="AA134" s="870"/>
      <c r="AB134" s="870"/>
      <c r="AC134" s="870"/>
      <c r="AD134" s="870"/>
      <c r="AE134" s="870"/>
      <c r="AF134" s="870"/>
      <c r="AG134" s="870"/>
      <c r="AH134" s="870"/>
      <c r="AI134" s="870"/>
      <c r="AJ134" s="870"/>
      <c r="AK134" s="3"/>
      <c r="AM134" s="308"/>
      <c r="AN134" s="308"/>
      <c r="AO134" s="308"/>
      <c r="AP134" s="308"/>
      <c r="AQ134" s="308"/>
    </row>
    <row r="135" spans="1:43" ht="18" customHeight="1">
      <c r="A135" s="1"/>
      <c r="B135" s="19"/>
      <c r="C135" s="72"/>
      <c r="D135" s="869"/>
      <c r="E135" s="869"/>
      <c r="F135" s="869"/>
      <c r="G135" s="869"/>
      <c r="H135" s="870"/>
      <c r="I135" s="870"/>
      <c r="J135" s="870"/>
      <c r="K135" s="870"/>
      <c r="L135" s="870"/>
      <c r="M135" s="870"/>
      <c r="N135" s="870"/>
      <c r="O135" s="870"/>
      <c r="P135" s="870"/>
      <c r="Q135" s="870"/>
      <c r="R135" s="870"/>
      <c r="S135" s="870"/>
      <c r="T135" s="870"/>
      <c r="U135" s="870"/>
      <c r="V135" s="870"/>
      <c r="W135" s="870"/>
      <c r="X135" s="870"/>
      <c r="Y135" s="870"/>
      <c r="Z135" s="870"/>
      <c r="AA135" s="870"/>
      <c r="AB135" s="870"/>
      <c r="AC135" s="870"/>
      <c r="AD135" s="870"/>
      <c r="AE135" s="870"/>
      <c r="AF135" s="870"/>
      <c r="AG135" s="870"/>
      <c r="AH135" s="870"/>
      <c r="AI135" s="870"/>
      <c r="AJ135" s="870"/>
      <c r="AK135" s="3"/>
      <c r="AM135" s="308"/>
      <c r="AN135" s="308"/>
      <c r="AO135" s="308"/>
      <c r="AP135" s="308"/>
      <c r="AQ135" s="308"/>
    </row>
    <row r="136" spans="1:43" ht="18" customHeight="1">
      <c r="A136" s="1"/>
      <c r="B136" s="19"/>
      <c r="C136" s="72"/>
      <c r="D136" s="869"/>
      <c r="E136" s="869"/>
      <c r="F136" s="869"/>
      <c r="G136" s="869"/>
      <c r="H136" s="870"/>
      <c r="I136" s="870"/>
      <c r="J136" s="870"/>
      <c r="K136" s="870"/>
      <c r="L136" s="870"/>
      <c r="M136" s="870"/>
      <c r="N136" s="870"/>
      <c r="O136" s="870"/>
      <c r="P136" s="870"/>
      <c r="Q136" s="870"/>
      <c r="R136" s="870"/>
      <c r="S136" s="870"/>
      <c r="T136" s="870"/>
      <c r="U136" s="870"/>
      <c r="V136" s="870"/>
      <c r="W136" s="870"/>
      <c r="X136" s="870"/>
      <c r="Y136" s="870"/>
      <c r="Z136" s="870"/>
      <c r="AA136" s="870"/>
      <c r="AB136" s="870"/>
      <c r="AC136" s="870"/>
      <c r="AD136" s="870"/>
      <c r="AE136" s="870"/>
      <c r="AF136" s="870"/>
      <c r="AG136" s="870"/>
      <c r="AH136" s="870"/>
      <c r="AI136" s="870"/>
      <c r="AJ136" s="870"/>
      <c r="AK136" s="3"/>
      <c r="AM136" s="308"/>
      <c r="AN136" s="308"/>
      <c r="AO136" s="308"/>
      <c r="AP136" s="308"/>
      <c r="AQ136" s="308"/>
    </row>
    <row r="137" spans="1:43" ht="18" customHeight="1">
      <c r="A137" s="1"/>
      <c r="B137" s="19"/>
      <c r="C137" s="72"/>
      <c r="D137" s="869"/>
      <c r="E137" s="869"/>
      <c r="F137" s="869"/>
      <c r="G137" s="869"/>
      <c r="H137" s="870"/>
      <c r="I137" s="870"/>
      <c r="J137" s="870"/>
      <c r="K137" s="870"/>
      <c r="L137" s="870"/>
      <c r="M137" s="870"/>
      <c r="N137" s="870"/>
      <c r="O137" s="870"/>
      <c r="P137" s="870"/>
      <c r="Q137" s="870"/>
      <c r="R137" s="870"/>
      <c r="S137" s="870"/>
      <c r="T137" s="870"/>
      <c r="U137" s="870"/>
      <c r="V137" s="870"/>
      <c r="W137" s="870"/>
      <c r="X137" s="870"/>
      <c r="Y137" s="870"/>
      <c r="Z137" s="870"/>
      <c r="AA137" s="870"/>
      <c r="AB137" s="870"/>
      <c r="AC137" s="870"/>
      <c r="AD137" s="870"/>
      <c r="AE137" s="870"/>
      <c r="AF137" s="870"/>
      <c r="AG137" s="870"/>
      <c r="AH137" s="870"/>
      <c r="AI137" s="870"/>
      <c r="AJ137" s="870"/>
      <c r="AK137" s="3"/>
      <c r="AM137" s="308"/>
      <c r="AN137" s="308"/>
      <c r="AO137" s="308"/>
      <c r="AP137" s="308"/>
      <c r="AQ137" s="308"/>
    </row>
    <row r="138" spans="1:43" ht="18" customHeight="1">
      <c r="A138" s="1"/>
      <c r="B138" s="19"/>
      <c r="C138" s="72"/>
      <c r="D138" s="869"/>
      <c r="E138" s="869"/>
      <c r="F138" s="869"/>
      <c r="G138" s="869"/>
      <c r="H138" s="870"/>
      <c r="I138" s="870"/>
      <c r="J138" s="870"/>
      <c r="K138" s="870"/>
      <c r="L138" s="870"/>
      <c r="M138" s="870"/>
      <c r="N138" s="870"/>
      <c r="O138" s="870"/>
      <c r="P138" s="870"/>
      <c r="Q138" s="870"/>
      <c r="R138" s="870"/>
      <c r="S138" s="870"/>
      <c r="T138" s="870"/>
      <c r="U138" s="870"/>
      <c r="V138" s="870"/>
      <c r="W138" s="870"/>
      <c r="X138" s="870"/>
      <c r="Y138" s="870"/>
      <c r="Z138" s="870"/>
      <c r="AA138" s="870"/>
      <c r="AB138" s="870"/>
      <c r="AC138" s="870"/>
      <c r="AD138" s="870"/>
      <c r="AE138" s="870"/>
      <c r="AF138" s="870"/>
      <c r="AG138" s="870"/>
      <c r="AH138" s="870"/>
      <c r="AI138" s="870"/>
      <c r="AJ138" s="870"/>
      <c r="AK138" s="3"/>
      <c r="AM138" s="308"/>
      <c r="AN138" s="308"/>
      <c r="AO138" s="308"/>
      <c r="AP138" s="308"/>
      <c r="AQ138" s="308"/>
    </row>
    <row r="139" spans="1:43" ht="18" customHeight="1">
      <c r="A139" s="1"/>
      <c r="B139" s="19"/>
      <c r="C139" s="72"/>
      <c r="D139" s="869"/>
      <c r="E139" s="869"/>
      <c r="F139" s="869"/>
      <c r="G139" s="869"/>
      <c r="H139" s="870"/>
      <c r="I139" s="870"/>
      <c r="J139" s="870"/>
      <c r="K139" s="870"/>
      <c r="L139" s="870"/>
      <c r="M139" s="870"/>
      <c r="N139" s="870"/>
      <c r="O139" s="870"/>
      <c r="P139" s="870"/>
      <c r="Q139" s="870"/>
      <c r="R139" s="870"/>
      <c r="S139" s="870"/>
      <c r="T139" s="870"/>
      <c r="U139" s="870"/>
      <c r="V139" s="870"/>
      <c r="W139" s="870"/>
      <c r="X139" s="870"/>
      <c r="Y139" s="870"/>
      <c r="Z139" s="870"/>
      <c r="AA139" s="870"/>
      <c r="AB139" s="870"/>
      <c r="AC139" s="870"/>
      <c r="AD139" s="870"/>
      <c r="AE139" s="870"/>
      <c r="AF139" s="870"/>
      <c r="AG139" s="870"/>
      <c r="AH139" s="870"/>
      <c r="AI139" s="870"/>
      <c r="AJ139" s="870"/>
      <c r="AK139" s="3"/>
      <c r="AM139" s="308"/>
      <c r="AN139" s="308"/>
      <c r="AO139" s="308"/>
      <c r="AP139" s="308"/>
      <c r="AQ139" s="308"/>
    </row>
    <row r="140" spans="1:43" ht="18" customHeight="1">
      <c r="A140" s="1"/>
      <c r="B140" s="19"/>
      <c r="C140" s="72"/>
      <c r="D140" s="869" t="str">
        <f>Tbl!$Q$6</f>
        <v>令和６年度
（2024年度）</v>
      </c>
      <c r="E140" s="869"/>
      <c r="F140" s="869"/>
      <c r="G140" s="869"/>
      <c r="H140" s="870"/>
      <c r="I140" s="870"/>
      <c r="J140" s="870"/>
      <c r="K140" s="870"/>
      <c r="L140" s="870"/>
      <c r="M140" s="870"/>
      <c r="N140" s="870"/>
      <c r="O140" s="870"/>
      <c r="P140" s="870"/>
      <c r="Q140" s="870"/>
      <c r="R140" s="870"/>
      <c r="S140" s="870"/>
      <c r="T140" s="870"/>
      <c r="U140" s="870"/>
      <c r="V140" s="870"/>
      <c r="W140" s="870"/>
      <c r="X140" s="870"/>
      <c r="Y140" s="870"/>
      <c r="Z140" s="870"/>
      <c r="AA140" s="870"/>
      <c r="AB140" s="870"/>
      <c r="AC140" s="870"/>
      <c r="AD140" s="870"/>
      <c r="AE140" s="870"/>
      <c r="AF140" s="870"/>
      <c r="AG140" s="870"/>
      <c r="AH140" s="870"/>
      <c r="AI140" s="870"/>
      <c r="AJ140" s="870"/>
      <c r="AK140" s="3"/>
      <c r="AM140" s="308" t="str">
        <f>IF(AND($H140="",VALUE(MID($D140,3,1))&lt;様式１号!$D$16),"← ＣＯ2排出量の前年度に対する増減要因を分析
　 して入力してください。 (例)削減対策の実施
　 状況、生産量・営業時間等の増減など","")</f>
        <v/>
      </c>
      <c r="AN140" s="308"/>
      <c r="AO140" s="308"/>
      <c r="AP140" s="308"/>
      <c r="AQ140" s="308"/>
    </row>
    <row r="141" spans="1:43" ht="18" customHeight="1">
      <c r="A141" s="1"/>
      <c r="B141" s="19"/>
      <c r="C141" s="72"/>
      <c r="D141" s="869"/>
      <c r="E141" s="869"/>
      <c r="F141" s="869"/>
      <c r="G141" s="869"/>
      <c r="H141" s="870"/>
      <c r="I141" s="870"/>
      <c r="J141" s="870"/>
      <c r="K141" s="870"/>
      <c r="L141" s="870"/>
      <c r="M141" s="870"/>
      <c r="N141" s="870"/>
      <c r="O141" s="870"/>
      <c r="P141" s="870"/>
      <c r="Q141" s="870"/>
      <c r="R141" s="870"/>
      <c r="S141" s="870"/>
      <c r="T141" s="870"/>
      <c r="U141" s="870"/>
      <c r="V141" s="870"/>
      <c r="W141" s="870"/>
      <c r="X141" s="870"/>
      <c r="Y141" s="870"/>
      <c r="Z141" s="870"/>
      <c r="AA141" s="870"/>
      <c r="AB141" s="870"/>
      <c r="AC141" s="870"/>
      <c r="AD141" s="870"/>
      <c r="AE141" s="870"/>
      <c r="AF141" s="870"/>
      <c r="AG141" s="870"/>
      <c r="AH141" s="870"/>
      <c r="AI141" s="870"/>
      <c r="AJ141" s="870"/>
      <c r="AK141" s="3"/>
      <c r="AM141" s="308"/>
      <c r="AN141" s="308"/>
      <c r="AO141" s="308"/>
      <c r="AP141" s="308"/>
      <c r="AQ141" s="308"/>
    </row>
    <row r="142" spans="1:43" ht="18" customHeight="1">
      <c r="A142" s="1"/>
      <c r="B142" s="19"/>
      <c r="C142" s="72"/>
      <c r="D142" s="869"/>
      <c r="E142" s="869"/>
      <c r="F142" s="869"/>
      <c r="G142" s="869"/>
      <c r="H142" s="870"/>
      <c r="I142" s="870"/>
      <c r="J142" s="870"/>
      <c r="K142" s="870"/>
      <c r="L142" s="870"/>
      <c r="M142" s="870"/>
      <c r="N142" s="870"/>
      <c r="O142" s="870"/>
      <c r="P142" s="870"/>
      <c r="Q142" s="870"/>
      <c r="R142" s="870"/>
      <c r="S142" s="870"/>
      <c r="T142" s="870"/>
      <c r="U142" s="870"/>
      <c r="V142" s="870"/>
      <c r="W142" s="870"/>
      <c r="X142" s="870"/>
      <c r="Y142" s="870"/>
      <c r="Z142" s="870"/>
      <c r="AA142" s="870"/>
      <c r="AB142" s="870"/>
      <c r="AC142" s="870"/>
      <c r="AD142" s="870"/>
      <c r="AE142" s="870"/>
      <c r="AF142" s="870"/>
      <c r="AG142" s="870"/>
      <c r="AH142" s="870"/>
      <c r="AI142" s="870"/>
      <c r="AJ142" s="870"/>
      <c r="AK142" s="3"/>
      <c r="AM142" s="308"/>
      <c r="AN142" s="308"/>
      <c r="AO142" s="308"/>
      <c r="AP142" s="308"/>
      <c r="AQ142" s="308"/>
    </row>
    <row r="143" spans="1:43" ht="18" customHeight="1">
      <c r="A143" s="1"/>
      <c r="B143" s="19"/>
      <c r="C143" s="72"/>
      <c r="D143" s="869"/>
      <c r="E143" s="869"/>
      <c r="F143" s="869"/>
      <c r="G143" s="869"/>
      <c r="H143" s="870"/>
      <c r="I143" s="870"/>
      <c r="J143" s="870"/>
      <c r="K143" s="870"/>
      <c r="L143" s="870"/>
      <c r="M143" s="870"/>
      <c r="N143" s="870"/>
      <c r="O143" s="870"/>
      <c r="P143" s="870"/>
      <c r="Q143" s="870"/>
      <c r="R143" s="870"/>
      <c r="S143" s="870"/>
      <c r="T143" s="870"/>
      <c r="U143" s="870"/>
      <c r="V143" s="870"/>
      <c r="W143" s="870"/>
      <c r="X143" s="870"/>
      <c r="Y143" s="870"/>
      <c r="Z143" s="870"/>
      <c r="AA143" s="870"/>
      <c r="AB143" s="870"/>
      <c r="AC143" s="870"/>
      <c r="AD143" s="870"/>
      <c r="AE143" s="870"/>
      <c r="AF143" s="870"/>
      <c r="AG143" s="870"/>
      <c r="AH143" s="870"/>
      <c r="AI143" s="870"/>
      <c r="AJ143" s="870"/>
      <c r="AK143" s="3"/>
      <c r="AM143" s="308"/>
      <c r="AN143" s="308"/>
      <c r="AO143" s="308"/>
      <c r="AP143" s="308"/>
      <c r="AQ143" s="308"/>
    </row>
    <row r="144" spans="1:43" ht="18" customHeight="1">
      <c r="A144" s="1"/>
      <c r="B144" s="19"/>
      <c r="C144" s="72"/>
      <c r="D144" s="869"/>
      <c r="E144" s="869"/>
      <c r="F144" s="869"/>
      <c r="G144" s="869"/>
      <c r="H144" s="870"/>
      <c r="I144" s="870"/>
      <c r="J144" s="870"/>
      <c r="K144" s="870"/>
      <c r="L144" s="870"/>
      <c r="M144" s="870"/>
      <c r="N144" s="870"/>
      <c r="O144" s="870"/>
      <c r="P144" s="870"/>
      <c r="Q144" s="870"/>
      <c r="R144" s="870"/>
      <c r="S144" s="870"/>
      <c r="T144" s="870"/>
      <c r="U144" s="870"/>
      <c r="V144" s="870"/>
      <c r="W144" s="870"/>
      <c r="X144" s="870"/>
      <c r="Y144" s="870"/>
      <c r="Z144" s="870"/>
      <c r="AA144" s="870"/>
      <c r="AB144" s="870"/>
      <c r="AC144" s="870"/>
      <c r="AD144" s="870"/>
      <c r="AE144" s="870"/>
      <c r="AF144" s="870"/>
      <c r="AG144" s="870"/>
      <c r="AH144" s="870"/>
      <c r="AI144" s="870"/>
      <c r="AJ144" s="870"/>
      <c r="AK144" s="3"/>
      <c r="AM144" s="308"/>
      <c r="AN144" s="308"/>
      <c r="AO144" s="308"/>
      <c r="AP144" s="308"/>
      <c r="AQ144" s="308"/>
    </row>
    <row r="145" spans="1:76" ht="18" customHeight="1">
      <c r="A145" s="1"/>
      <c r="B145" s="19"/>
      <c r="C145" s="72"/>
      <c r="D145" s="869"/>
      <c r="E145" s="869"/>
      <c r="F145" s="869"/>
      <c r="G145" s="869"/>
      <c r="H145" s="870"/>
      <c r="I145" s="870"/>
      <c r="J145" s="870"/>
      <c r="K145" s="870"/>
      <c r="L145" s="870"/>
      <c r="M145" s="870"/>
      <c r="N145" s="870"/>
      <c r="O145" s="870"/>
      <c r="P145" s="870"/>
      <c r="Q145" s="870"/>
      <c r="R145" s="870"/>
      <c r="S145" s="870"/>
      <c r="T145" s="870"/>
      <c r="U145" s="870"/>
      <c r="V145" s="870"/>
      <c r="W145" s="870"/>
      <c r="X145" s="870"/>
      <c r="Y145" s="870"/>
      <c r="Z145" s="870"/>
      <c r="AA145" s="870"/>
      <c r="AB145" s="870"/>
      <c r="AC145" s="870"/>
      <c r="AD145" s="870"/>
      <c r="AE145" s="870"/>
      <c r="AF145" s="870"/>
      <c r="AG145" s="870"/>
      <c r="AH145" s="870"/>
      <c r="AI145" s="870"/>
      <c r="AJ145" s="870"/>
      <c r="AK145" s="3"/>
      <c r="AM145" s="308"/>
      <c r="AN145" s="308"/>
      <c r="AO145" s="308"/>
      <c r="AP145" s="308"/>
      <c r="AQ145" s="308"/>
    </row>
    <row r="146" spans="1:76" ht="18" customHeight="1">
      <c r="A146" s="1"/>
      <c r="B146" s="19"/>
      <c r="C146" s="72"/>
      <c r="D146" s="869"/>
      <c r="E146" s="869"/>
      <c r="F146" s="869"/>
      <c r="G146" s="869"/>
      <c r="H146" s="870"/>
      <c r="I146" s="870"/>
      <c r="J146" s="870"/>
      <c r="K146" s="870"/>
      <c r="L146" s="870"/>
      <c r="M146" s="870"/>
      <c r="N146" s="870"/>
      <c r="O146" s="870"/>
      <c r="P146" s="870"/>
      <c r="Q146" s="870"/>
      <c r="R146" s="870"/>
      <c r="S146" s="870"/>
      <c r="T146" s="870"/>
      <c r="U146" s="870"/>
      <c r="V146" s="870"/>
      <c r="W146" s="870"/>
      <c r="X146" s="870"/>
      <c r="Y146" s="870"/>
      <c r="Z146" s="870"/>
      <c r="AA146" s="870"/>
      <c r="AB146" s="870"/>
      <c r="AC146" s="870"/>
      <c r="AD146" s="870"/>
      <c r="AE146" s="870"/>
      <c r="AF146" s="870"/>
      <c r="AG146" s="870"/>
      <c r="AH146" s="870"/>
      <c r="AI146" s="870"/>
      <c r="AJ146" s="870"/>
      <c r="AK146" s="3"/>
      <c r="AM146" s="308"/>
      <c r="AN146" s="308"/>
      <c r="AO146" s="308"/>
      <c r="AP146" s="308"/>
      <c r="AQ146" s="308"/>
    </row>
    <row r="147" spans="1:76" ht="18" customHeight="1">
      <c r="A147" s="1"/>
      <c r="B147" s="153"/>
      <c r="C147" s="72"/>
      <c r="D147" s="869"/>
      <c r="E147" s="869"/>
      <c r="F147" s="869"/>
      <c r="G147" s="869"/>
      <c r="H147" s="870"/>
      <c r="I147" s="870"/>
      <c r="J147" s="870"/>
      <c r="K147" s="870"/>
      <c r="L147" s="870"/>
      <c r="M147" s="870"/>
      <c r="N147" s="870"/>
      <c r="O147" s="870"/>
      <c r="P147" s="870"/>
      <c r="Q147" s="870"/>
      <c r="R147" s="870"/>
      <c r="S147" s="870"/>
      <c r="T147" s="870"/>
      <c r="U147" s="870"/>
      <c r="V147" s="870"/>
      <c r="W147" s="870"/>
      <c r="X147" s="870"/>
      <c r="Y147" s="870"/>
      <c r="Z147" s="870"/>
      <c r="AA147" s="870"/>
      <c r="AB147" s="870"/>
      <c r="AC147" s="870"/>
      <c r="AD147" s="870"/>
      <c r="AE147" s="870"/>
      <c r="AF147" s="870"/>
      <c r="AG147" s="870"/>
      <c r="AH147" s="870"/>
      <c r="AI147" s="870"/>
      <c r="AJ147" s="870"/>
      <c r="AK147" s="3"/>
      <c r="AM147" s="308"/>
      <c r="AN147" s="308"/>
      <c r="AO147" s="308"/>
      <c r="AP147" s="308"/>
      <c r="AQ147" s="308"/>
    </row>
    <row r="148" spans="1:76" ht="21" customHeight="1">
      <c r="A148" s="1"/>
      <c r="B148" s="73"/>
      <c r="C148" s="72"/>
      <c r="D148" s="83"/>
      <c r="E148" s="83"/>
      <c r="F148" s="83"/>
      <c r="G148" s="83"/>
      <c r="H148" s="98"/>
      <c r="I148" s="99"/>
      <c r="J148" s="100"/>
      <c r="K148" s="100"/>
      <c r="L148" s="100"/>
      <c r="M148" s="100"/>
      <c r="N148" s="100"/>
      <c r="O148" s="101"/>
      <c r="P148" s="102"/>
      <c r="Q148" s="102"/>
      <c r="R148" s="102"/>
      <c r="S148" s="102"/>
      <c r="T148" s="102"/>
      <c r="U148" s="102"/>
      <c r="V148" s="102"/>
      <c r="W148" s="102"/>
      <c r="X148" s="102"/>
      <c r="Y148" s="102"/>
      <c r="Z148" s="102"/>
      <c r="AA148" s="102"/>
      <c r="AB148" s="102"/>
      <c r="AC148" s="102"/>
      <c r="AD148" s="118"/>
      <c r="AE148" s="119"/>
      <c r="AF148" s="119"/>
      <c r="AG148" s="119"/>
      <c r="AH148" s="119"/>
      <c r="AI148" s="119"/>
      <c r="AJ148" s="116"/>
      <c r="AK148" s="251" t="s">
        <v>38</v>
      </c>
      <c r="AL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row>
    <row r="149" spans="1:76" s="46" customFormat="1">
      <c r="A149" s="9"/>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871" t="s">
        <v>84</v>
      </c>
      <c r="Z149" s="871"/>
      <c r="AA149" s="871"/>
      <c r="AB149" s="871"/>
      <c r="AC149" s="746" t="str">
        <f>IF($AC$4="","",$AC$4)</f>
        <v/>
      </c>
      <c r="AD149" s="746"/>
      <c r="AE149" s="746"/>
      <c r="AF149" s="746"/>
      <c r="AG149" s="746"/>
      <c r="AH149" s="746"/>
      <c r="AI149" s="746"/>
      <c r="AJ149" s="746"/>
      <c r="AK149" s="67"/>
      <c r="AL149" s="45"/>
      <c r="AM149" s="136"/>
      <c r="AN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5"/>
    </row>
    <row r="150" spans="1:76">
      <c r="A150" s="1"/>
      <c r="B150" s="72"/>
      <c r="C150" s="131" t="s">
        <v>170</v>
      </c>
      <c r="D150" s="131"/>
      <c r="E150" s="131"/>
      <c r="F150" s="131"/>
      <c r="G150" s="131"/>
      <c r="H150" s="131"/>
      <c r="I150" s="131"/>
      <c r="J150" s="131"/>
      <c r="K150" s="131"/>
      <c r="L150" s="131"/>
      <c r="M150" s="131"/>
      <c r="N150" s="131"/>
      <c r="O150" s="131"/>
      <c r="P150" s="131"/>
      <c r="Q150" s="131"/>
      <c r="R150" s="131"/>
      <c r="S150" s="131"/>
      <c r="T150" s="131"/>
      <c r="U150" s="131"/>
      <c r="V150" s="54"/>
      <c r="W150" s="54"/>
      <c r="X150" s="54"/>
      <c r="Y150" s="54"/>
      <c r="Z150" s="54"/>
      <c r="AA150" s="54"/>
      <c r="AB150" s="54"/>
      <c r="AC150" s="54"/>
      <c r="AD150" s="54"/>
      <c r="AE150" s="139" t="str">
        <f>IF($E$10="Bテナント等","Bテナント等事業所 （４）",IF($E$10="A","A事業所（４）",""))</f>
        <v/>
      </c>
      <c r="AF150" s="103"/>
      <c r="AG150" s="54"/>
      <c r="AH150" s="54"/>
      <c r="AI150" s="54"/>
      <c r="AJ150" s="54"/>
      <c r="AK150" s="54"/>
      <c r="AO150" s="46"/>
      <c r="AP150" s="46"/>
      <c r="AQ150" s="46"/>
      <c r="AR150" s="46"/>
      <c r="AS150" s="46"/>
      <c r="AT150" s="46"/>
    </row>
    <row r="151" spans="1:76" ht="8.25" customHeight="1">
      <c r="A151" s="1"/>
      <c r="B151" s="32"/>
      <c r="C151" s="17"/>
      <c r="D151" s="17"/>
      <c r="E151" s="17"/>
      <c r="F151" s="17"/>
      <c r="G151" s="17"/>
      <c r="H151" s="17"/>
      <c r="I151" s="17"/>
      <c r="J151" s="17"/>
      <c r="K151" s="17"/>
      <c r="L151" s="17"/>
      <c r="M151" s="17"/>
      <c r="N151" s="17"/>
      <c r="O151" s="17"/>
      <c r="P151" s="17"/>
      <c r="Q151" s="17"/>
      <c r="R151" s="17"/>
      <c r="S151" s="17"/>
      <c r="T151" s="17"/>
      <c r="U151" s="17"/>
      <c r="V151" s="5"/>
      <c r="W151" s="5"/>
      <c r="X151" s="5"/>
      <c r="Y151" s="5"/>
      <c r="Z151" s="5"/>
      <c r="AA151" s="5"/>
      <c r="AB151" s="5"/>
      <c r="AC151" s="5"/>
      <c r="AD151" s="5"/>
      <c r="AE151" s="5"/>
      <c r="AF151" s="5"/>
      <c r="AG151" s="5"/>
      <c r="AH151" s="5"/>
      <c r="AI151" s="5"/>
      <c r="AJ151" s="5"/>
      <c r="AK151" s="18"/>
      <c r="AL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row>
    <row r="152" spans="1:76" s="46" customFormat="1" ht="21" customHeight="1">
      <c r="A152" s="9"/>
      <c r="B152" s="33"/>
      <c r="C152" s="130" t="s">
        <v>171</v>
      </c>
      <c r="D152" s="86"/>
      <c r="E152" s="86"/>
      <c r="F152" s="86"/>
      <c r="G152" s="86"/>
      <c r="H152" s="67"/>
      <c r="I152" s="67"/>
      <c r="J152" s="67"/>
      <c r="K152" s="86"/>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34"/>
      <c r="AM152" s="136"/>
    </row>
    <row r="153" spans="1:76" s="46" customFormat="1" ht="13.5">
      <c r="A153" s="9"/>
      <c r="B153" s="33"/>
      <c r="C153" s="86"/>
      <c r="D153" s="86"/>
      <c r="E153" s="86"/>
      <c r="F153" s="86"/>
      <c r="G153" s="86"/>
      <c r="H153" s="877">
        <v>0</v>
      </c>
      <c r="I153" s="877"/>
      <c r="J153" s="877"/>
      <c r="K153" s="86"/>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34"/>
      <c r="AM153" s="136"/>
    </row>
    <row r="154" spans="1:76" s="46" customFormat="1" ht="10.5" customHeight="1">
      <c r="A154" s="9"/>
      <c r="B154" s="33"/>
      <c r="C154" s="878" t="s">
        <v>172</v>
      </c>
      <c r="D154" s="879"/>
      <c r="E154" s="884" t="s">
        <v>173</v>
      </c>
      <c r="F154" s="885"/>
      <c r="G154" s="885"/>
      <c r="H154" s="885"/>
      <c r="I154" s="885"/>
      <c r="J154" s="885"/>
      <c r="K154" s="885"/>
      <c r="L154" s="885"/>
      <c r="M154" s="885"/>
      <c r="N154" s="885"/>
      <c r="O154" s="885"/>
      <c r="P154" s="885"/>
      <c r="Q154" s="886"/>
      <c r="R154" s="878" t="s">
        <v>486</v>
      </c>
      <c r="S154" s="893"/>
      <c r="T154" s="893"/>
      <c r="U154" s="893"/>
      <c r="V154" s="893"/>
      <c r="W154" s="893"/>
      <c r="X154" s="893"/>
      <c r="Y154" s="893"/>
      <c r="Z154" s="893"/>
      <c r="AA154" s="893"/>
      <c r="AB154" s="893"/>
      <c r="AC154" s="879"/>
      <c r="AD154" s="872" t="s">
        <v>174</v>
      </c>
      <c r="AE154" s="872"/>
      <c r="AF154" s="872" t="s">
        <v>175</v>
      </c>
      <c r="AG154" s="872"/>
      <c r="AH154" s="873" t="s">
        <v>487</v>
      </c>
      <c r="AI154" s="873"/>
      <c r="AJ154" s="873"/>
      <c r="AK154" s="34"/>
      <c r="AM154" s="136"/>
    </row>
    <row r="155" spans="1:76" s="46" customFormat="1" ht="10.5" customHeight="1">
      <c r="A155" s="9"/>
      <c r="B155" s="33"/>
      <c r="C155" s="880"/>
      <c r="D155" s="881"/>
      <c r="E155" s="887"/>
      <c r="F155" s="888"/>
      <c r="G155" s="888"/>
      <c r="H155" s="888"/>
      <c r="I155" s="888"/>
      <c r="J155" s="888"/>
      <c r="K155" s="888"/>
      <c r="L155" s="888"/>
      <c r="M155" s="888"/>
      <c r="N155" s="888"/>
      <c r="O155" s="888"/>
      <c r="P155" s="888"/>
      <c r="Q155" s="889"/>
      <c r="R155" s="880"/>
      <c r="S155" s="894"/>
      <c r="T155" s="894"/>
      <c r="U155" s="894"/>
      <c r="V155" s="894"/>
      <c r="W155" s="894"/>
      <c r="X155" s="894"/>
      <c r="Y155" s="894"/>
      <c r="Z155" s="894"/>
      <c r="AA155" s="894"/>
      <c r="AB155" s="894"/>
      <c r="AC155" s="881"/>
      <c r="AD155" s="872"/>
      <c r="AE155" s="872"/>
      <c r="AF155" s="872"/>
      <c r="AG155" s="872"/>
      <c r="AH155" s="873"/>
      <c r="AI155" s="873"/>
      <c r="AJ155" s="873"/>
      <c r="AK155" s="34"/>
      <c r="AM155" s="136"/>
    </row>
    <row r="156" spans="1:76" s="46" customFormat="1" ht="10.5" customHeight="1">
      <c r="A156" s="9"/>
      <c r="B156" s="33"/>
      <c r="C156" s="880"/>
      <c r="D156" s="881"/>
      <c r="E156" s="890"/>
      <c r="F156" s="891"/>
      <c r="G156" s="891"/>
      <c r="H156" s="891"/>
      <c r="I156" s="891"/>
      <c r="J156" s="891"/>
      <c r="K156" s="891"/>
      <c r="L156" s="891"/>
      <c r="M156" s="891"/>
      <c r="N156" s="891"/>
      <c r="O156" s="891"/>
      <c r="P156" s="891"/>
      <c r="Q156" s="892"/>
      <c r="R156" s="880"/>
      <c r="S156" s="894"/>
      <c r="T156" s="894"/>
      <c r="U156" s="894"/>
      <c r="V156" s="894"/>
      <c r="W156" s="894"/>
      <c r="X156" s="894"/>
      <c r="Y156" s="894"/>
      <c r="Z156" s="894"/>
      <c r="AA156" s="894"/>
      <c r="AB156" s="894"/>
      <c r="AC156" s="881"/>
      <c r="AD156" s="872"/>
      <c r="AE156" s="872"/>
      <c r="AF156" s="872"/>
      <c r="AG156" s="872"/>
      <c r="AH156" s="873"/>
      <c r="AI156" s="873"/>
      <c r="AJ156" s="873"/>
      <c r="AK156" s="34"/>
      <c r="AM156" s="136"/>
    </row>
    <row r="157" spans="1:76" s="46" customFormat="1" ht="27.75" customHeight="1">
      <c r="A157" s="9"/>
      <c r="B157" s="33"/>
      <c r="C157" s="880"/>
      <c r="D157" s="881"/>
      <c r="E157" s="747" t="s">
        <v>176</v>
      </c>
      <c r="F157" s="748"/>
      <c r="G157" s="749"/>
      <c r="H157" s="874" t="s">
        <v>177</v>
      </c>
      <c r="I157" s="875"/>
      <c r="J157" s="875"/>
      <c r="K157" s="875"/>
      <c r="L157" s="875"/>
      <c r="M157" s="875"/>
      <c r="N157" s="875"/>
      <c r="O157" s="875"/>
      <c r="P157" s="875"/>
      <c r="Q157" s="876"/>
      <c r="R157" s="880"/>
      <c r="S157" s="894"/>
      <c r="T157" s="894"/>
      <c r="U157" s="894"/>
      <c r="V157" s="894"/>
      <c r="W157" s="894"/>
      <c r="X157" s="894"/>
      <c r="Y157" s="894"/>
      <c r="Z157" s="894"/>
      <c r="AA157" s="894"/>
      <c r="AB157" s="894"/>
      <c r="AC157" s="881"/>
      <c r="AD157" s="872"/>
      <c r="AE157" s="872"/>
      <c r="AF157" s="872"/>
      <c r="AG157" s="872"/>
      <c r="AH157" s="873"/>
      <c r="AI157" s="873"/>
      <c r="AJ157" s="873"/>
      <c r="AK157" s="34"/>
      <c r="AM157" s="136"/>
    </row>
    <row r="158" spans="1:76" s="46" customFormat="1" ht="27.75" customHeight="1">
      <c r="A158" s="9"/>
      <c r="B158" s="33"/>
      <c r="C158" s="882"/>
      <c r="D158" s="883"/>
      <c r="E158" s="753"/>
      <c r="F158" s="754"/>
      <c r="G158" s="755"/>
      <c r="H158" s="874" t="s">
        <v>178</v>
      </c>
      <c r="I158" s="875"/>
      <c r="J158" s="875"/>
      <c r="K158" s="876"/>
      <c r="L158" s="874" t="s">
        <v>179</v>
      </c>
      <c r="M158" s="875"/>
      <c r="N158" s="875"/>
      <c r="O158" s="875"/>
      <c r="P158" s="875"/>
      <c r="Q158" s="876"/>
      <c r="R158" s="882"/>
      <c r="S158" s="895"/>
      <c r="T158" s="895"/>
      <c r="U158" s="895"/>
      <c r="V158" s="895"/>
      <c r="W158" s="895"/>
      <c r="X158" s="895"/>
      <c r="Y158" s="895"/>
      <c r="Z158" s="895"/>
      <c r="AA158" s="895"/>
      <c r="AB158" s="895"/>
      <c r="AC158" s="883"/>
      <c r="AD158" s="872"/>
      <c r="AE158" s="872"/>
      <c r="AF158" s="872"/>
      <c r="AG158" s="872"/>
      <c r="AH158" s="873"/>
      <c r="AI158" s="873"/>
      <c r="AJ158" s="873"/>
      <c r="AK158" s="34"/>
      <c r="AM158" s="136"/>
    </row>
    <row r="159" spans="1:76" s="46" customFormat="1" ht="42" customHeight="1">
      <c r="A159" s="9"/>
      <c r="B159" s="33"/>
      <c r="C159" s="900">
        <v>1</v>
      </c>
      <c r="D159" s="901"/>
      <c r="E159" s="902" t="str" cm="1">
        <f t="array" aca="1" ref="E159" ca="1">IFERROR(INDIRECT("Tbl!"&amp;ADDRESS(MATCH($L159,Tbl!$AC:$AC,0),27)),"")</f>
        <v/>
      </c>
      <c r="F159" s="903"/>
      <c r="G159" s="904"/>
      <c r="H159" s="905" t="str" cm="1">
        <f t="array" aca="1" ref="H159" ca="1">IFERROR(INDIRECT("Tbl!"&amp;ADDRESS(MATCH($L159,Tbl!$AC:$AC,0),28)),"")</f>
        <v/>
      </c>
      <c r="I159" s="906"/>
      <c r="J159" s="906"/>
      <c r="K159" s="907"/>
      <c r="L159" s="908"/>
      <c r="M159" s="909"/>
      <c r="N159" s="909"/>
      <c r="O159" s="909"/>
      <c r="P159" s="909"/>
      <c r="Q159" s="909"/>
      <c r="R159" s="912"/>
      <c r="S159" s="913"/>
      <c r="T159" s="913"/>
      <c r="U159" s="913"/>
      <c r="V159" s="913"/>
      <c r="W159" s="913"/>
      <c r="X159" s="913"/>
      <c r="Y159" s="913"/>
      <c r="Z159" s="913"/>
      <c r="AA159" s="913"/>
      <c r="AB159" s="913"/>
      <c r="AC159" s="913"/>
      <c r="AD159" s="896"/>
      <c r="AE159" s="896"/>
      <c r="AF159" s="896"/>
      <c r="AG159" s="896"/>
      <c r="AH159" s="897"/>
      <c r="AI159" s="898"/>
      <c r="AJ159" s="899"/>
      <c r="AK159" s="34"/>
      <c r="AM159" s="343" t="s">
        <v>533</v>
      </c>
      <c r="AN159" s="343"/>
      <c r="AO159" s="343"/>
      <c r="AP159" s="343"/>
      <c r="AQ159" s="343"/>
      <c r="AR159" s="343"/>
      <c r="AS159" s="343"/>
    </row>
    <row r="160" spans="1:76" s="46" customFormat="1" ht="42" customHeight="1">
      <c r="A160" s="9"/>
      <c r="B160" s="33"/>
      <c r="C160" s="900">
        <v>2</v>
      </c>
      <c r="D160" s="901"/>
      <c r="E160" s="902" t="str" cm="1">
        <f t="array" aca="1" ref="E160" ca="1">IFERROR(INDIRECT("Tbl!"&amp;ADDRESS(MATCH($L160,Tbl!$AC:$AC,0),27)),"")</f>
        <v/>
      </c>
      <c r="F160" s="903"/>
      <c r="G160" s="904"/>
      <c r="H160" s="905" t="str" cm="1">
        <f t="array" aca="1" ref="H160" ca="1">IFERROR(INDIRECT("Tbl!"&amp;ADDRESS(MATCH($L160,Tbl!$AC:$AC,0),28)),"")</f>
        <v/>
      </c>
      <c r="I160" s="906"/>
      <c r="J160" s="906"/>
      <c r="K160" s="907"/>
      <c r="L160" s="908"/>
      <c r="M160" s="909"/>
      <c r="N160" s="909"/>
      <c r="O160" s="909"/>
      <c r="P160" s="909"/>
      <c r="Q160" s="909"/>
      <c r="R160" s="910"/>
      <c r="S160" s="911"/>
      <c r="T160" s="911"/>
      <c r="U160" s="911"/>
      <c r="V160" s="911"/>
      <c r="W160" s="911"/>
      <c r="X160" s="911"/>
      <c r="Y160" s="911"/>
      <c r="Z160" s="911"/>
      <c r="AA160" s="911"/>
      <c r="AB160" s="911"/>
      <c r="AC160" s="911"/>
      <c r="AD160" s="896"/>
      <c r="AE160" s="896"/>
      <c r="AF160" s="896"/>
      <c r="AG160" s="896"/>
      <c r="AH160" s="897"/>
      <c r="AI160" s="898"/>
      <c r="AJ160" s="899"/>
      <c r="AK160" s="34"/>
      <c r="AM160" s="136"/>
    </row>
    <row r="161" spans="1:76" s="46" customFormat="1" ht="42" customHeight="1">
      <c r="A161" s="9"/>
      <c r="B161" s="33"/>
      <c r="C161" s="900">
        <v>3</v>
      </c>
      <c r="D161" s="901"/>
      <c r="E161" s="902" t="str" cm="1">
        <f t="array" aca="1" ref="E161" ca="1">IFERROR(INDIRECT("Tbl!"&amp;ADDRESS(MATCH($L161,Tbl!$AC:$AC,0),27)),"")</f>
        <v/>
      </c>
      <c r="F161" s="903"/>
      <c r="G161" s="904"/>
      <c r="H161" s="905" t="str" cm="1">
        <f t="array" aca="1" ref="H161" ca="1">IFERROR(INDIRECT("Tbl!"&amp;ADDRESS(MATCH($L161,Tbl!$AC:$AC,0),28)),"")</f>
        <v/>
      </c>
      <c r="I161" s="906"/>
      <c r="J161" s="906"/>
      <c r="K161" s="907"/>
      <c r="L161" s="908"/>
      <c r="M161" s="909"/>
      <c r="N161" s="909"/>
      <c r="O161" s="909"/>
      <c r="P161" s="909"/>
      <c r="Q161" s="909"/>
      <c r="R161" s="910"/>
      <c r="S161" s="911"/>
      <c r="T161" s="911"/>
      <c r="U161" s="911"/>
      <c r="V161" s="911"/>
      <c r="W161" s="911"/>
      <c r="X161" s="911"/>
      <c r="Y161" s="911"/>
      <c r="Z161" s="911"/>
      <c r="AA161" s="911"/>
      <c r="AB161" s="911"/>
      <c r="AC161" s="911"/>
      <c r="AD161" s="896"/>
      <c r="AE161" s="896"/>
      <c r="AF161" s="896"/>
      <c r="AG161" s="896"/>
      <c r="AH161" s="897"/>
      <c r="AI161" s="898"/>
      <c r="AJ161" s="899"/>
      <c r="AK161" s="34"/>
      <c r="AM161" s="136"/>
    </row>
    <row r="162" spans="1:76" s="46" customFormat="1" ht="42" customHeight="1">
      <c r="A162" s="9"/>
      <c r="B162" s="33"/>
      <c r="C162" s="900">
        <v>4</v>
      </c>
      <c r="D162" s="901"/>
      <c r="E162" s="902" t="str" cm="1">
        <f t="array" aca="1" ref="E162" ca="1">IFERROR(INDIRECT("Tbl!"&amp;ADDRESS(MATCH($L162,Tbl!$AC:$AC,0),27)),"")</f>
        <v/>
      </c>
      <c r="F162" s="903"/>
      <c r="G162" s="904"/>
      <c r="H162" s="905" t="str" cm="1">
        <f t="array" aca="1" ref="H162" ca="1">IFERROR(INDIRECT("Tbl!"&amp;ADDRESS(MATCH($L162,Tbl!$AC:$AC,0),28)),"")</f>
        <v/>
      </c>
      <c r="I162" s="906"/>
      <c r="J162" s="906"/>
      <c r="K162" s="907"/>
      <c r="L162" s="908"/>
      <c r="M162" s="909"/>
      <c r="N162" s="909"/>
      <c r="O162" s="909"/>
      <c r="P162" s="909"/>
      <c r="Q162" s="909"/>
      <c r="R162" s="910"/>
      <c r="S162" s="911"/>
      <c r="T162" s="911"/>
      <c r="U162" s="911"/>
      <c r="V162" s="911"/>
      <c r="W162" s="911"/>
      <c r="X162" s="911"/>
      <c r="Y162" s="911"/>
      <c r="Z162" s="911"/>
      <c r="AA162" s="911"/>
      <c r="AB162" s="911"/>
      <c r="AC162" s="911"/>
      <c r="AD162" s="896"/>
      <c r="AE162" s="896"/>
      <c r="AF162" s="896"/>
      <c r="AG162" s="896"/>
      <c r="AH162" s="897"/>
      <c r="AI162" s="898"/>
      <c r="AJ162" s="899"/>
      <c r="AK162" s="34"/>
      <c r="AM162" s="136"/>
    </row>
    <row r="163" spans="1:76" s="46" customFormat="1" ht="42" customHeight="1">
      <c r="A163" s="9"/>
      <c r="B163" s="33"/>
      <c r="C163" s="900">
        <v>5</v>
      </c>
      <c r="D163" s="901"/>
      <c r="E163" s="902" t="str" cm="1">
        <f t="array" aca="1" ref="E163" ca="1">IFERROR(INDIRECT("Tbl!"&amp;ADDRESS(MATCH($L163,Tbl!$AC:$AC,0),27)),"")</f>
        <v/>
      </c>
      <c r="F163" s="903"/>
      <c r="G163" s="904"/>
      <c r="H163" s="905" t="str" cm="1">
        <f t="array" aca="1" ref="H163" ca="1">IFERROR(INDIRECT("Tbl!"&amp;ADDRESS(MATCH($L163,Tbl!$AC:$AC,0),28)),"")</f>
        <v/>
      </c>
      <c r="I163" s="906"/>
      <c r="J163" s="906"/>
      <c r="K163" s="907"/>
      <c r="L163" s="908"/>
      <c r="M163" s="909"/>
      <c r="N163" s="909"/>
      <c r="O163" s="909"/>
      <c r="P163" s="909"/>
      <c r="Q163" s="909"/>
      <c r="R163" s="910"/>
      <c r="S163" s="911"/>
      <c r="T163" s="911"/>
      <c r="U163" s="911"/>
      <c r="V163" s="911"/>
      <c r="W163" s="911"/>
      <c r="X163" s="911"/>
      <c r="Y163" s="911"/>
      <c r="Z163" s="911"/>
      <c r="AA163" s="911"/>
      <c r="AB163" s="911"/>
      <c r="AC163" s="911"/>
      <c r="AD163" s="896"/>
      <c r="AE163" s="896"/>
      <c r="AF163" s="896"/>
      <c r="AG163" s="896"/>
      <c r="AH163" s="897"/>
      <c r="AI163" s="898"/>
      <c r="AJ163" s="899"/>
      <c r="AK163" s="34"/>
      <c r="AM163" s="136"/>
    </row>
    <row r="164" spans="1:76" s="46" customFormat="1" ht="42" customHeight="1">
      <c r="A164" s="9"/>
      <c r="B164" s="33"/>
      <c r="C164" s="900">
        <v>6</v>
      </c>
      <c r="D164" s="901"/>
      <c r="E164" s="902" t="str" cm="1">
        <f t="array" aca="1" ref="E164" ca="1">IFERROR(INDIRECT("Tbl!"&amp;ADDRESS(MATCH($L164,Tbl!$AC:$AC,0),27)),"")</f>
        <v/>
      </c>
      <c r="F164" s="903"/>
      <c r="G164" s="904"/>
      <c r="H164" s="905" t="str" cm="1">
        <f t="array" aca="1" ref="H164" ca="1">IFERROR(INDIRECT("Tbl!"&amp;ADDRESS(MATCH($L164,Tbl!$AC:$AC,0),28)),"")</f>
        <v/>
      </c>
      <c r="I164" s="906"/>
      <c r="J164" s="906"/>
      <c r="K164" s="907"/>
      <c r="L164" s="908"/>
      <c r="M164" s="909"/>
      <c r="N164" s="909"/>
      <c r="O164" s="909"/>
      <c r="P164" s="909"/>
      <c r="Q164" s="909"/>
      <c r="R164" s="910"/>
      <c r="S164" s="911"/>
      <c r="T164" s="911"/>
      <c r="U164" s="911"/>
      <c r="V164" s="911"/>
      <c r="W164" s="911"/>
      <c r="X164" s="911"/>
      <c r="Y164" s="911"/>
      <c r="Z164" s="911"/>
      <c r="AA164" s="911"/>
      <c r="AB164" s="911"/>
      <c r="AC164" s="911"/>
      <c r="AD164" s="896"/>
      <c r="AE164" s="896"/>
      <c r="AF164" s="896"/>
      <c r="AG164" s="896"/>
      <c r="AH164" s="897"/>
      <c r="AI164" s="898"/>
      <c r="AJ164" s="899"/>
      <c r="AK164" s="34"/>
      <c r="AM164" s="136"/>
    </row>
    <row r="165" spans="1:76" s="46" customFormat="1" ht="42" customHeight="1">
      <c r="A165" s="9"/>
      <c r="B165" s="33"/>
      <c r="C165" s="900">
        <v>7</v>
      </c>
      <c r="D165" s="901"/>
      <c r="E165" s="902" t="str" cm="1">
        <f t="array" aca="1" ref="E165" ca="1">IFERROR(INDIRECT("Tbl!"&amp;ADDRESS(MATCH($L165,Tbl!$AC:$AC,0),27)),"")</f>
        <v/>
      </c>
      <c r="F165" s="903"/>
      <c r="G165" s="904"/>
      <c r="H165" s="905" t="str" cm="1">
        <f t="array" aca="1" ref="H165" ca="1">IFERROR(INDIRECT("Tbl!"&amp;ADDRESS(MATCH($L165,Tbl!$AC:$AC,0),28)),"")</f>
        <v/>
      </c>
      <c r="I165" s="906"/>
      <c r="J165" s="906"/>
      <c r="K165" s="907"/>
      <c r="L165" s="908"/>
      <c r="M165" s="909"/>
      <c r="N165" s="909"/>
      <c r="O165" s="909"/>
      <c r="P165" s="909"/>
      <c r="Q165" s="909"/>
      <c r="R165" s="910"/>
      <c r="S165" s="911"/>
      <c r="T165" s="911"/>
      <c r="U165" s="911"/>
      <c r="V165" s="911"/>
      <c r="W165" s="911"/>
      <c r="X165" s="911"/>
      <c r="Y165" s="911"/>
      <c r="Z165" s="911"/>
      <c r="AA165" s="911"/>
      <c r="AB165" s="911"/>
      <c r="AC165" s="911"/>
      <c r="AD165" s="896"/>
      <c r="AE165" s="896"/>
      <c r="AF165" s="896"/>
      <c r="AG165" s="896"/>
      <c r="AH165" s="897"/>
      <c r="AI165" s="898"/>
      <c r="AJ165" s="899"/>
      <c r="AK165" s="34"/>
      <c r="AM165" s="136"/>
    </row>
    <row r="166" spans="1:76" s="46" customFormat="1" ht="42" customHeight="1">
      <c r="A166" s="9"/>
      <c r="B166" s="33"/>
      <c r="C166" s="900">
        <v>8</v>
      </c>
      <c r="D166" s="901"/>
      <c r="E166" s="902" t="str" cm="1">
        <f t="array" aca="1" ref="E166" ca="1">IFERROR(INDIRECT("Tbl!"&amp;ADDRESS(MATCH($L166,Tbl!$AC:$AC,0),27)),"")</f>
        <v/>
      </c>
      <c r="F166" s="903"/>
      <c r="G166" s="904"/>
      <c r="H166" s="905" t="str" cm="1">
        <f t="array" aca="1" ref="H166" ca="1">IFERROR(INDIRECT("Tbl!"&amp;ADDRESS(MATCH($L166,Tbl!$AC:$AC,0),28)),"")</f>
        <v/>
      </c>
      <c r="I166" s="906"/>
      <c r="J166" s="906"/>
      <c r="K166" s="907"/>
      <c r="L166" s="908"/>
      <c r="M166" s="909"/>
      <c r="N166" s="909"/>
      <c r="O166" s="909"/>
      <c r="P166" s="909"/>
      <c r="Q166" s="909"/>
      <c r="R166" s="910"/>
      <c r="S166" s="911"/>
      <c r="T166" s="911"/>
      <c r="U166" s="911"/>
      <c r="V166" s="911"/>
      <c r="W166" s="911"/>
      <c r="X166" s="911"/>
      <c r="Y166" s="911"/>
      <c r="Z166" s="911"/>
      <c r="AA166" s="911"/>
      <c r="AB166" s="911"/>
      <c r="AC166" s="911"/>
      <c r="AD166" s="896"/>
      <c r="AE166" s="896"/>
      <c r="AF166" s="896"/>
      <c r="AG166" s="896"/>
      <c r="AH166" s="897"/>
      <c r="AI166" s="898"/>
      <c r="AJ166" s="899"/>
      <c r="AK166" s="34"/>
      <c r="AM166" s="136"/>
    </row>
    <row r="167" spans="1:76" s="46" customFormat="1" ht="42" customHeight="1">
      <c r="A167" s="9"/>
      <c r="B167" s="33"/>
      <c r="C167" s="900">
        <v>9</v>
      </c>
      <c r="D167" s="901"/>
      <c r="E167" s="902" t="str" cm="1">
        <f t="array" aca="1" ref="E167" ca="1">IFERROR(INDIRECT("Tbl!"&amp;ADDRESS(MATCH($L167,Tbl!$AC:$AC,0),27)),"")</f>
        <v/>
      </c>
      <c r="F167" s="903"/>
      <c r="G167" s="904"/>
      <c r="H167" s="905" t="str" cm="1">
        <f t="array" aca="1" ref="H167" ca="1">IFERROR(INDIRECT("Tbl!"&amp;ADDRESS(MATCH($L167,Tbl!$AC:$AC,0),28)),"")</f>
        <v/>
      </c>
      <c r="I167" s="906"/>
      <c r="J167" s="906"/>
      <c r="K167" s="907"/>
      <c r="L167" s="908"/>
      <c r="M167" s="909"/>
      <c r="N167" s="909"/>
      <c r="O167" s="909"/>
      <c r="P167" s="909"/>
      <c r="Q167" s="909"/>
      <c r="R167" s="910"/>
      <c r="S167" s="911"/>
      <c r="T167" s="911"/>
      <c r="U167" s="911"/>
      <c r="V167" s="911"/>
      <c r="W167" s="911"/>
      <c r="X167" s="911"/>
      <c r="Y167" s="911"/>
      <c r="Z167" s="911"/>
      <c r="AA167" s="911"/>
      <c r="AB167" s="911"/>
      <c r="AC167" s="911"/>
      <c r="AD167" s="896"/>
      <c r="AE167" s="896"/>
      <c r="AF167" s="896"/>
      <c r="AG167" s="896"/>
      <c r="AH167" s="897"/>
      <c r="AI167" s="898"/>
      <c r="AJ167" s="899"/>
      <c r="AK167" s="34"/>
      <c r="AM167" s="136"/>
    </row>
    <row r="168" spans="1:76" s="46" customFormat="1" ht="42" customHeight="1">
      <c r="A168" s="9"/>
      <c r="B168" s="33"/>
      <c r="C168" s="900">
        <v>10</v>
      </c>
      <c r="D168" s="901"/>
      <c r="E168" s="902" t="str" cm="1">
        <f t="array" aca="1" ref="E168" ca="1">IFERROR(INDIRECT("Tbl!"&amp;ADDRESS(MATCH($L168,Tbl!$AC:$AC,0),27)),"")</f>
        <v/>
      </c>
      <c r="F168" s="903"/>
      <c r="G168" s="904"/>
      <c r="H168" s="905" t="str" cm="1">
        <f t="array" aca="1" ref="H168" ca="1">IFERROR(INDIRECT("Tbl!"&amp;ADDRESS(MATCH($L168,Tbl!$AC:$AC,0),28)),"")</f>
        <v/>
      </c>
      <c r="I168" s="906"/>
      <c r="J168" s="906"/>
      <c r="K168" s="907"/>
      <c r="L168" s="908"/>
      <c r="M168" s="909"/>
      <c r="N168" s="909"/>
      <c r="O168" s="909"/>
      <c r="P168" s="909"/>
      <c r="Q168" s="909"/>
      <c r="R168" s="910"/>
      <c r="S168" s="911"/>
      <c r="T168" s="911"/>
      <c r="U168" s="911"/>
      <c r="V168" s="911"/>
      <c r="W168" s="911"/>
      <c r="X168" s="911"/>
      <c r="Y168" s="911"/>
      <c r="Z168" s="911"/>
      <c r="AA168" s="911"/>
      <c r="AB168" s="911"/>
      <c r="AC168" s="911"/>
      <c r="AD168" s="896"/>
      <c r="AE168" s="896"/>
      <c r="AF168" s="896"/>
      <c r="AG168" s="896"/>
      <c r="AH168" s="897"/>
      <c r="AI168" s="898"/>
      <c r="AJ168" s="899"/>
      <c r="AK168" s="34"/>
      <c r="AM168" s="136"/>
    </row>
    <row r="169" spans="1:76" s="46" customFormat="1" ht="42" customHeight="1">
      <c r="A169" s="9"/>
      <c r="B169" s="33"/>
      <c r="C169" s="900">
        <v>11</v>
      </c>
      <c r="D169" s="901"/>
      <c r="E169" s="902" t="str" cm="1">
        <f t="array" aca="1" ref="E169" ca="1">IFERROR(INDIRECT("Tbl!"&amp;ADDRESS(MATCH($L169,Tbl!$AC:$AC,0),27)),"")</f>
        <v/>
      </c>
      <c r="F169" s="903"/>
      <c r="G169" s="904"/>
      <c r="H169" s="905" t="str" cm="1">
        <f t="array" aca="1" ref="H169" ca="1">IFERROR(INDIRECT("Tbl!"&amp;ADDRESS(MATCH($L169,Tbl!$AC:$AC,0),28)),"")</f>
        <v/>
      </c>
      <c r="I169" s="906"/>
      <c r="J169" s="906"/>
      <c r="K169" s="907"/>
      <c r="L169" s="908"/>
      <c r="M169" s="909"/>
      <c r="N169" s="909"/>
      <c r="O169" s="909"/>
      <c r="P169" s="909"/>
      <c r="Q169" s="909"/>
      <c r="R169" s="910"/>
      <c r="S169" s="911"/>
      <c r="T169" s="911"/>
      <c r="U169" s="911"/>
      <c r="V169" s="911"/>
      <c r="W169" s="911"/>
      <c r="X169" s="911"/>
      <c r="Y169" s="911"/>
      <c r="Z169" s="911"/>
      <c r="AA169" s="911"/>
      <c r="AB169" s="911"/>
      <c r="AC169" s="911"/>
      <c r="AD169" s="896"/>
      <c r="AE169" s="896"/>
      <c r="AF169" s="896"/>
      <c r="AG169" s="896"/>
      <c r="AH169" s="897"/>
      <c r="AI169" s="898"/>
      <c r="AJ169" s="899"/>
      <c r="AK169" s="34"/>
      <c r="AM169" s="136"/>
    </row>
    <row r="170" spans="1:76" s="46" customFormat="1" ht="42" customHeight="1">
      <c r="A170" s="9"/>
      <c r="B170" s="33"/>
      <c r="C170" s="900">
        <v>12</v>
      </c>
      <c r="D170" s="901"/>
      <c r="E170" s="902" t="str" cm="1">
        <f t="array" aca="1" ref="E170" ca="1">IFERROR(INDIRECT("Tbl!"&amp;ADDRESS(MATCH($L170,Tbl!$AC:$AC,0),27)),"")</f>
        <v/>
      </c>
      <c r="F170" s="903"/>
      <c r="G170" s="904"/>
      <c r="H170" s="905" t="str" cm="1">
        <f t="array" aca="1" ref="H170" ca="1">IFERROR(INDIRECT("Tbl!"&amp;ADDRESS(MATCH($L170,Tbl!$AC:$AC,0),28)),"")</f>
        <v/>
      </c>
      <c r="I170" s="906"/>
      <c r="J170" s="906"/>
      <c r="K170" s="907"/>
      <c r="L170" s="908"/>
      <c r="M170" s="909"/>
      <c r="N170" s="909"/>
      <c r="O170" s="909"/>
      <c r="P170" s="909"/>
      <c r="Q170" s="909"/>
      <c r="R170" s="910"/>
      <c r="S170" s="911"/>
      <c r="T170" s="911"/>
      <c r="U170" s="911"/>
      <c r="V170" s="911"/>
      <c r="W170" s="911"/>
      <c r="X170" s="911"/>
      <c r="Y170" s="911"/>
      <c r="Z170" s="911"/>
      <c r="AA170" s="911"/>
      <c r="AB170" s="911"/>
      <c r="AC170" s="911"/>
      <c r="AD170" s="896"/>
      <c r="AE170" s="896"/>
      <c r="AF170" s="896"/>
      <c r="AG170" s="896"/>
      <c r="AH170" s="897"/>
      <c r="AI170" s="898"/>
      <c r="AJ170" s="899"/>
      <c r="AK170" s="34"/>
      <c r="AM170" s="136"/>
    </row>
    <row r="171" spans="1:76" s="46" customFormat="1" ht="42" customHeight="1">
      <c r="A171" s="9"/>
      <c r="B171" s="33"/>
      <c r="C171" s="900">
        <v>13</v>
      </c>
      <c r="D171" s="901"/>
      <c r="E171" s="902" t="str" cm="1">
        <f t="array" aca="1" ref="E171" ca="1">IFERROR(INDIRECT("Tbl!"&amp;ADDRESS(MATCH($L171,Tbl!$AC:$AC,0),27)),"")</f>
        <v/>
      </c>
      <c r="F171" s="903"/>
      <c r="G171" s="904"/>
      <c r="H171" s="905" t="str" cm="1">
        <f t="array" aca="1" ref="H171" ca="1">IFERROR(INDIRECT("Tbl!"&amp;ADDRESS(MATCH($L171,Tbl!$AC:$AC,0),28)),"")</f>
        <v/>
      </c>
      <c r="I171" s="906"/>
      <c r="J171" s="906"/>
      <c r="K171" s="907"/>
      <c r="L171" s="908"/>
      <c r="M171" s="909"/>
      <c r="N171" s="909"/>
      <c r="O171" s="909"/>
      <c r="P171" s="909"/>
      <c r="Q171" s="909"/>
      <c r="R171" s="910"/>
      <c r="S171" s="911"/>
      <c r="T171" s="911"/>
      <c r="U171" s="911"/>
      <c r="V171" s="911"/>
      <c r="W171" s="911"/>
      <c r="X171" s="911"/>
      <c r="Y171" s="911"/>
      <c r="Z171" s="911"/>
      <c r="AA171" s="911"/>
      <c r="AB171" s="911"/>
      <c r="AC171" s="911"/>
      <c r="AD171" s="896"/>
      <c r="AE171" s="896"/>
      <c r="AF171" s="896"/>
      <c r="AG171" s="896"/>
      <c r="AH171" s="897"/>
      <c r="AI171" s="898"/>
      <c r="AJ171" s="899"/>
      <c r="AK171" s="34"/>
      <c r="AM171" s="136"/>
    </row>
    <row r="172" spans="1:76" s="46" customFormat="1" ht="42" customHeight="1">
      <c r="A172" s="9"/>
      <c r="B172" s="33"/>
      <c r="C172" s="900">
        <v>14</v>
      </c>
      <c r="D172" s="901"/>
      <c r="E172" s="902" t="str" cm="1">
        <f t="array" aca="1" ref="E172" ca="1">IFERROR(INDIRECT("Tbl!"&amp;ADDRESS(MATCH($L172,Tbl!$AC:$AC,0),27)),"")</f>
        <v/>
      </c>
      <c r="F172" s="903"/>
      <c r="G172" s="904"/>
      <c r="H172" s="905" t="str" cm="1">
        <f t="array" aca="1" ref="H172" ca="1">IFERROR(INDIRECT("Tbl!"&amp;ADDRESS(MATCH($L172,Tbl!$AC:$AC,0),28)),"")</f>
        <v/>
      </c>
      <c r="I172" s="906"/>
      <c r="J172" s="906"/>
      <c r="K172" s="907"/>
      <c r="L172" s="908"/>
      <c r="M172" s="909"/>
      <c r="N172" s="909"/>
      <c r="O172" s="909"/>
      <c r="P172" s="909"/>
      <c r="Q172" s="909"/>
      <c r="R172" s="910"/>
      <c r="S172" s="911"/>
      <c r="T172" s="911"/>
      <c r="U172" s="911"/>
      <c r="V172" s="911"/>
      <c r="W172" s="911"/>
      <c r="X172" s="911"/>
      <c r="Y172" s="911"/>
      <c r="Z172" s="911"/>
      <c r="AA172" s="911"/>
      <c r="AB172" s="911"/>
      <c r="AC172" s="911"/>
      <c r="AD172" s="896"/>
      <c r="AE172" s="896"/>
      <c r="AF172" s="896"/>
      <c r="AG172" s="896"/>
      <c r="AH172" s="897"/>
      <c r="AI172" s="898"/>
      <c r="AJ172" s="899"/>
      <c r="AK172" s="34"/>
      <c r="AM172" s="136"/>
    </row>
    <row r="173" spans="1:76" s="46" customFormat="1" ht="42" customHeight="1">
      <c r="A173" s="9"/>
      <c r="B173" s="155"/>
      <c r="C173" s="900">
        <v>15</v>
      </c>
      <c r="D173" s="901"/>
      <c r="E173" s="902" t="str" cm="1">
        <f t="array" aca="1" ref="E173" ca="1">IFERROR(INDIRECT("Tbl!"&amp;ADDRESS(MATCH($L173,Tbl!$AC:$AC,0),27)),"")</f>
        <v/>
      </c>
      <c r="F173" s="903"/>
      <c r="G173" s="904"/>
      <c r="H173" s="905" t="str" cm="1">
        <f t="array" aca="1" ref="H173" ca="1">IFERROR(INDIRECT("Tbl!"&amp;ADDRESS(MATCH($L173,Tbl!$AC:$AC,0),28)),"")</f>
        <v/>
      </c>
      <c r="I173" s="906"/>
      <c r="J173" s="906"/>
      <c r="K173" s="907"/>
      <c r="L173" s="908"/>
      <c r="M173" s="909"/>
      <c r="N173" s="909"/>
      <c r="O173" s="909"/>
      <c r="P173" s="909"/>
      <c r="Q173" s="909"/>
      <c r="R173" s="910"/>
      <c r="S173" s="911"/>
      <c r="T173" s="911"/>
      <c r="U173" s="911"/>
      <c r="V173" s="911"/>
      <c r="W173" s="911"/>
      <c r="X173" s="911"/>
      <c r="Y173" s="911"/>
      <c r="Z173" s="911"/>
      <c r="AA173" s="911"/>
      <c r="AB173" s="911"/>
      <c r="AC173" s="911"/>
      <c r="AD173" s="896"/>
      <c r="AE173" s="896"/>
      <c r="AF173" s="896"/>
      <c r="AG173" s="896"/>
      <c r="AH173" s="897"/>
      <c r="AI173" s="898"/>
      <c r="AJ173" s="899"/>
      <c r="AK173" s="34"/>
      <c r="AL173" s="45"/>
      <c r="AM173" s="308"/>
      <c r="AN173" s="308"/>
      <c r="AO173" s="308"/>
      <c r="AP173" s="308"/>
      <c r="AQ173" s="308"/>
      <c r="AR173" s="308"/>
      <c r="AS173" s="308"/>
      <c r="AT173" s="308"/>
      <c r="AU173" s="45"/>
      <c r="AV173" s="45"/>
      <c r="AW173" s="45"/>
      <c r="AX173" s="45"/>
      <c r="AY173" s="45"/>
      <c r="AZ173" s="45"/>
      <c r="BA173" s="45"/>
      <c r="BB173" s="45"/>
      <c r="BC173" s="45"/>
      <c r="BD173" s="45"/>
      <c r="BE173" s="45"/>
      <c r="BF173" s="45"/>
      <c r="BG173" s="45"/>
      <c r="BH173" s="45"/>
      <c r="BI173" s="45"/>
      <c r="BJ173" s="45"/>
      <c r="BK173" s="45"/>
      <c r="BL173" s="45"/>
      <c r="BM173" s="45"/>
      <c r="BN173" s="45"/>
      <c r="BO173" s="45"/>
      <c r="BP173" s="45"/>
      <c r="BQ173" s="45"/>
      <c r="BR173" s="45"/>
      <c r="BS173" s="45"/>
      <c r="BT173" s="45"/>
      <c r="BU173" s="45"/>
      <c r="BV173" s="45"/>
      <c r="BW173" s="45"/>
      <c r="BX173" s="45"/>
    </row>
    <row r="174" spans="1:76" ht="26.25" customHeight="1">
      <c r="A174" s="1"/>
      <c r="B174" s="54"/>
      <c r="C174" s="924"/>
      <c r="D174" s="924"/>
      <c r="E174" s="924"/>
      <c r="F174" s="924"/>
      <c r="G174" s="924"/>
      <c r="H174" s="924"/>
      <c r="I174" s="924"/>
      <c r="J174" s="924"/>
      <c r="K174" s="924"/>
      <c r="L174" s="924"/>
      <c r="M174" s="924"/>
      <c r="N174" s="924"/>
      <c r="O174" s="924"/>
      <c r="P174" s="924"/>
      <c r="Q174" s="924"/>
      <c r="R174" s="924"/>
      <c r="S174" s="924"/>
      <c r="T174" s="924"/>
      <c r="U174" s="924"/>
      <c r="V174" s="924"/>
      <c r="W174" s="924"/>
      <c r="X174" s="924"/>
      <c r="Y174" s="924"/>
      <c r="Z174" s="924"/>
      <c r="AA174" s="924"/>
      <c r="AB174" s="54"/>
      <c r="AC174" s="54"/>
      <c r="AD174" s="120"/>
      <c r="AE174" s="116"/>
      <c r="AF174" s="116"/>
      <c r="AG174" s="116"/>
      <c r="AH174" s="116"/>
      <c r="AI174" s="116"/>
      <c r="AJ174" s="116"/>
      <c r="AK174" s="251" t="s">
        <v>38</v>
      </c>
      <c r="AL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row>
    <row r="175" spans="1:76" s="46" customFormat="1">
      <c r="A175" s="9"/>
      <c r="B175" s="9"/>
      <c r="C175" s="9"/>
      <c r="D175" s="9"/>
      <c r="E175" s="9"/>
      <c r="F175" s="9"/>
      <c r="G175" s="9"/>
      <c r="H175" s="9"/>
      <c r="I175" s="9"/>
      <c r="J175" s="9"/>
      <c r="K175" s="9"/>
      <c r="L175" s="9"/>
      <c r="M175" s="9"/>
      <c r="N175" s="9"/>
      <c r="O175" s="9"/>
      <c r="P175" s="9"/>
      <c r="Q175" s="9"/>
      <c r="R175" s="9"/>
      <c r="S175" s="9"/>
      <c r="T175" s="9"/>
      <c r="U175" s="9"/>
      <c r="V175" s="9"/>
      <c r="W175" s="9"/>
      <c r="X175" s="9"/>
      <c r="Y175" s="871" t="s">
        <v>84</v>
      </c>
      <c r="Z175" s="871"/>
      <c r="AA175" s="871"/>
      <c r="AB175" s="871"/>
      <c r="AC175" s="746" t="str">
        <f>IF($AC$4="","",$AC$4)</f>
        <v/>
      </c>
      <c r="AD175" s="746"/>
      <c r="AE175" s="746"/>
      <c r="AF175" s="746"/>
      <c r="AG175" s="746"/>
      <c r="AH175" s="746"/>
      <c r="AI175" s="746"/>
      <c r="AJ175" s="746"/>
      <c r="AK175" s="9"/>
      <c r="AL175" s="45"/>
      <c r="AM175" s="136"/>
      <c r="AN175" s="45"/>
      <c r="AO175" s="45"/>
      <c r="AP175" s="45"/>
      <c r="AQ175" s="45"/>
      <c r="AR175" s="45"/>
      <c r="AS175" s="45"/>
      <c r="AT175" s="45"/>
      <c r="AU175" s="45"/>
      <c r="AV175" s="45"/>
      <c r="AW175" s="45"/>
      <c r="AX175" s="45"/>
      <c r="AY175" s="45"/>
      <c r="AZ175" s="45"/>
      <c r="BA175" s="45"/>
      <c r="BB175" s="45"/>
      <c r="BC175" s="45"/>
      <c r="BD175" s="45"/>
      <c r="BE175" s="45"/>
      <c r="BF175" s="45"/>
      <c r="BG175" s="45"/>
      <c r="BH175" s="45"/>
      <c r="BI175" s="45"/>
      <c r="BJ175" s="45"/>
      <c r="BK175" s="45"/>
      <c r="BL175" s="45"/>
      <c r="BM175" s="45"/>
      <c r="BN175" s="45"/>
      <c r="BO175" s="45"/>
      <c r="BP175" s="45"/>
      <c r="BQ175" s="45"/>
      <c r="BR175" s="45"/>
      <c r="BS175" s="45"/>
      <c r="BT175" s="45"/>
      <c r="BU175" s="45"/>
      <c r="BV175" s="45"/>
      <c r="BW175" s="45"/>
      <c r="BX175" s="45"/>
    </row>
    <row r="176" spans="1:76">
      <c r="A176" s="1"/>
      <c r="B176" s="20"/>
      <c r="C176" s="131" t="s">
        <v>132</v>
      </c>
      <c r="D176" s="131"/>
      <c r="E176" s="131"/>
      <c r="F176" s="131"/>
      <c r="G176" s="131"/>
      <c r="H176" s="131"/>
      <c r="I176" s="131"/>
      <c r="J176" s="131"/>
      <c r="K176" s="131"/>
      <c r="L176" s="131"/>
      <c r="M176" s="131"/>
      <c r="N176" s="131"/>
      <c r="O176" s="131"/>
      <c r="P176" s="131"/>
      <c r="Q176" s="131"/>
      <c r="R176" s="131"/>
      <c r="S176" s="131"/>
      <c r="T176" s="131"/>
      <c r="U176" s="131"/>
      <c r="V176" s="1"/>
      <c r="W176" s="1"/>
      <c r="X176" s="1"/>
      <c r="Y176" s="1"/>
      <c r="Z176" s="1"/>
      <c r="AA176" s="1"/>
      <c r="AB176" s="1"/>
      <c r="AC176" s="1"/>
      <c r="AD176" s="1"/>
      <c r="AE176" s="138" t="str">
        <f>IF($E$10="Bテナント等","Bテナント等事業所 （５）",IF($E$10="A","A事業所（５）",""))</f>
        <v/>
      </c>
      <c r="AF176" s="1"/>
      <c r="AG176" s="1"/>
      <c r="AH176" s="1"/>
      <c r="AI176" s="1"/>
      <c r="AJ176" s="1"/>
      <c r="AK176" s="1"/>
    </row>
    <row r="177" spans="1:76" ht="8.25" customHeight="1">
      <c r="A177" s="1"/>
      <c r="B177" s="32"/>
      <c r="C177" s="17"/>
      <c r="D177" s="17"/>
      <c r="E177" s="17"/>
      <c r="F177" s="17"/>
      <c r="G177" s="17"/>
      <c r="H177" s="17"/>
      <c r="I177" s="17"/>
      <c r="J177" s="17"/>
      <c r="K177" s="17"/>
      <c r="L177" s="17"/>
      <c r="M177" s="17"/>
      <c r="N177" s="17"/>
      <c r="O177" s="17"/>
      <c r="P177" s="17"/>
      <c r="Q177" s="17"/>
      <c r="R177" s="17"/>
      <c r="S177" s="17"/>
      <c r="T177" s="17"/>
      <c r="U177" s="17"/>
      <c r="V177" s="5"/>
      <c r="W177" s="5"/>
      <c r="X177" s="5"/>
      <c r="Y177" s="5"/>
      <c r="Z177" s="5"/>
      <c r="AA177" s="5"/>
      <c r="AB177" s="5"/>
      <c r="AC177" s="5"/>
      <c r="AD177" s="5"/>
      <c r="AE177" s="5"/>
      <c r="AF177" s="5"/>
      <c r="AG177" s="5"/>
      <c r="AH177" s="5"/>
      <c r="AI177" s="5"/>
      <c r="AJ177" s="5"/>
      <c r="AK177" s="18"/>
      <c r="AL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row>
    <row r="178" spans="1:76" s="46" customFormat="1" ht="13.5">
      <c r="A178" s="9"/>
      <c r="B178" s="155"/>
      <c r="C178" s="130" t="s">
        <v>180</v>
      </c>
      <c r="D178" s="86"/>
      <c r="E178" s="86"/>
      <c r="F178" s="86"/>
      <c r="G178" s="86"/>
      <c r="H178" s="86"/>
      <c r="I178" s="86"/>
      <c r="J178" s="86"/>
      <c r="K178" s="86"/>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34"/>
      <c r="AM178" s="136"/>
    </row>
    <row r="179" spans="1:76" s="46" customFormat="1" ht="13.5">
      <c r="A179" s="9"/>
      <c r="B179" s="155"/>
      <c r="C179" s="86"/>
      <c r="D179" s="86"/>
      <c r="E179" s="86"/>
      <c r="F179" s="86"/>
      <c r="G179" s="86"/>
      <c r="H179" s="67"/>
      <c r="I179" s="86"/>
      <c r="J179" s="67"/>
      <c r="K179" s="86"/>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132" t="str">
        <f>IF($E$10="A","Ａ事業所",IF($E$10="Bテナント","B事業所",""))</f>
        <v/>
      </c>
      <c r="AI179" s="67"/>
      <c r="AJ179" s="67"/>
      <c r="AK179" s="34"/>
      <c r="AM179" s="136"/>
    </row>
    <row r="180" spans="1:76" s="46" customFormat="1" ht="13.5">
      <c r="A180" s="9"/>
      <c r="B180" s="155"/>
      <c r="C180" s="914" t="s">
        <v>181</v>
      </c>
      <c r="D180" s="914"/>
      <c r="E180" s="914"/>
      <c r="F180" s="914"/>
      <c r="G180" s="914"/>
      <c r="H180" s="914"/>
      <c r="I180" s="914"/>
      <c r="J180" s="914"/>
      <c r="K180" s="914"/>
      <c r="L180" s="914"/>
      <c r="M180" s="914"/>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34"/>
      <c r="AM180" s="136"/>
    </row>
    <row r="181" spans="1:76" s="46" customFormat="1" ht="13.5">
      <c r="A181" s="9"/>
      <c r="B181" s="155"/>
      <c r="C181" s="86"/>
      <c r="D181" s="86"/>
      <c r="E181" s="86"/>
      <c r="F181" s="86"/>
      <c r="G181" s="86"/>
      <c r="H181" s="89"/>
      <c r="I181" s="86"/>
      <c r="J181" s="88"/>
      <c r="K181" s="86"/>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34"/>
      <c r="AM181" s="136"/>
    </row>
    <row r="182" spans="1:76" s="46" customFormat="1" ht="13.5">
      <c r="A182" s="9"/>
      <c r="B182" s="155"/>
      <c r="C182" s="130" t="s">
        <v>182</v>
      </c>
      <c r="D182" s="86"/>
      <c r="E182" s="86"/>
      <c r="F182" s="86"/>
      <c r="G182" s="86"/>
      <c r="H182" s="89"/>
      <c r="I182" s="86"/>
      <c r="J182" s="88"/>
      <c r="K182" s="86"/>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34"/>
      <c r="AM182" s="136"/>
    </row>
    <row r="183" spans="1:76" s="46" customFormat="1" ht="13.5" customHeight="1">
      <c r="A183" s="9"/>
      <c r="B183" s="155"/>
      <c r="C183" s="915"/>
      <c r="D183" s="916"/>
      <c r="E183" s="916"/>
      <c r="F183" s="916"/>
      <c r="G183" s="916"/>
      <c r="H183" s="916"/>
      <c r="I183" s="916"/>
      <c r="J183" s="916"/>
      <c r="K183" s="916"/>
      <c r="L183" s="916"/>
      <c r="M183" s="916"/>
      <c r="N183" s="916"/>
      <c r="O183" s="916"/>
      <c r="P183" s="916"/>
      <c r="Q183" s="916"/>
      <c r="R183" s="916"/>
      <c r="S183" s="916"/>
      <c r="T183" s="916"/>
      <c r="U183" s="916"/>
      <c r="V183" s="916"/>
      <c r="W183" s="916"/>
      <c r="X183" s="916"/>
      <c r="Y183" s="916"/>
      <c r="Z183" s="916"/>
      <c r="AA183" s="916"/>
      <c r="AB183" s="916"/>
      <c r="AC183" s="916"/>
      <c r="AD183" s="916"/>
      <c r="AE183" s="916"/>
      <c r="AF183" s="916"/>
      <c r="AG183" s="916"/>
      <c r="AH183" s="916"/>
      <c r="AI183" s="916"/>
      <c r="AJ183" s="917"/>
      <c r="AK183" s="34"/>
      <c r="AM183" s="133" t="s">
        <v>448</v>
      </c>
    </row>
    <row r="184" spans="1:76" s="46" customFormat="1" ht="13.5" customHeight="1">
      <c r="A184" s="9"/>
      <c r="B184" s="155"/>
      <c r="C184" s="918"/>
      <c r="D184" s="919"/>
      <c r="E184" s="919"/>
      <c r="F184" s="919"/>
      <c r="G184" s="919"/>
      <c r="H184" s="919"/>
      <c r="I184" s="919"/>
      <c r="J184" s="919"/>
      <c r="K184" s="919"/>
      <c r="L184" s="919"/>
      <c r="M184" s="919"/>
      <c r="N184" s="919"/>
      <c r="O184" s="919"/>
      <c r="P184" s="919"/>
      <c r="Q184" s="919"/>
      <c r="R184" s="919"/>
      <c r="S184" s="919"/>
      <c r="T184" s="919"/>
      <c r="U184" s="919"/>
      <c r="V184" s="919"/>
      <c r="W184" s="919"/>
      <c r="X184" s="919"/>
      <c r="Y184" s="919"/>
      <c r="Z184" s="919"/>
      <c r="AA184" s="919"/>
      <c r="AB184" s="919"/>
      <c r="AC184" s="919"/>
      <c r="AD184" s="919"/>
      <c r="AE184" s="919"/>
      <c r="AF184" s="919"/>
      <c r="AG184" s="919"/>
      <c r="AH184" s="919"/>
      <c r="AI184" s="919"/>
      <c r="AJ184" s="920"/>
      <c r="AK184" s="34"/>
      <c r="AM184" s="136"/>
    </row>
    <row r="185" spans="1:76" s="46" customFormat="1" ht="13.5" customHeight="1">
      <c r="A185" s="9"/>
      <c r="B185" s="155"/>
      <c r="C185" s="918"/>
      <c r="D185" s="919"/>
      <c r="E185" s="919"/>
      <c r="F185" s="919"/>
      <c r="G185" s="919"/>
      <c r="H185" s="919"/>
      <c r="I185" s="919"/>
      <c r="J185" s="919"/>
      <c r="K185" s="919"/>
      <c r="L185" s="919"/>
      <c r="M185" s="919"/>
      <c r="N185" s="919"/>
      <c r="O185" s="919"/>
      <c r="P185" s="919"/>
      <c r="Q185" s="919"/>
      <c r="R185" s="919"/>
      <c r="S185" s="919"/>
      <c r="T185" s="919"/>
      <c r="U185" s="919"/>
      <c r="V185" s="919"/>
      <c r="W185" s="919"/>
      <c r="X185" s="919"/>
      <c r="Y185" s="919"/>
      <c r="Z185" s="919"/>
      <c r="AA185" s="919"/>
      <c r="AB185" s="919"/>
      <c r="AC185" s="919"/>
      <c r="AD185" s="919"/>
      <c r="AE185" s="919"/>
      <c r="AF185" s="919"/>
      <c r="AG185" s="919"/>
      <c r="AH185" s="919"/>
      <c r="AI185" s="919"/>
      <c r="AJ185" s="920"/>
      <c r="AK185" s="34"/>
      <c r="AM185" s="136"/>
    </row>
    <row r="186" spans="1:76" s="46" customFormat="1" ht="13.5" customHeight="1">
      <c r="A186" s="9"/>
      <c r="B186" s="155"/>
      <c r="C186" s="918"/>
      <c r="D186" s="919"/>
      <c r="E186" s="919"/>
      <c r="F186" s="919"/>
      <c r="G186" s="919"/>
      <c r="H186" s="919"/>
      <c r="I186" s="919"/>
      <c r="J186" s="919"/>
      <c r="K186" s="919"/>
      <c r="L186" s="919"/>
      <c r="M186" s="919"/>
      <c r="N186" s="919"/>
      <c r="O186" s="919"/>
      <c r="P186" s="919"/>
      <c r="Q186" s="919"/>
      <c r="R186" s="919"/>
      <c r="S186" s="919"/>
      <c r="T186" s="919"/>
      <c r="U186" s="919"/>
      <c r="V186" s="919"/>
      <c r="W186" s="919"/>
      <c r="X186" s="919"/>
      <c r="Y186" s="919"/>
      <c r="Z186" s="919"/>
      <c r="AA186" s="919"/>
      <c r="AB186" s="919"/>
      <c r="AC186" s="919"/>
      <c r="AD186" s="919"/>
      <c r="AE186" s="919"/>
      <c r="AF186" s="919"/>
      <c r="AG186" s="919"/>
      <c r="AH186" s="919"/>
      <c r="AI186" s="919"/>
      <c r="AJ186" s="920"/>
      <c r="AK186" s="34"/>
      <c r="AM186" s="136"/>
    </row>
    <row r="187" spans="1:76" s="46" customFormat="1" ht="13.5" customHeight="1">
      <c r="A187" s="9"/>
      <c r="B187" s="155"/>
      <c r="C187" s="918"/>
      <c r="D187" s="919"/>
      <c r="E187" s="919"/>
      <c r="F187" s="919"/>
      <c r="G187" s="919"/>
      <c r="H187" s="919"/>
      <c r="I187" s="919"/>
      <c r="J187" s="919"/>
      <c r="K187" s="919"/>
      <c r="L187" s="919"/>
      <c r="M187" s="919"/>
      <c r="N187" s="919"/>
      <c r="O187" s="919"/>
      <c r="P187" s="919"/>
      <c r="Q187" s="919"/>
      <c r="R187" s="919"/>
      <c r="S187" s="919"/>
      <c r="T187" s="919"/>
      <c r="U187" s="919"/>
      <c r="V187" s="919"/>
      <c r="W187" s="919"/>
      <c r="X187" s="919"/>
      <c r="Y187" s="919"/>
      <c r="Z187" s="919"/>
      <c r="AA187" s="919"/>
      <c r="AB187" s="919"/>
      <c r="AC187" s="919"/>
      <c r="AD187" s="919"/>
      <c r="AE187" s="919"/>
      <c r="AF187" s="919"/>
      <c r="AG187" s="919"/>
      <c r="AH187" s="919"/>
      <c r="AI187" s="919"/>
      <c r="AJ187" s="920"/>
      <c r="AK187" s="34"/>
      <c r="AM187" s="136"/>
    </row>
    <row r="188" spans="1:76" s="46" customFormat="1" ht="13.5" customHeight="1">
      <c r="A188" s="9"/>
      <c r="B188" s="155"/>
      <c r="C188" s="918"/>
      <c r="D188" s="919"/>
      <c r="E188" s="919"/>
      <c r="F188" s="919"/>
      <c r="G188" s="919"/>
      <c r="H188" s="919"/>
      <c r="I188" s="919"/>
      <c r="J188" s="919"/>
      <c r="K188" s="919"/>
      <c r="L188" s="919"/>
      <c r="M188" s="919"/>
      <c r="N188" s="919"/>
      <c r="O188" s="919"/>
      <c r="P188" s="919"/>
      <c r="Q188" s="919"/>
      <c r="R188" s="919"/>
      <c r="S188" s="919"/>
      <c r="T188" s="919"/>
      <c r="U188" s="919"/>
      <c r="V188" s="919"/>
      <c r="W188" s="919"/>
      <c r="X188" s="919"/>
      <c r="Y188" s="919"/>
      <c r="Z188" s="919"/>
      <c r="AA188" s="919"/>
      <c r="AB188" s="919"/>
      <c r="AC188" s="919"/>
      <c r="AD188" s="919"/>
      <c r="AE188" s="919"/>
      <c r="AF188" s="919"/>
      <c r="AG188" s="919"/>
      <c r="AH188" s="919"/>
      <c r="AI188" s="919"/>
      <c r="AJ188" s="920"/>
      <c r="AK188" s="34"/>
      <c r="AM188" s="136"/>
    </row>
    <row r="189" spans="1:76" s="46" customFormat="1" ht="13.5" customHeight="1">
      <c r="A189" s="9"/>
      <c r="B189" s="155"/>
      <c r="C189" s="918"/>
      <c r="D189" s="919"/>
      <c r="E189" s="919"/>
      <c r="F189" s="919"/>
      <c r="G189" s="919"/>
      <c r="H189" s="919"/>
      <c r="I189" s="919"/>
      <c r="J189" s="919"/>
      <c r="K189" s="919"/>
      <c r="L189" s="919"/>
      <c r="M189" s="919"/>
      <c r="N189" s="919"/>
      <c r="O189" s="919"/>
      <c r="P189" s="919"/>
      <c r="Q189" s="919"/>
      <c r="R189" s="919"/>
      <c r="S189" s="919"/>
      <c r="T189" s="919"/>
      <c r="U189" s="919"/>
      <c r="V189" s="919"/>
      <c r="W189" s="919"/>
      <c r="X189" s="919"/>
      <c r="Y189" s="919"/>
      <c r="Z189" s="919"/>
      <c r="AA189" s="919"/>
      <c r="AB189" s="919"/>
      <c r="AC189" s="919"/>
      <c r="AD189" s="919"/>
      <c r="AE189" s="919"/>
      <c r="AF189" s="919"/>
      <c r="AG189" s="919"/>
      <c r="AH189" s="919"/>
      <c r="AI189" s="919"/>
      <c r="AJ189" s="920"/>
      <c r="AK189" s="34"/>
      <c r="AM189" s="136"/>
    </row>
    <row r="190" spans="1:76" s="46" customFormat="1" ht="13.5" customHeight="1">
      <c r="A190" s="9"/>
      <c r="B190" s="155"/>
      <c r="C190" s="918"/>
      <c r="D190" s="919"/>
      <c r="E190" s="919"/>
      <c r="F190" s="919"/>
      <c r="G190" s="919"/>
      <c r="H190" s="919"/>
      <c r="I190" s="919"/>
      <c r="J190" s="919"/>
      <c r="K190" s="919"/>
      <c r="L190" s="919"/>
      <c r="M190" s="919"/>
      <c r="N190" s="919"/>
      <c r="O190" s="919"/>
      <c r="P190" s="919"/>
      <c r="Q190" s="919"/>
      <c r="R190" s="919"/>
      <c r="S190" s="919"/>
      <c r="T190" s="919"/>
      <c r="U190" s="919"/>
      <c r="V190" s="919"/>
      <c r="W190" s="919"/>
      <c r="X190" s="919"/>
      <c r="Y190" s="919"/>
      <c r="Z190" s="919"/>
      <c r="AA190" s="919"/>
      <c r="AB190" s="919"/>
      <c r="AC190" s="919"/>
      <c r="AD190" s="919"/>
      <c r="AE190" s="919"/>
      <c r="AF190" s="919"/>
      <c r="AG190" s="919"/>
      <c r="AH190" s="919"/>
      <c r="AI190" s="919"/>
      <c r="AJ190" s="920"/>
      <c r="AK190" s="34"/>
      <c r="AM190" s="136"/>
    </row>
    <row r="191" spans="1:76" s="46" customFormat="1" ht="13.5" customHeight="1">
      <c r="A191" s="9"/>
      <c r="B191" s="155"/>
      <c r="C191" s="918"/>
      <c r="D191" s="919"/>
      <c r="E191" s="919"/>
      <c r="F191" s="919"/>
      <c r="G191" s="919"/>
      <c r="H191" s="919"/>
      <c r="I191" s="919"/>
      <c r="J191" s="919"/>
      <c r="K191" s="919"/>
      <c r="L191" s="919"/>
      <c r="M191" s="919"/>
      <c r="N191" s="919"/>
      <c r="O191" s="919"/>
      <c r="P191" s="919"/>
      <c r="Q191" s="919"/>
      <c r="R191" s="919"/>
      <c r="S191" s="919"/>
      <c r="T191" s="919"/>
      <c r="U191" s="919"/>
      <c r="V191" s="919"/>
      <c r="W191" s="919"/>
      <c r="X191" s="919"/>
      <c r="Y191" s="919"/>
      <c r="Z191" s="919"/>
      <c r="AA191" s="919"/>
      <c r="AB191" s="919"/>
      <c r="AC191" s="919"/>
      <c r="AD191" s="919"/>
      <c r="AE191" s="919"/>
      <c r="AF191" s="919"/>
      <c r="AG191" s="919"/>
      <c r="AH191" s="919"/>
      <c r="AI191" s="919"/>
      <c r="AJ191" s="920"/>
      <c r="AK191" s="34"/>
      <c r="AM191" s="136"/>
    </row>
    <row r="192" spans="1:76" s="46" customFormat="1" ht="13.5" customHeight="1">
      <c r="A192" s="9"/>
      <c r="B192" s="155"/>
      <c r="C192" s="918"/>
      <c r="D192" s="919"/>
      <c r="E192" s="919"/>
      <c r="F192" s="919"/>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920"/>
      <c r="AK192" s="34"/>
      <c r="AM192" s="136"/>
    </row>
    <row r="193" spans="1:39" s="46" customFormat="1" ht="13.5" customHeight="1">
      <c r="A193" s="9"/>
      <c r="B193" s="155"/>
      <c r="C193" s="918"/>
      <c r="D193" s="919"/>
      <c r="E193" s="919"/>
      <c r="F193" s="919"/>
      <c r="G193" s="919"/>
      <c r="H193" s="919"/>
      <c r="I193" s="919"/>
      <c r="J193" s="919"/>
      <c r="K193" s="919"/>
      <c r="L193" s="919"/>
      <c r="M193" s="919"/>
      <c r="N193" s="919"/>
      <c r="O193" s="919"/>
      <c r="P193" s="919"/>
      <c r="Q193" s="919"/>
      <c r="R193" s="919"/>
      <c r="S193" s="919"/>
      <c r="T193" s="919"/>
      <c r="U193" s="919"/>
      <c r="V193" s="919"/>
      <c r="W193" s="919"/>
      <c r="X193" s="919"/>
      <c r="Y193" s="919"/>
      <c r="Z193" s="919"/>
      <c r="AA193" s="919"/>
      <c r="AB193" s="919"/>
      <c r="AC193" s="919"/>
      <c r="AD193" s="919"/>
      <c r="AE193" s="919"/>
      <c r="AF193" s="919"/>
      <c r="AG193" s="919"/>
      <c r="AH193" s="919"/>
      <c r="AI193" s="919"/>
      <c r="AJ193" s="920"/>
      <c r="AK193" s="34"/>
      <c r="AM193" s="136"/>
    </row>
    <row r="194" spans="1:39" s="46" customFormat="1" ht="13.5" customHeight="1">
      <c r="A194" s="9"/>
      <c r="B194" s="155"/>
      <c r="C194" s="918"/>
      <c r="D194" s="919"/>
      <c r="E194" s="919"/>
      <c r="F194" s="919"/>
      <c r="G194" s="919"/>
      <c r="H194" s="919"/>
      <c r="I194" s="919"/>
      <c r="J194" s="919"/>
      <c r="K194" s="919"/>
      <c r="L194" s="919"/>
      <c r="M194" s="919"/>
      <c r="N194" s="919"/>
      <c r="O194" s="919"/>
      <c r="P194" s="919"/>
      <c r="Q194" s="919"/>
      <c r="R194" s="919"/>
      <c r="S194" s="919"/>
      <c r="T194" s="919"/>
      <c r="U194" s="919"/>
      <c r="V194" s="919"/>
      <c r="W194" s="919"/>
      <c r="X194" s="919"/>
      <c r="Y194" s="919"/>
      <c r="Z194" s="919"/>
      <c r="AA194" s="919"/>
      <c r="AB194" s="919"/>
      <c r="AC194" s="919"/>
      <c r="AD194" s="919"/>
      <c r="AE194" s="919"/>
      <c r="AF194" s="919"/>
      <c r="AG194" s="919"/>
      <c r="AH194" s="919"/>
      <c r="AI194" s="919"/>
      <c r="AJ194" s="920"/>
      <c r="AK194" s="34"/>
      <c r="AM194" s="136"/>
    </row>
    <row r="195" spans="1:39" s="46" customFormat="1" ht="13.5" customHeight="1">
      <c r="A195" s="9"/>
      <c r="B195" s="155"/>
      <c r="C195" s="918"/>
      <c r="D195" s="919"/>
      <c r="E195" s="919"/>
      <c r="F195" s="919"/>
      <c r="G195" s="919"/>
      <c r="H195" s="919"/>
      <c r="I195" s="919"/>
      <c r="J195" s="919"/>
      <c r="K195" s="919"/>
      <c r="L195" s="919"/>
      <c r="M195" s="919"/>
      <c r="N195" s="919"/>
      <c r="O195" s="919"/>
      <c r="P195" s="919"/>
      <c r="Q195" s="919"/>
      <c r="R195" s="919"/>
      <c r="S195" s="919"/>
      <c r="T195" s="919"/>
      <c r="U195" s="919"/>
      <c r="V195" s="919"/>
      <c r="W195" s="919"/>
      <c r="X195" s="919"/>
      <c r="Y195" s="919"/>
      <c r="Z195" s="919"/>
      <c r="AA195" s="919"/>
      <c r="AB195" s="919"/>
      <c r="AC195" s="919"/>
      <c r="AD195" s="919"/>
      <c r="AE195" s="919"/>
      <c r="AF195" s="919"/>
      <c r="AG195" s="919"/>
      <c r="AH195" s="919"/>
      <c r="AI195" s="919"/>
      <c r="AJ195" s="920"/>
      <c r="AK195" s="34"/>
      <c r="AM195" s="136"/>
    </row>
    <row r="196" spans="1:39" s="46" customFormat="1" ht="13.5" customHeight="1">
      <c r="A196" s="9"/>
      <c r="B196" s="155"/>
      <c r="C196" s="918"/>
      <c r="D196" s="919"/>
      <c r="E196" s="919"/>
      <c r="F196" s="919"/>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920"/>
      <c r="AK196" s="34"/>
      <c r="AM196" s="136"/>
    </row>
    <row r="197" spans="1:39" s="46" customFormat="1" ht="13.5" customHeight="1">
      <c r="A197" s="9"/>
      <c r="B197" s="155"/>
      <c r="C197" s="918"/>
      <c r="D197" s="919"/>
      <c r="E197" s="919"/>
      <c r="F197" s="919"/>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920"/>
      <c r="AK197" s="34"/>
      <c r="AM197" s="136"/>
    </row>
    <row r="198" spans="1:39" s="46" customFormat="1" ht="13.5" customHeight="1">
      <c r="A198" s="9"/>
      <c r="B198" s="155"/>
      <c r="C198" s="918"/>
      <c r="D198" s="919"/>
      <c r="E198" s="919"/>
      <c r="F198" s="919"/>
      <c r="G198" s="919"/>
      <c r="H198" s="919"/>
      <c r="I198" s="919"/>
      <c r="J198" s="919"/>
      <c r="K198" s="919"/>
      <c r="L198" s="919"/>
      <c r="M198" s="919"/>
      <c r="N198" s="919"/>
      <c r="O198" s="919"/>
      <c r="P198" s="919"/>
      <c r="Q198" s="919"/>
      <c r="R198" s="919"/>
      <c r="S198" s="919"/>
      <c r="T198" s="919"/>
      <c r="U198" s="919"/>
      <c r="V198" s="919"/>
      <c r="W198" s="919"/>
      <c r="X198" s="919"/>
      <c r="Y198" s="919"/>
      <c r="Z198" s="919"/>
      <c r="AA198" s="919"/>
      <c r="AB198" s="919"/>
      <c r="AC198" s="919"/>
      <c r="AD198" s="919"/>
      <c r="AE198" s="919"/>
      <c r="AF198" s="919"/>
      <c r="AG198" s="919"/>
      <c r="AH198" s="919"/>
      <c r="AI198" s="919"/>
      <c r="AJ198" s="920"/>
      <c r="AK198" s="34"/>
      <c r="AM198" s="136"/>
    </row>
    <row r="199" spans="1:39" s="46" customFormat="1" ht="13.5" customHeight="1">
      <c r="A199" s="9"/>
      <c r="B199" s="155"/>
      <c r="C199" s="918"/>
      <c r="D199" s="919"/>
      <c r="E199" s="919"/>
      <c r="F199" s="919"/>
      <c r="G199" s="919"/>
      <c r="H199" s="919"/>
      <c r="I199" s="919"/>
      <c r="J199" s="919"/>
      <c r="K199" s="919"/>
      <c r="L199" s="919"/>
      <c r="M199" s="919"/>
      <c r="N199" s="919"/>
      <c r="O199" s="919"/>
      <c r="P199" s="919"/>
      <c r="Q199" s="919"/>
      <c r="R199" s="919"/>
      <c r="S199" s="919"/>
      <c r="T199" s="919"/>
      <c r="U199" s="919"/>
      <c r="V199" s="919"/>
      <c r="W199" s="919"/>
      <c r="X199" s="919"/>
      <c r="Y199" s="919"/>
      <c r="Z199" s="919"/>
      <c r="AA199" s="919"/>
      <c r="AB199" s="919"/>
      <c r="AC199" s="919"/>
      <c r="AD199" s="919"/>
      <c r="AE199" s="919"/>
      <c r="AF199" s="919"/>
      <c r="AG199" s="919"/>
      <c r="AH199" s="919"/>
      <c r="AI199" s="919"/>
      <c r="AJ199" s="920"/>
      <c r="AK199" s="34"/>
      <c r="AM199" s="136"/>
    </row>
    <row r="200" spans="1:39" s="46" customFormat="1" ht="13.5" customHeight="1">
      <c r="A200" s="9"/>
      <c r="B200" s="155"/>
      <c r="C200" s="918"/>
      <c r="D200" s="919"/>
      <c r="E200" s="919"/>
      <c r="F200" s="919"/>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920"/>
      <c r="AK200" s="34"/>
      <c r="AM200" s="136"/>
    </row>
    <row r="201" spans="1:39" s="46" customFormat="1" ht="13.5" customHeight="1">
      <c r="A201" s="9"/>
      <c r="B201" s="155"/>
      <c r="C201" s="918"/>
      <c r="D201" s="919"/>
      <c r="E201" s="919"/>
      <c r="F201" s="919"/>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920"/>
      <c r="AK201" s="34"/>
      <c r="AM201" s="136"/>
    </row>
    <row r="202" spans="1:39" s="46" customFormat="1" ht="13.5" customHeight="1">
      <c r="A202" s="9"/>
      <c r="B202" s="155"/>
      <c r="C202" s="918"/>
      <c r="D202" s="919"/>
      <c r="E202" s="919"/>
      <c r="F202" s="919"/>
      <c r="G202" s="919"/>
      <c r="H202" s="919"/>
      <c r="I202" s="919"/>
      <c r="J202" s="919"/>
      <c r="K202" s="919"/>
      <c r="L202" s="919"/>
      <c r="M202" s="919"/>
      <c r="N202" s="919"/>
      <c r="O202" s="919"/>
      <c r="P202" s="919"/>
      <c r="Q202" s="919"/>
      <c r="R202" s="919"/>
      <c r="S202" s="919"/>
      <c r="T202" s="919"/>
      <c r="U202" s="919"/>
      <c r="V202" s="919"/>
      <c r="W202" s="919"/>
      <c r="X202" s="919"/>
      <c r="Y202" s="919"/>
      <c r="Z202" s="919"/>
      <c r="AA202" s="919"/>
      <c r="AB202" s="919"/>
      <c r="AC202" s="919"/>
      <c r="AD202" s="919"/>
      <c r="AE202" s="919"/>
      <c r="AF202" s="919"/>
      <c r="AG202" s="919"/>
      <c r="AH202" s="919"/>
      <c r="AI202" s="919"/>
      <c r="AJ202" s="920"/>
      <c r="AK202" s="34"/>
      <c r="AM202" s="136"/>
    </row>
    <row r="203" spans="1:39" s="46" customFormat="1" ht="13.5" customHeight="1">
      <c r="A203" s="9"/>
      <c r="B203" s="155"/>
      <c r="C203" s="918"/>
      <c r="D203" s="919"/>
      <c r="E203" s="919"/>
      <c r="F203" s="919"/>
      <c r="G203" s="919"/>
      <c r="H203" s="919"/>
      <c r="I203" s="919"/>
      <c r="J203" s="919"/>
      <c r="K203" s="919"/>
      <c r="L203" s="919"/>
      <c r="M203" s="919"/>
      <c r="N203" s="919"/>
      <c r="O203" s="919"/>
      <c r="P203" s="919"/>
      <c r="Q203" s="919"/>
      <c r="R203" s="919"/>
      <c r="S203" s="919"/>
      <c r="T203" s="919"/>
      <c r="U203" s="919"/>
      <c r="V203" s="919"/>
      <c r="W203" s="919"/>
      <c r="X203" s="919"/>
      <c r="Y203" s="919"/>
      <c r="Z203" s="919"/>
      <c r="AA203" s="919"/>
      <c r="AB203" s="919"/>
      <c r="AC203" s="919"/>
      <c r="AD203" s="919"/>
      <c r="AE203" s="919"/>
      <c r="AF203" s="919"/>
      <c r="AG203" s="919"/>
      <c r="AH203" s="919"/>
      <c r="AI203" s="919"/>
      <c r="AJ203" s="920"/>
      <c r="AK203" s="34"/>
      <c r="AM203" s="136"/>
    </row>
    <row r="204" spans="1:39" s="46" customFormat="1" ht="13.5" customHeight="1">
      <c r="A204" s="9"/>
      <c r="B204" s="155"/>
      <c r="C204" s="918"/>
      <c r="D204" s="919"/>
      <c r="E204" s="919"/>
      <c r="F204" s="919"/>
      <c r="G204" s="919"/>
      <c r="H204" s="919"/>
      <c r="I204" s="919"/>
      <c r="J204" s="919"/>
      <c r="K204" s="919"/>
      <c r="L204" s="919"/>
      <c r="M204" s="919"/>
      <c r="N204" s="919"/>
      <c r="O204" s="919"/>
      <c r="P204" s="919"/>
      <c r="Q204" s="919"/>
      <c r="R204" s="919"/>
      <c r="S204" s="919"/>
      <c r="T204" s="919"/>
      <c r="U204" s="919"/>
      <c r="V204" s="919"/>
      <c r="W204" s="919"/>
      <c r="X204" s="919"/>
      <c r="Y204" s="919"/>
      <c r="Z204" s="919"/>
      <c r="AA204" s="919"/>
      <c r="AB204" s="919"/>
      <c r="AC204" s="919"/>
      <c r="AD204" s="919"/>
      <c r="AE204" s="919"/>
      <c r="AF204" s="919"/>
      <c r="AG204" s="919"/>
      <c r="AH204" s="919"/>
      <c r="AI204" s="919"/>
      <c r="AJ204" s="920"/>
      <c r="AK204" s="34"/>
      <c r="AM204" s="136"/>
    </row>
    <row r="205" spans="1:39" s="46" customFormat="1" ht="13.5" customHeight="1">
      <c r="A205" s="9"/>
      <c r="B205" s="155"/>
      <c r="C205" s="918"/>
      <c r="D205" s="919"/>
      <c r="E205" s="919"/>
      <c r="F205" s="919"/>
      <c r="G205" s="919"/>
      <c r="H205" s="919"/>
      <c r="I205" s="919"/>
      <c r="J205" s="919"/>
      <c r="K205" s="919"/>
      <c r="L205" s="919"/>
      <c r="M205" s="919"/>
      <c r="N205" s="919"/>
      <c r="O205" s="919"/>
      <c r="P205" s="919"/>
      <c r="Q205" s="919"/>
      <c r="R205" s="919"/>
      <c r="S205" s="919"/>
      <c r="T205" s="919"/>
      <c r="U205" s="919"/>
      <c r="V205" s="919"/>
      <c r="W205" s="919"/>
      <c r="X205" s="919"/>
      <c r="Y205" s="919"/>
      <c r="Z205" s="919"/>
      <c r="AA205" s="919"/>
      <c r="AB205" s="919"/>
      <c r="AC205" s="919"/>
      <c r="AD205" s="919"/>
      <c r="AE205" s="919"/>
      <c r="AF205" s="919"/>
      <c r="AG205" s="919"/>
      <c r="AH205" s="919"/>
      <c r="AI205" s="919"/>
      <c r="AJ205" s="920"/>
      <c r="AK205" s="34"/>
      <c r="AM205" s="136"/>
    </row>
    <row r="206" spans="1:39" s="46" customFormat="1" ht="13.5" customHeight="1">
      <c r="A206" s="9"/>
      <c r="B206" s="155"/>
      <c r="C206" s="918"/>
      <c r="D206" s="919"/>
      <c r="E206" s="919"/>
      <c r="F206" s="919"/>
      <c r="G206" s="919"/>
      <c r="H206" s="919"/>
      <c r="I206" s="919"/>
      <c r="J206" s="919"/>
      <c r="K206" s="919"/>
      <c r="L206" s="919"/>
      <c r="M206" s="919"/>
      <c r="N206" s="919"/>
      <c r="O206" s="919"/>
      <c r="P206" s="919"/>
      <c r="Q206" s="919"/>
      <c r="R206" s="919"/>
      <c r="S206" s="919"/>
      <c r="T206" s="919"/>
      <c r="U206" s="919"/>
      <c r="V206" s="919"/>
      <c r="W206" s="919"/>
      <c r="X206" s="919"/>
      <c r="Y206" s="919"/>
      <c r="Z206" s="919"/>
      <c r="AA206" s="919"/>
      <c r="AB206" s="919"/>
      <c r="AC206" s="919"/>
      <c r="AD206" s="919"/>
      <c r="AE206" s="919"/>
      <c r="AF206" s="919"/>
      <c r="AG206" s="919"/>
      <c r="AH206" s="919"/>
      <c r="AI206" s="919"/>
      <c r="AJ206" s="920"/>
      <c r="AK206" s="34"/>
      <c r="AM206" s="136"/>
    </row>
    <row r="207" spans="1:39" s="46" customFormat="1" ht="13.5" customHeight="1">
      <c r="A207" s="9"/>
      <c r="B207" s="155"/>
      <c r="C207" s="918"/>
      <c r="D207" s="919"/>
      <c r="E207" s="919"/>
      <c r="F207" s="919"/>
      <c r="G207" s="919"/>
      <c r="H207" s="919"/>
      <c r="I207" s="919"/>
      <c r="J207" s="919"/>
      <c r="K207" s="919"/>
      <c r="L207" s="919"/>
      <c r="M207" s="919"/>
      <c r="N207" s="919"/>
      <c r="O207" s="919"/>
      <c r="P207" s="919"/>
      <c r="Q207" s="919"/>
      <c r="R207" s="919"/>
      <c r="S207" s="919"/>
      <c r="T207" s="919"/>
      <c r="U207" s="919"/>
      <c r="V207" s="919"/>
      <c r="W207" s="919"/>
      <c r="X207" s="919"/>
      <c r="Y207" s="919"/>
      <c r="Z207" s="919"/>
      <c r="AA207" s="919"/>
      <c r="AB207" s="919"/>
      <c r="AC207" s="919"/>
      <c r="AD207" s="919"/>
      <c r="AE207" s="919"/>
      <c r="AF207" s="919"/>
      <c r="AG207" s="919"/>
      <c r="AH207" s="919"/>
      <c r="AI207" s="919"/>
      <c r="AJ207" s="920"/>
      <c r="AK207" s="34"/>
      <c r="AM207" s="136"/>
    </row>
    <row r="208" spans="1:39" s="46" customFormat="1" ht="13.5" customHeight="1">
      <c r="A208" s="9"/>
      <c r="B208" s="155"/>
      <c r="C208" s="918"/>
      <c r="D208" s="919"/>
      <c r="E208" s="919"/>
      <c r="F208" s="919"/>
      <c r="G208" s="919"/>
      <c r="H208" s="919"/>
      <c r="I208" s="919"/>
      <c r="J208" s="919"/>
      <c r="K208" s="919"/>
      <c r="L208" s="919"/>
      <c r="M208" s="919"/>
      <c r="N208" s="919"/>
      <c r="O208" s="919"/>
      <c r="P208" s="919"/>
      <c r="Q208" s="919"/>
      <c r="R208" s="919"/>
      <c r="S208" s="919"/>
      <c r="T208" s="919"/>
      <c r="U208" s="919"/>
      <c r="V208" s="919"/>
      <c r="W208" s="919"/>
      <c r="X208" s="919"/>
      <c r="Y208" s="919"/>
      <c r="Z208" s="919"/>
      <c r="AA208" s="919"/>
      <c r="AB208" s="919"/>
      <c r="AC208" s="919"/>
      <c r="AD208" s="919"/>
      <c r="AE208" s="919"/>
      <c r="AF208" s="919"/>
      <c r="AG208" s="919"/>
      <c r="AH208" s="919"/>
      <c r="AI208" s="919"/>
      <c r="AJ208" s="920"/>
      <c r="AK208" s="34"/>
      <c r="AM208" s="136"/>
    </row>
    <row r="209" spans="1:39" s="46" customFormat="1" ht="13.5" customHeight="1">
      <c r="A209" s="9"/>
      <c r="B209" s="155"/>
      <c r="C209" s="918"/>
      <c r="D209" s="919"/>
      <c r="E209" s="919"/>
      <c r="F209" s="919"/>
      <c r="G209" s="919"/>
      <c r="H209" s="919"/>
      <c r="I209" s="919"/>
      <c r="J209" s="919"/>
      <c r="K209" s="919"/>
      <c r="L209" s="919"/>
      <c r="M209" s="919"/>
      <c r="N209" s="919"/>
      <c r="O209" s="919"/>
      <c r="P209" s="919"/>
      <c r="Q209" s="919"/>
      <c r="R209" s="919"/>
      <c r="S209" s="919"/>
      <c r="T209" s="919"/>
      <c r="U209" s="919"/>
      <c r="V209" s="919"/>
      <c r="W209" s="919"/>
      <c r="X209" s="919"/>
      <c r="Y209" s="919"/>
      <c r="Z209" s="919"/>
      <c r="AA209" s="919"/>
      <c r="AB209" s="919"/>
      <c r="AC209" s="919"/>
      <c r="AD209" s="919"/>
      <c r="AE209" s="919"/>
      <c r="AF209" s="919"/>
      <c r="AG209" s="919"/>
      <c r="AH209" s="919"/>
      <c r="AI209" s="919"/>
      <c r="AJ209" s="920"/>
      <c r="AK209" s="34"/>
      <c r="AM209" s="136"/>
    </row>
    <row r="210" spans="1:39" s="46" customFormat="1" ht="13.5" customHeight="1">
      <c r="A210" s="9"/>
      <c r="B210" s="155"/>
      <c r="C210" s="918"/>
      <c r="D210" s="919"/>
      <c r="E210" s="919"/>
      <c r="F210" s="919"/>
      <c r="G210" s="919"/>
      <c r="H210" s="919"/>
      <c r="I210" s="919"/>
      <c r="J210" s="919"/>
      <c r="K210" s="919"/>
      <c r="L210" s="919"/>
      <c r="M210" s="919"/>
      <c r="N210" s="919"/>
      <c r="O210" s="919"/>
      <c r="P210" s="919"/>
      <c r="Q210" s="919"/>
      <c r="R210" s="919"/>
      <c r="S210" s="919"/>
      <c r="T210" s="919"/>
      <c r="U210" s="919"/>
      <c r="V210" s="919"/>
      <c r="W210" s="919"/>
      <c r="X210" s="919"/>
      <c r="Y210" s="919"/>
      <c r="Z210" s="919"/>
      <c r="AA210" s="919"/>
      <c r="AB210" s="919"/>
      <c r="AC210" s="919"/>
      <c r="AD210" s="919"/>
      <c r="AE210" s="919"/>
      <c r="AF210" s="919"/>
      <c r="AG210" s="919"/>
      <c r="AH210" s="919"/>
      <c r="AI210" s="919"/>
      <c r="AJ210" s="920"/>
      <c r="AK210" s="34"/>
      <c r="AM210" s="136"/>
    </row>
    <row r="211" spans="1:39" s="46" customFormat="1" ht="13.5" customHeight="1">
      <c r="A211" s="9"/>
      <c r="B211" s="155"/>
      <c r="C211" s="918"/>
      <c r="D211" s="919"/>
      <c r="E211" s="919"/>
      <c r="F211" s="919"/>
      <c r="G211" s="919"/>
      <c r="H211" s="919"/>
      <c r="I211" s="919"/>
      <c r="J211" s="919"/>
      <c r="K211" s="919"/>
      <c r="L211" s="919"/>
      <c r="M211" s="919"/>
      <c r="N211" s="919"/>
      <c r="O211" s="919"/>
      <c r="P211" s="919"/>
      <c r="Q211" s="919"/>
      <c r="R211" s="919"/>
      <c r="S211" s="919"/>
      <c r="T211" s="919"/>
      <c r="U211" s="919"/>
      <c r="V211" s="919"/>
      <c r="W211" s="919"/>
      <c r="X211" s="919"/>
      <c r="Y211" s="919"/>
      <c r="Z211" s="919"/>
      <c r="AA211" s="919"/>
      <c r="AB211" s="919"/>
      <c r="AC211" s="919"/>
      <c r="AD211" s="919"/>
      <c r="AE211" s="919"/>
      <c r="AF211" s="919"/>
      <c r="AG211" s="919"/>
      <c r="AH211" s="919"/>
      <c r="AI211" s="919"/>
      <c r="AJ211" s="920"/>
      <c r="AK211" s="34"/>
      <c r="AM211" s="136"/>
    </row>
    <row r="212" spans="1:39" s="46" customFormat="1" ht="13.5" customHeight="1">
      <c r="A212" s="9"/>
      <c r="B212" s="155"/>
      <c r="C212" s="918"/>
      <c r="D212" s="919"/>
      <c r="E212" s="919"/>
      <c r="F212" s="919"/>
      <c r="G212" s="919"/>
      <c r="H212" s="919"/>
      <c r="I212" s="919"/>
      <c r="J212" s="919"/>
      <c r="K212" s="919"/>
      <c r="L212" s="919"/>
      <c r="M212" s="919"/>
      <c r="N212" s="919"/>
      <c r="O212" s="919"/>
      <c r="P212" s="919"/>
      <c r="Q212" s="919"/>
      <c r="R212" s="919"/>
      <c r="S212" s="919"/>
      <c r="T212" s="919"/>
      <c r="U212" s="919"/>
      <c r="V212" s="919"/>
      <c r="W212" s="919"/>
      <c r="X212" s="919"/>
      <c r="Y212" s="919"/>
      <c r="Z212" s="919"/>
      <c r="AA212" s="919"/>
      <c r="AB212" s="919"/>
      <c r="AC212" s="919"/>
      <c r="AD212" s="919"/>
      <c r="AE212" s="919"/>
      <c r="AF212" s="919"/>
      <c r="AG212" s="919"/>
      <c r="AH212" s="919"/>
      <c r="AI212" s="919"/>
      <c r="AJ212" s="920"/>
      <c r="AK212" s="34"/>
      <c r="AM212" s="136"/>
    </row>
    <row r="213" spans="1:39" s="46" customFormat="1" ht="13.5" customHeight="1">
      <c r="A213" s="9"/>
      <c r="B213" s="155"/>
      <c r="C213" s="918"/>
      <c r="D213" s="919"/>
      <c r="E213" s="919"/>
      <c r="F213" s="919"/>
      <c r="G213" s="919"/>
      <c r="H213" s="919"/>
      <c r="I213" s="919"/>
      <c r="J213" s="919"/>
      <c r="K213" s="919"/>
      <c r="L213" s="919"/>
      <c r="M213" s="919"/>
      <c r="N213" s="919"/>
      <c r="O213" s="919"/>
      <c r="P213" s="919"/>
      <c r="Q213" s="919"/>
      <c r="R213" s="919"/>
      <c r="S213" s="919"/>
      <c r="T213" s="919"/>
      <c r="U213" s="919"/>
      <c r="V213" s="919"/>
      <c r="W213" s="919"/>
      <c r="X213" s="919"/>
      <c r="Y213" s="919"/>
      <c r="Z213" s="919"/>
      <c r="AA213" s="919"/>
      <c r="AB213" s="919"/>
      <c r="AC213" s="919"/>
      <c r="AD213" s="919"/>
      <c r="AE213" s="919"/>
      <c r="AF213" s="919"/>
      <c r="AG213" s="919"/>
      <c r="AH213" s="919"/>
      <c r="AI213" s="919"/>
      <c r="AJ213" s="920"/>
      <c r="AK213" s="34"/>
      <c r="AM213" s="136"/>
    </row>
    <row r="214" spans="1:39" s="46" customFormat="1" ht="13.5" customHeight="1">
      <c r="A214" s="9"/>
      <c r="B214" s="155"/>
      <c r="C214" s="918"/>
      <c r="D214" s="919"/>
      <c r="E214" s="919"/>
      <c r="F214" s="919"/>
      <c r="G214" s="919"/>
      <c r="H214" s="919"/>
      <c r="I214" s="919"/>
      <c r="J214" s="919"/>
      <c r="K214" s="919"/>
      <c r="L214" s="919"/>
      <c r="M214" s="919"/>
      <c r="N214" s="919"/>
      <c r="O214" s="919"/>
      <c r="P214" s="919"/>
      <c r="Q214" s="919"/>
      <c r="R214" s="919"/>
      <c r="S214" s="919"/>
      <c r="T214" s="919"/>
      <c r="U214" s="919"/>
      <c r="V214" s="919"/>
      <c r="W214" s="919"/>
      <c r="X214" s="919"/>
      <c r="Y214" s="919"/>
      <c r="Z214" s="919"/>
      <c r="AA214" s="919"/>
      <c r="AB214" s="919"/>
      <c r="AC214" s="919"/>
      <c r="AD214" s="919"/>
      <c r="AE214" s="919"/>
      <c r="AF214" s="919"/>
      <c r="AG214" s="919"/>
      <c r="AH214" s="919"/>
      <c r="AI214" s="919"/>
      <c r="AJ214" s="920"/>
      <c r="AK214" s="34"/>
      <c r="AM214" s="136"/>
    </row>
    <row r="215" spans="1:39" s="46" customFormat="1" ht="13.5" customHeight="1">
      <c r="A215" s="9"/>
      <c r="B215" s="155"/>
      <c r="C215" s="918"/>
      <c r="D215" s="919"/>
      <c r="E215" s="919"/>
      <c r="F215" s="919"/>
      <c r="G215" s="919"/>
      <c r="H215" s="919"/>
      <c r="I215" s="919"/>
      <c r="J215" s="919"/>
      <c r="K215" s="919"/>
      <c r="L215" s="919"/>
      <c r="M215" s="919"/>
      <c r="N215" s="919"/>
      <c r="O215" s="919"/>
      <c r="P215" s="919"/>
      <c r="Q215" s="919"/>
      <c r="R215" s="919"/>
      <c r="S215" s="919"/>
      <c r="T215" s="919"/>
      <c r="U215" s="919"/>
      <c r="V215" s="919"/>
      <c r="W215" s="919"/>
      <c r="X215" s="919"/>
      <c r="Y215" s="919"/>
      <c r="Z215" s="919"/>
      <c r="AA215" s="919"/>
      <c r="AB215" s="919"/>
      <c r="AC215" s="919"/>
      <c r="AD215" s="919"/>
      <c r="AE215" s="919"/>
      <c r="AF215" s="919"/>
      <c r="AG215" s="919"/>
      <c r="AH215" s="919"/>
      <c r="AI215" s="919"/>
      <c r="AJ215" s="920"/>
      <c r="AK215" s="34"/>
      <c r="AM215" s="136"/>
    </row>
    <row r="216" spans="1:39" s="46" customFormat="1" ht="13.5" customHeight="1">
      <c r="A216" s="9"/>
      <c r="B216" s="155"/>
      <c r="C216" s="918"/>
      <c r="D216" s="919"/>
      <c r="E216" s="919"/>
      <c r="F216" s="919"/>
      <c r="G216" s="919"/>
      <c r="H216" s="919"/>
      <c r="I216" s="919"/>
      <c r="J216" s="919"/>
      <c r="K216" s="919"/>
      <c r="L216" s="919"/>
      <c r="M216" s="919"/>
      <c r="N216" s="919"/>
      <c r="O216" s="919"/>
      <c r="P216" s="919"/>
      <c r="Q216" s="919"/>
      <c r="R216" s="919"/>
      <c r="S216" s="919"/>
      <c r="T216" s="919"/>
      <c r="U216" s="919"/>
      <c r="V216" s="919"/>
      <c r="W216" s="919"/>
      <c r="X216" s="919"/>
      <c r="Y216" s="919"/>
      <c r="Z216" s="919"/>
      <c r="AA216" s="919"/>
      <c r="AB216" s="919"/>
      <c r="AC216" s="919"/>
      <c r="AD216" s="919"/>
      <c r="AE216" s="919"/>
      <c r="AF216" s="919"/>
      <c r="AG216" s="919"/>
      <c r="AH216" s="919"/>
      <c r="AI216" s="919"/>
      <c r="AJ216" s="920"/>
      <c r="AK216" s="34"/>
      <c r="AM216" s="136"/>
    </row>
    <row r="217" spans="1:39" s="46" customFormat="1" ht="13.5" customHeight="1">
      <c r="A217" s="9"/>
      <c r="B217" s="155"/>
      <c r="C217" s="918"/>
      <c r="D217" s="919"/>
      <c r="E217" s="919"/>
      <c r="F217" s="919"/>
      <c r="G217" s="919"/>
      <c r="H217" s="919"/>
      <c r="I217" s="919"/>
      <c r="J217" s="919"/>
      <c r="K217" s="919"/>
      <c r="L217" s="919"/>
      <c r="M217" s="919"/>
      <c r="N217" s="919"/>
      <c r="O217" s="919"/>
      <c r="P217" s="919"/>
      <c r="Q217" s="919"/>
      <c r="R217" s="919"/>
      <c r="S217" s="919"/>
      <c r="T217" s="919"/>
      <c r="U217" s="919"/>
      <c r="V217" s="919"/>
      <c r="W217" s="919"/>
      <c r="X217" s="919"/>
      <c r="Y217" s="919"/>
      <c r="Z217" s="919"/>
      <c r="AA217" s="919"/>
      <c r="AB217" s="919"/>
      <c r="AC217" s="919"/>
      <c r="AD217" s="919"/>
      <c r="AE217" s="919"/>
      <c r="AF217" s="919"/>
      <c r="AG217" s="919"/>
      <c r="AH217" s="919"/>
      <c r="AI217" s="919"/>
      <c r="AJ217" s="920"/>
      <c r="AK217" s="34"/>
      <c r="AM217" s="136"/>
    </row>
    <row r="218" spans="1:39" s="46" customFormat="1" ht="13.5" customHeight="1">
      <c r="A218" s="9"/>
      <c r="B218" s="155"/>
      <c r="C218" s="918"/>
      <c r="D218" s="919"/>
      <c r="E218" s="919"/>
      <c r="F218" s="919"/>
      <c r="G218" s="919"/>
      <c r="H218" s="919"/>
      <c r="I218" s="919"/>
      <c r="J218" s="919"/>
      <c r="K218" s="919"/>
      <c r="L218" s="919"/>
      <c r="M218" s="919"/>
      <c r="N218" s="919"/>
      <c r="O218" s="919"/>
      <c r="P218" s="919"/>
      <c r="Q218" s="919"/>
      <c r="R218" s="919"/>
      <c r="S218" s="919"/>
      <c r="T218" s="919"/>
      <c r="U218" s="919"/>
      <c r="V218" s="919"/>
      <c r="W218" s="919"/>
      <c r="X218" s="919"/>
      <c r="Y218" s="919"/>
      <c r="Z218" s="919"/>
      <c r="AA218" s="919"/>
      <c r="AB218" s="919"/>
      <c r="AC218" s="919"/>
      <c r="AD218" s="919"/>
      <c r="AE218" s="919"/>
      <c r="AF218" s="919"/>
      <c r="AG218" s="919"/>
      <c r="AH218" s="919"/>
      <c r="AI218" s="919"/>
      <c r="AJ218" s="920"/>
      <c r="AK218" s="34"/>
      <c r="AM218" s="136"/>
    </row>
    <row r="219" spans="1:39" s="46" customFormat="1" ht="13.5" customHeight="1">
      <c r="A219" s="9"/>
      <c r="B219" s="155"/>
      <c r="C219" s="918"/>
      <c r="D219" s="919"/>
      <c r="E219" s="919"/>
      <c r="F219" s="919"/>
      <c r="G219" s="919"/>
      <c r="H219" s="919"/>
      <c r="I219" s="919"/>
      <c r="J219" s="919"/>
      <c r="K219" s="919"/>
      <c r="L219" s="919"/>
      <c r="M219" s="919"/>
      <c r="N219" s="919"/>
      <c r="O219" s="919"/>
      <c r="P219" s="919"/>
      <c r="Q219" s="919"/>
      <c r="R219" s="919"/>
      <c r="S219" s="919"/>
      <c r="T219" s="919"/>
      <c r="U219" s="919"/>
      <c r="V219" s="919"/>
      <c r="W219" s="919"/>
      <c r="X219" s="919"/>
      <c r="Y219" s="919"/>
      <c r="Z219" s="919"/>
      <c r="AA219" s="919"/>
      <c r="AB219" s="919"/>
      <c r="AC219" s="919"/>
      <c r="AD219" s="919"/>
      <c r="AE219" s="919"/>
      <c r="AF219" s="919"/>
      <c r="AG219" s="919"/>
      <c r="AH219" s="919"/>
      <c r="AI219" s="919"/>
      <c r="AJ219" s="920"/>
      <c r="AK219" s="34"/>
      <c r="AM219" s="136"/>
    </row>
    <row r="220" spans="1:39" s="46" customFormat="1" ht="13.5" customHeight="1">
      <c r="A220" s="9"/>
      <c r="B220" s="155"/>
      <c r="C220" s="918"/>
      <c r="D220" s="919"/>
      <c r="E220" s="919"/>
      <c r="F220" s="919"/>
      <c r="G220" s="919"/>
      <c r="H220" s="919"/>
      <c r="I220" s="919"/>
      <c r="J220" s="919"/>
      <c r="K220" s="919"/>
      <c r="L220" s="919"/>
      <c r="M220" s="919"/>
      <c r="N220" s="919"/>
      <c r="O220" s="919"/>
      <c r="P220" s="919"/>
      <c r="Q220" s="919"/>
      <c r="R220" s="919"/>
      <c r="S220" s="919"/>
      <c r="T220" s="919"/>
      <c r="U220" s="919"/>
      <c r="V220" s="919"/>
      <c r="W220" s="919"/>
      <c r="X220" s="919"/>
      <c r="Y220" s="919"/>
      <c r="Z220" s="919"/>
      <c r="AA220" s="919"/>
      <c r="AB220" s="919"/>
      <c r="AC220" s="919"/>
      <c r="AD220" s="919"/>
      <c r="AE220" s="919"/>
      <c r="AF220" s="919"/>
      <c r="AG220" s="919"/>
      <c r="AH220" s="919"/>
      <c r="AI220" s="919"/>
      <c r="AJ220" s="920"/>
      <c r="AK220" s="34"/>
      <c r="AM220" s="136"/>
    </row>
    <row r="221" spans="1:39" s="46" customFormat="1" ht="13.5" customHeight="1">
      <c r="A221" s="9"/>
      <c r="B221" s="155"/>
      <c r="C221" s="918"/>
      <c r="D221" s="919"/>
      <c r="E221" s="919"/>
      <c r="F221" s="919"/>
      <c r="G221" s="919"/>
      <c r="H221" s="919"/>
      <c r="I221" s="919"/>
      <c r="J221" s="919"/>
      <c r="K221" s="919"/>
      <c r="L221" s="919"/>
      <c r="M221" s="919"/>
      <c r="N221" s="919"/>
      <c r="O221" s="919"/>
      <c r="P221" s="919"/>
      <c r="Q221" s="919"/>
      <c r="R221" s="919"/>
      <c r="S221" s="919"/>
      <c r="T221" s="919"/>
      <c r="U221" s="919"/>
      <c r="V221" s="919"/>
      <c r="W221" s="919"/>
      <c r="X221" s="919"/>
      <c r="Y221" s="919"/>
      <c r="Z221" s="919"/>
      <c r="AA221" s="919"/>
      <c r="AB221" s="919"/>
      <c r="AC221" s="919"/>
      <c r="AD221" s="919"/>
      <c r="AE221" s="919"/>
      <c r="AF221" s="919"/>
      <c r="AG221" s="919"/>
      <c r="AH221" s="919"/>
      <c r="AI221" s="919"/>
      <c r="AJ221" s="920"/>
      <c r="AK221" s="34"/>
      <c r="AM221" s="136"/>
    </row>
    <row r="222" spans="1:39" s="46" customFormat="1" ht="13.5" customHeight="1">
      <c r="A222" s="9"/>
      <c r="B222" s="155"/>
      <c r="C222" s="918"/>
      <c r="D222" s="919"/>
      <c r="E222" s="919"/>
      <c r="F222" s="919"/>
      <c r="G222" s="919"/>
      <c r="H222" s="919"/>
      <c r="I222" s="919"/>
      <c r="J222" s="919"/>
      <c r="K222" s="919"/>
      <c r="L222" s="919"/>
      <c r="M222" s="919"/>
      <c r="N222" s="919"/>
      <c r="O222" s="919"/>
      <c r="P222" s="919"/>
      <c r="Q222" s="919"/>
      <c r="R222" s="919"/>
      <c r="S222" s="919"/>
      <c r="T222" s="919"/>
      <c r="U222" s="919"/>
      <c r="V222" s="919"/>
      <c r="W222" s="919"/>
      <c r="X222" s="919"/>
      <c r="Y222" s="919"/>
      <c r="Z222" s="919"/>
      <c r="AA222" s="919"/>
      <c r="AB222" s="919"/>
      <c r="AC222" s="919"/>
      <c r="AD222" s="919"/>
      <c r="AE222" s="919"/>
      <c r="AF222" s="919"/>
      <c r="AG222" s="919"/>
      <c r="AH222" s="919"/>
      <c r="AI222" s="919"/>
      <c r="AJ222" s="920"/>
      <c r="AK222" s="34"/>
      <c r="AM222" s="136"/>
    </row>
    <row r="223" spans="1:39" s="46" customFormat="1" ht="13.5" customHeight="1">
      <c r="A223" s="9"/>
      <c r="B223" s="155"/>
      <c r="C223" s="918"/>
      <c r="D223" s="919"/>
      <c r="E223" s="919"/>
      <c r="F223" s="919"/>
      <c r="G223" s="919"/>
      <c r="H223" s="919"/>
      <c r="I223" s="919"/>
      <c r="J223" s="919"/>
      <c r="K223" s="919"/>
      <c r="L223" s="919"/>
      <c r="M223" s="919"/>
      <c r="N223" s="919"/>
      <c r="O223" s="919"/>
      <c r="P223" s="919"/>
      <c r="Q223" s="919"/>
      <c r="R223" s="919"/>
      <c r="S223" s="919"/>
      <c r="T223" s="919"/>
      <c r="U223" s="919"/>
      <c r="V223" s="919"/>
      <c r="W223" s="919"/>
      <c r="X223" s="919"/>
      <c r="Y223" s="919"/>
      <c r="Z223" s="919"/>
      <c r="AA223" s="919"/>
      <c r="AB223" s="919"/>
      <c r="AC223" s="919"/>
      <c r="AD223" s="919"/>
      <c r="AE223" s="919"/>
      <c r="AF223" s="919"/>
      <c r="AG223" s="919"/>
      <c r="AH223" s="919"/>
      <c r="AI223" s="919"/>
      <c r="AJ223" s="920"/>
      <c r="AK223" s="34"/>
      <c r="AM223" s="136"/>
    </row>
    <row r="224" spans="1:39" s="46" customFormat="1" ht="13.5" customHeight="1">
      <c r="A224" s="9"/>
      <c r="B224" s="155"/>
      <c r="C224" s="918"/>
      <c r="D224" s="919"/>
      <c r="E224" s="919"/>
      <c r="F224" s="919"/>
      <c r="G224" s="919"/>
      <c r="H224" s="919"/>
      <c r="I224" s="919"/>
      <c r="J224" s="919"/>
      <c r="K224" s="919"/>
      <c r="L224" s="919"/>
      <c r="M224" s="919"/>
      <c r="N224" s="919"/>
      <c r="O224" s="919"/>
      <c r="P224" s="919"/>
      <c r="Q224" s="919"/>
      <c r="R224" s="919"/>
      <c r="S224" s="919"/>
      <c r="T224" s="919"/>
      <c r="U224" s="919"/>
      <c r="V224" s="919"/>
      <c r="W224" s="919"/>
      <c r="X224" s="919"/>
      <c r="Y224" s="919"/>
      <c r="Z224" s="919"/>
      <c r="AA224" s="919"/>
      <c r="AB224" s="919"/>
      <c r="AC224" s="919"/>
      <c r="AD224" s="919"/>
      <c r="AE224" s="919"/>
      <c r="AF224" s="919"/>
      <c r="AG224" s="919"/>
      <c r="AH224" s="919"/>
      <c r="AI224" s="919"/>
      <c r="AJ224" s="920"/>
      <c r="AK224" s="34"/>
      <c r="AM224" s="136"/>
    </row>
    <row r="225" spans="1:76" s="46" customFormat="1" ht="13.5" customHeight="1">
      <c r="A225" s="9"/>
      <c r="B225" s="155"/>
      <c r="C225" s="918"/>
      <c r="D225" s="919"/>
      <c r="E225" s="919"/>
      <c r="F225" s="919"/>
      <c r="G225" s="919"/>
      <c r="H225" s="919"/>
      <c r="I225" s="919"/>
      <c r="J225" s="919"/>
      <c r="K225" s="919"/>
      <c r="L225" s="919"/>
      <c r="M225" s="919"/>
      <c r="N225" s="919"/>
      <c r="O225" s="919"/>
      <c r="P225" s="919"/>
      <c r="Q225" s="919"/>
      <c r="R225" s="919"/>
      <c r="S225" s="919"/>
      <c r="T225" s="919"/>
      <c r="U225" s="919"/>
      <c r="V225" s="919"/>
      <c r="W225" s="919"/>
      <c r="X225" s="919"/>
      <c r="Y225" s="919"/>
      <c r="Z225" s="919"/>
      <c r="AA225" s="919"/>
      <c r="AB225" s="919"/>
      <c r="AC225" s="919"/>
      <c r="AD225" s="919"/>
      <c r="AE225" s="919"/>
      <c r="AF225" s="919"/>
      <c r="AG225" s="919"/>
      <c r="AH225" s="919"/>
      <c r="AI225" s="919"/>
      <c r="AJ225" s="920"/>
      <c r="AK225" s="34"/>
      <c r="AM225" s="136"/>
    </row>
    <row r="226" spans="1:76" s="46" customFormat="1" ht="13.5" customHeight="1">
      <c r="A226" s="9"/>
      <c r="B226" s="155"/>
      <c r="C226" s="918"/>
      <c r="D226" s="919"/>
      <c r="E226" s="919"/>
      <c r="F226" s="919"/>
      <c r="G226" s="919"/>
      <c r="H226" s="919"/>
      <c r="I226" s="919"/>
      <c r="J226" s="919"/>
      <c r="K226" s="919"/>
      <c r="L226" s="919"/>
      <c r="M226" s="919"/>
      <c r="N226" s="919"/>
      <c r="O226" s="919"/>
      <c r="P226" s="919"/>
      <c r="Q226" s="919"/>
      <c r="R226" s="919"/>
      <c r="S226" s="919"/>
      <c r="T226" s="919"/>
      <c r="U226" s="919"/>
      <c r="V226" s="919"/>
      <c r="W226" s="919"/>
      <c r="X226" s="919"/>
      <c r="Y226" s="919"/>
      <c r="Z226" s="919"/>
      <c r="AA226" s="919"/>
      <c r="AB226" s="919"/>
      <c r="AC226" s="919"/>
      <c r="AD226" s="919"/>
      <c r="AE226" s="919"/>
      <c r="AF226" s="919"/>
      <c r="AG226" s="919"/>
      <c r="AH226" s="919"/>
      <c r="AI226" s="919"/>
      <c r="AJ226" s="920"/>
      <c r="AK226" s="34"/>
      <c r="AM226" s="136"/>
    </row>
    <row r="227" spans="1:76" s="46" customFormat="1" ht="13.5" customHeight="1">
      <c r="A227" s="9"/>
      <c r="B227" s="155"/>
      <c r="C227" s="918"/>
      <c r="D227" s="919"/>
      <c r="E227" s="919"/>
      <c r="F227" s="919"/>
      <c r="G227" s="919"/>
      <c r="H227" s="919"/>
      <c r="I227" s="919"/>
      <c r="J227" s="919"/>
      <c r="K227" s="919"/>
      <c r="L227" s="919"/>
      <c r="M227" s="919"/>
      <c r="N227" s="919"/>
      <c r="O227" s="919"/>
      <c r="P227" s="919"/>
      <c r="Q227" s="919"/>
      <c r="R227" s="919"/>
      <c r="S227" s="919"/>
      <c r="T227" s="919"/>
      <c r="U227" s="919"/>
      <c r="V227" s="919"/>
      <c r="W227" s="919"/>
      <c r="X227" s="919"/>
      <c r="Y227" s="919"/>
      <c r="Z227" s="919"/>
      <c r="AA227" s="919"/>
      <c r="AB227" s="919"/>
      <c r="AC227" s="919"/>
      <c r="AD227" s="919"/>
      <c r="AE227" s="919"/>
      <c r="AF227" s="919"/>
      <c r="AG227" s="919"/>
      <c r="AH227" s="919"/>
      <c r="AI227" s="919"/>
      <c r="AJ227" s="920"/>
      <c r="AK227" s="34"/>
      <c r="AM227" s="136"/>
    </row>
    <row r="228" spans="1:76" s="46" customFormat="1" ht="13.5" customHeight="1">
      <c r="A228" s="9"/>
      <c r="B228" s="155"/>
      <c r="C228" s="918"/>
      <c r="D228" s="919"/>
      <c r="E228" s="919"/>
      <c r="F228" s="919"/>
      <c r="G228" s="919"/>
      <c r="H228" s="919"/>
      <c r="I228" s="919"/>
      <c r="J228" s="919"/>
      <c r="K228" s="919"/>
      <c r="L228" s="919"/>
      <c r="M228" s="919"/>
      <c r="N228" s="919"/>
      <c r="O228" s="919"/>
      <c r="P228" s="919"/>
      <c r="Q228" s="919"/>
      <c r="R228" s="919"/>
      <c r="S228" s="919"/>
      <c r="T228" s="919"/>
      <c r="U228" s="919"/>
      <c r="V228" s="919"/>
      <c r="W228" s="919"/>
      <c r="X228" s="919"/>
      <c r="Y228" s="919"/>
      <c r="Z228" s="919"/>
      <c r="AA228" s="919"/>
      <c r="AB228" s="919"/>
      <c r="AC228" s="919"/>
      <c r="AD228" s="919"/>
      <c r="AE228" s="919"/>
      <c r="AF228" s="919"/>
      <c r="AG228" s="919"/>
      <c r="AH228" s="919"/>
      <c r="AI228" s="919"/>
      <c r="AJ228" s="920"/>
      <c r="AK228" s="34"/>
      <c r="AM228" s="136"/>
    </row>
    <row r="229" spans="1:76" s="46" customFormat="1" ht="13.5" customHeight="1">
      <c r="A229" s="9"/>
      <c r="B229" s="155"/>
      <c r="C229" s="918"/>
      <c r="D229" s="919"/>
      <c r="E229" s="919"/>
      <c r="F229" s="919"/>
      <c r="G229" s="919"/>
      <c r="H229" s="919"/>
      <c r="I229" s="919"/>
      <c r="J229" s="919"/>
      <c r="K229" s="919"/>
      <c r="L229" s="919"/>
      <c r="M229" s="919"/>
      <c r="N229" s="919"/>
      <c r="O229" s="919"/>
      <c r="P229" s="919"/>
      <c r="Q229" s="919"/>
      <c r="R229" s="919"/>
      <c r="S229" s="919"/>
      <c r="T229" s="919"/>
      <c r="U229" s="919"/>
      <c r="V229" s="919"/>
      <c r="W229" s="919"/>
      <c r="X229" s="919"/>
      <c r="Y229" s="919"/>
      <c r="Z229" s="919"/>
      <c r="AA229" s="919"/>
      <c r="AB229" s="919"/>
      <c r="AC229" s="919"/>
      <c r="AD229" s="919"/>
      <c r="AE229" s="919"/>
      <c r="AF229" s="919"/>
      <c r="AG229" s="919"/>
      <c r="AH229" s="919"/>
      <c r="AI229" s="919"/>
      <c r="AJ229" s="920"/>
      <c r="AK229" s="34"/>
      <c r="AM229" s="136"/>
    </row>
    <row r="230" spans="1:76" s="46" customFormat="1" ht="13.5" customHeight="1">
      <c r="A230" s="9"/>
      <c r="B230" s="155"/>
      <c r="C230" s="918"/>
      <c r="D230" s="919"/>
      <c r="E230" s="919"/>
      <c r="F230" s="919"/>
      <c r="G230" s="919"/>
      <c r="H230" s="919"/>
      <c r="I230" s="919"/>
      <c r="J230" s="919"/>
      <c r="K230" s="919"/>
      <c r="L230" s="919"/>
      <c r="M230" s="919"/>
      <c r="N230" s="919"/>
      <c r="O230" s="919"/>
      <c r="P230" s="919"/>
      <c r="Q230" s="919"/>
      <c r="R230" s="919"/>
      <c r="S230" s="919"/>
      <c r="T230" s="919"/>
      <c r="U230" s="919"/>
      <c r="V230" s="919"/>
      <c r="W230" s="919"/>
      <c r="X230" s="919"/>
      <c r="Y230" s="919"/>
      <c r="Z230" s="919"/>
      <c r="AA230" s="919"/>
      <c r="AB230" s="919"/>
      <c r="AC230" s="919"/>
      <c r="AD230" s="919"/>
      <c r="AE230" s="919"/>
      <c r="AF230" s="919"/>
      <c r="AG230" s="919"/>
      <c r="AH230" s="919"/>
      <c r="AI230" s="919"/>
      <c r="AJ230" s="920"/>
      <c r="AK230" s="34"/>
      <c r="AM230" s="136"/>
    </row>
    <row r="231" spans="1:76" s="46" customFormat="1" ht="13.5" customHeight="1">
      <c r="A231" s="9"/>
      <c r="B231" s="155"/>
      <c r="C231" s="918"/>
      <c r="D231" s="919"/>
      <c r="E231" s="919"/>
      <c r="F231" s="919"/>
      <c r="G231" s="919"/>
      <c r="H231" s="919"/>
      <c r="I231" s="919"/>
      <c r="J231" s="919"/>
      <c r="K231" s="919"/>
      <c r="L231" s="919"/>
      <c r="M231" s="919"/>
      <c r="N231" s="919"/>
      <c r="O231" s="919"/>
      <c r="P231" s="919"/>
      <c r="Q231" s="919"/>
      <c r="R231" s="919"/>
      <c r="S231" s="919"/>
      <c r="T231" s="919"/>
      <c r="U231" s="919"/>
      <c r="V231" s="919"/>
      <c r="W231" s="919"/>
      <c r="X231" s="919"/>
      <c r="Y231" s="919"/>
      <c r="Z231" s="919"/>
      <c r="AA231" s="919"/>
      <c r="AB231" s="919"/>
      <c r="AC231" s="919"/>
      <c r="AD231" s="919"/>
      <c r="AE231" s="919"/>
      <c r="AF231" s="919"/>
      <c r="AG231" s="919"/>
      <c r="AH231" s="919"/>
      <c r="AI231" s="919"/>
      <c r="AJ231" s="920"/>
      <c r="AK231" s="34"/>
      <c r="AM231" s="136"/>
    </row>
    <row r="232" spans="1:76" s="46" customFormat="1" ht="13.5" customHeight="1">
      <c r="A232" s="9"/>
      <c r="B232" s="155"/>
      <c r="C232" s="921"/>
      <c r="D232" s="922"/>
      <c r="E232" s="922"/>
      <c r="F232" s="922"/>
      <c r="G232" s="922"/>
      <c r="H232" s="922"/>
      <c r="I232" s="922"/>
      <c r="J232" s="922"/>
      <c r="K232" s="922"/>
      <c r="L232" s="922"/>
      <c r="M232" s="922"/>
      <c r="N232" s="922"/>
      <c r="O232" s="922"/>
      <c r="P232" s="922"/>
      <c r="Q232" s="922"/>
      <c r="R232" s="922"/>
      <c r="S232" s="922"/>
      <c r="T232" s="922"/>
      <c r="U232" s="922"/>
      <c r="V232" s="922"/>
      <c r="W232" s="922"/>
      <c r="X232" s="922"/>
      <c r="Y232" s="922"/>
      <c r="Z232" s="922"/>
      <c r="AA232" s="922"/>
      <c r="AB232" s="922"/>
      <c r="AC232" s="922"/>
      <c r="AD232" s="922"/>
      <c r="AE232" s="922"/>
      <c r="AF232" s="922"/>
      <c r="AG232" s="922"/>
      <c r="AH232" s="922"/>
      <c r="AI232" s="922"/>
      <c r="AJ232" s="923"/>
      <c r="AK232" s="34"/>
      <c r="AM232" s="136"/>
    </row>
    <row r="233" spans="1:76" s="156" customFormat="1" ht="6" customHeight="1">
      <c r="A233" s="67"/>
      <c r="B233" s="87"/>
      <c r="C233" s="158"/>
      <c r="D233" s="158"/>
      <c r="E233" s="158"/>
      <c r="F233" s="158"/>
      <c r="G233" s="158"/>
      <c r="H233" s="158"/>
      <c r="I233" s="158"/>
      <c r="J233" s="158"/>
      <c r="K233" s="159"/>
      <c r="L233" s="160"/>
      <c r="M233" s="160"/>
      <c r="N233" s="160"/>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35"/>
      <c r="AM233" s="157"/>
    </row>
    <row r="234" spans="1:76" s="46" customFormat="1">
      <c r="A234" s="9"/>
      <c r="B234" s="67"/>
      <c r="C234" s="67"/>
      <c r="D234" s="67"/>
      <c r="E234" s="67"/>
      <c r="F234" s="67"/>
      <c r="G234" s="67"/>
      <c r="H234" s="67"/>
      <c r="I234" s="104"/>
      <c r="J234" s="67"/>
      <c r="K234" s="67"/>
      <c r="L234" s="67"/>
      <c r="M234" s="67"/>
      <c r="N234" s="67"/>
      <c r="O234" s="67"/>
      <c r="P234" s="67"/>
      <c r="Q234" s="67"/>
      <c r="R234" s="67"/>
      <c r="S234" s="67"/>
      <c r="T234" s="67"/>
      <c r="U234" s="67"/>
      <c r="V234" s="67"/>
      <c r="W234" s="67"/>
      <c r="X234" s="67"/>
      <c r="Y234" s="67"/>
      <c r="Z234" s="67"/>
      <c r="AA234" s="67"/>
      <c r="AB234" s="67"/>
      <c r="AC234" s="67"/>
      <c r="AD234" s="121"/>
      <c r="AE234" s="121"/>
      <c r="AF234" s="121"/>
      <c r="AG234" s="121"/>
      <c r="AH234" s="122"/>
      <c r="AI234" s="121"/>
      <c r="AJ234" s="106"/>
      <c r="AK234" s="251" t="s">
        <v>38</v>
      </c>
      <c r="AL234" s="45"/>
      <c r="AM234" s="136"/>
      <c r="AN234" s="45"/>
      <c r="AO234" s="45"/>
      <c r="AP234" s="45"/>
      <c r="AQ234" s="45"/>
      <c r="AR234" s="45"/>
      <c r="AS234" s="45"/>
      <c r="AT234" s="45"/>
      <c r="AU234" s="45"/>
      <c r="AV234" s="45"/>
      <c r="AW234" s="45"/>
      <c r="AX234" s="45"/>
      <c r="AY234" s="45"/>
      <c r="AZ234" s="45"/>
      <c r="BA234" s="45"/>
      <c r="BB234" s="45"/>
      <c r="BC234" s="45"/>
      <c r="BD234" s="45"/>
      <c r="BE234" s="45"/>
      <c r="BF234" s="45"/>
      <c r="BG234" s="45"/>
      <c r="BH234" s="45"/>
      <c r="BI234" s="45"/>
      <c r="BJ234" s="45"/>
      <c r="BK234" s="45"/>
      <c r="BL234" s="45"/>
      <c r="BM234" s="45"/>
      <c r="BN234" s="45"/>
      <c r="BO234" s="45"/>
      <c r="BP234" s="45"/>
      <c r="BQ234" s="45"/>
      <c r="BR234" s="45"/>
      <c r="BS234" s="45"/>
      <c r="BT234" s="45"/>
      <c r="BU234" s="45"/>
      <c r="BV234" s="45"/>
      <c r="BW234" s="45"/>
      <c r="BX234" s="45"/>
    </row>
    <row r="236" spans="1:76" ht="17.25" customHeight="1"/>
  </sheetData>
  <sheetProtection password="EC9D" sheet="1" objects="1" scenarios="1"/>
  <mergeCells count="430">
    <mergeCell ref="AM159:AS159"/>
    <mergeCell ref="AM173:AT173"/>
    <mergeCell ref="C174:AA174"/>
    <mergeCell ref="Y175:AB175"/>
    <mergeCell ref="AC175:AJ175"/>
    <mergeCell ref="C180:M180"/>
    <mergeCell ref="C183:AJ232"/>
    <mergeCell ref="AF172:AG172"/>
    <mergeCell ref="AH172:AJ172"/>
    <mergeCell ref="C173:D173"/>
    <mergeCell ref="E173:G173"/>
    <mergeCell ref="H173:K173"/>
    <mergeCell ref="L173:Q173"/>
    <mergeCell ref="R173:AC173"/>
    <mergeCell ref="AD173:AE173"/>
    <mergeCell ref="AF173:AG173"/>
    <mergeCell ref="AH173:AJ173"/>
    <mergeCell ref="C172:D172"/>
    <mergeCell ref="E172:G172"/>
    <mergeCell ref="H172:K172"/>
    <mergeCell ref="L172:Q172"/>
    <mergeCell ref="R172:AC172"/>
    <mergeCell ref="AD172:AE172"/>
    <mergeCell ref="AF170:AG170"/>
    <mergeCell ref="AH170:AJ170"/>
    <mergeCell ref="C171:D171"/>
    <mergeCell ref="E171:G171"/>
    <mergeCell ref="H171:K171"/>
    <mergeCell ref="L171:Q171"/>
    <mergeCell ref="R171:AC171"/>
    <mergeCell ref="AD171:AE171"/>
    <mergeCell ref="AF171:AG171"/>
    <mergeCell ref="AH171:AJ171"/>
    <mergeCell ref="C170:D170"/>
    <mergeCell ref="E170:G170"/>
    <mergeCell ref="H170:K170"/>
    <mergeCell ref="L170:Q170"/>
    <mergeCell ref="R170:AC170"/>
    <mergeCell ref="AD170:AE170"/>
    <mergeCell ref="AF168:AG168"/>
    <mergeCell ref="AH168:AJ168"/>
    <mergeCell ref="C169:D169"/>
    <mergeCell ref="E169:G169"/>
    <mergeCell ref="H169:K169"/>
    <mergeCell ref="L169:Q169"/>
    <mergeCell ref="R169:AC169"/>
    <mergeCell ref="AD169:AE169"/>
    <mergeCell ref="AF169:AG169"/>
    <mergeCell ref="AH169:AJ169"/>
    <mergeCell ref="C168:D168"/>
    <mergeCell ref="E168:G168"/>
    <mergeCell ref="H168:K168"/>
    <mergeCell ref="L168:Q168"/>
    <mergeCell ref="R168:AC168"/>
    <mergeCell ref="AD168:AE168"/>
    <mergeCell ref="AF166:AG166"/>
    <mergeCell ref="AH166:AJ166"/>
    <mergeCell ref="C167:D167"/>
    <mergeCell ref="E167:G167"/>
    <mergeCell ref="H167:K167"/>
    <mergeCell ref="L167:Q167"/>
    <mergeCell ref="R167:AC167"/>
    <mergeCell ref="AD167:AE167"/>
    <mergeCell ref="AF167:AG167"/>
    <mergeCell ref="AH167:AJ167"/>
    <mergeCell ref="C166:D166"/>
    <mergeCell ref="E166:G166"/>
    <mergeCell ref="H166:K166"/>
    <mergeCell ref="L166:Q166"/>
    <mergeCell ref="R166:AC166"/>
    <mergeCell ref="AD166:AE166"/>
    <mergeCell ref="AF164:AG164"/>
    <mergeCell ref="AH164:AJ164"/>
    <mergeCell ref="C165:D165"/>
    <mergeCell ref="E165:G165"/>
    <mergeCell ref="H165:K165"/>
    <mergeCell ref="L165:Q165"/>
    <mergeCell ref="R165:AC165"/>
    <mergeCell ref="AD165:AE165"/>
    <mergeCell ref="AF165:AG165"/>
    <mergeCell ref="AH165:AJ165"/>
    <mergeCell ref="C164:D164"/>
    <mergeCell ref="E164:G164"/>
    <mergeCell ref="H164:K164"/>
    <mergeCell ref="L164:Q164"/>
    <mergeCell ref="R164:AC164"/>
    <mergeCell ref="AD164:AE164"/>
    <mergeCell ref="AF162:AG162"/>
    <mergeCell ref="AH162:AJ162"/>
    <mergeCell ref="C163:D163"/>
    <mergeCell ref="E163:G163"/>
    <mergeCell ref="H163:K163"/>
    <mergeCell ref="L163:Q163"/>
    <mergeCell ref="R163:AC163"/>
    <mergeCell ref="AD163:AE163"/>
    <mergeCell ref="AF163:AG163"/>
    <mergeCell ref="AH163:AJ163"/>
    <mergeCell ref="C162:D162"/>
    <mergeCell ref="E162:G162"/>
    <mergeCell ref="H162:K162"/>
    <mergeCell ref="L162:Q162"/>
    <mergeCell ref="R162:AC162"/>
    <mergeCell ref="AD162:AE162"/>
    <mergeCell ref="C160:D160"/>
    <mergeCell ref="E160:G160"/>
    <mergeCell ref="H160:K160"/>
    <mergeCell ref="L160:Q160"/>
    <mergeCell ref="R160:AC160"/>
    <mergeCell ref="AD160:AE160"/>
    <mergeCell ref="AF160:AG160"/>
    <mergeCell ref="AH160:AJ160"/>
    <mergeCell ref="C161:D161"/>
    <mergeCell ref="E161:G161"/>
    <mergeCell ref="H161:K161"/>
    <mergeCell ref="L161:Q161"/>
    <mergeCell ref="R161:AC161"/>
    <mergeCell ref="AD161:AE161"/>
    <mergeCell ref="AF161:AG161"/>
    <mergeCell ref="AH161:AJ161"/>
    <mergeCell ref="H157:Q157"/>
    <mergeCell ref="H158:K158"/>
    <mergeCell ref="L158:Q158"/>
    <mergeCell ref="C159:D159"/>
    <mergeCell ref="E159:G159"/>
    <mergeCell ref="H159:K159"/>
    <mergeCell ref="L159:Q159"/>
    <mergeCell ref="Y149:AB149"/>
    <mergeCell ref="AC149:AJ149"/>
    <mergeCell ref="H153:J153"/>
    <mergeCell ref="C154:D158"/>
    <mergeCell ref="E154:Q156"/>
    <mergeCell ref="R154:AC158"/>
    <mergeCell ref="AD154:AE158"/>
    <mergeCell ref="AF154:AG158"/>
    <mergeCell ref="AH154:AJ158"/>
    <mergeCell ref="E157:G158"/>
    <mergeCell ref="R159:AC159"/>
    <mergeCell ref="AD159:AE159"/>
    <mergeCell ref="AF159:AG159"/>
    <mergeCell ref="AH159:AJ159"/>
    <mergeCell ref="D132:G139"/>
    <mergeCell ref="H132:AJ139"/>
    <mergeCell ref="AM132:AQ139"/>
    <mergeCell ref="D140:G147"/>
    <mergeCell ref="H140:AJ147"/>
    <mergeCell ref="AM140:AQ147"/>
    <mergeCell ref="AM108:AQ115"/>
    <mergeCell ref="D116:G123"/>
    <mergeCell ref="H116:AJ123"/>
    <mergeCell ref="AM116:AQ123"/>
    <mergeCell ref="D124:G131"/>
    <mergeCell ref="H124:AJ131"/>
    <mergeCell ref="AM124:AQ131"/>
    <mergeCell ref="AG101:AJ102"/>
    <mergeCell ref="D102:L102"/>
    <mergeCell ref="M102:P102"/>
    <mergeCell ref="Y104:AB104"/>
    <mergeCell ref="AC104:AJ104"/>
    <mergeCell ref="D108:G115"/>
    <mergeCell ref="H108:AJ115"/>
    <mergeCell ref="D101:L101"/>
    <mergeCell ref="M101:P101"/>
    <mergeCell ref="Q101:T102"/>
    <mergeCell ref="U101:X102"/>
    <mergeCell ref="Y101:AB102"/>
    <mergeCell ref="AC101:AF102"/>
    <mergeCell ref="E100:P100"/>
    <mergeCell ref="Q100:T100"/>
    <mergeCell ref="U100:X100"/>
    <mergeCell ref="Y100:AB100"/>
    <mergeCell ref="AC100:AF100"/>
    <mergeCell ref="AG100:AJ100"/>
    <mergeCell ref="E99:P99"/>
    <mergeCell ref="Q99:T99"/>
    <mergeCell ref="U99:X99"/>
    <mergeCell ref="Y99:AB99"/>
    <mergeCell ref="AC99:AF99"/>
    <mergeCell ref="AG99:AJ99"/>
    <mergeCell ref="AR96:AT96"/>
    <mergeCell ref="AR97:AT97"/>
    <mergeCell ref="D98:L98"/>
    <mergeCell ref="M98:P98"/>
    <mergeCell ref="Q98:T98"/>
    <mergeCell ref="U98:X98"/>
    <mergeCell ref="Y98:AB98"/>
    <mergeCell ref="AC98:AF98"/>
    <mergeCell ref="AG98:AJ98"/>
    <mergeCell ref="AR98:AT98"/>
    <mergeCell ref="AC94:AJ94"/>
    <mergeCell ref="D95:L97"/>
    <mergeCell ref="Q95:AJ95"/>
    <mergeCell ref="M96:P97"/>
    <mergeCell ref="Q96:T97"/>
    <mergeCell ref="U96:X97"/>
    <mergeCell ref="Y96:AB97"/>
    <mergeCell ref="AC96:AF97"/>
    <mergeCell ref="AG96:AJ97"/>
    <mergeCell ref="D91:P91"/>
    <mergeCell ref="Q91:T91"/>
    <mergeCell ref="U91:X91"/>
    <mergeCell ref="Y91:AB91"/>
    <mergeCell ref="AC91:AF91"/>
    <mergeCell ref="AG91:AJ91"/>
    <mergeCell ref="E90:P90"/>
    <mergeCell ref="Q90:T90"/>
    <mergeCell ref="U90:X90"/>
    <mergeCell ref="Y90:AB90"/>
    <mergeCell ref="AC90:AF90"/>
    <mergeCell ref="AG90:AJ90"/>
    <mergeCell ref="AC85:AF85"/>
    <mergeCell ref="AG85:AJ85"/>
    <mergeCell ref="E86:P86"/>
    <mergeCell ref="Q86:T86"/>
    <mergeCell ref="U86:X86"/>
    <mergeCell ref="Y86:AB86"/>
    <mergeCell ref="AC86:AF86"/>
    <mergeCell ref="AG86:AJ86"/>
    <mergeCell ref="E89:P89"/>
    <mergeCell ref="Q89:T89"/>
    <mergeCell ref="U89:X89"/>
    <mergeCell ref="Y89:AB89"/>
    <mergeCell ref="AC89:AF89"/>
    <mergeCell ref="AG89:AJ89"/>
    <mergeCell ref="E88:P88"/>
    <mergeCell ref="Q88:T88"/>
    <mergeCell ref="U88:X88"/>
    <mergeCell ref="Y88:AB88"/>
    <mergeCell ref="AC88:AF88"/>
    <mergeCell ref="AG88:AJ88"/>
    <mergeCell ref="AG82:AJ83"/>
    <mergeCell ref="D84:D90"/>
    <mergeCell ref="E84:P84"/>
    <mergeCell ref="Q84:T84"/>
    <mergeCell ref="U84:X84"/>
    <mergeCell ref="Y84:AB84"/>
    <mergeCell ref="AC84:AF84"/>
    <mergeCell ref="AG84:AJ84"/>
    <mergeCell ref="E85:P85"/>
    <mergeCell ref="Q85:T85"/>
    <mergeCell ref="D82:D83"/>
    <mergeCell ref="E82:P83"/>
    <mergeCell ref="Q82:T83"/>
    <mergeCell ref="U82:X83"/>
    <mergeCell ref="Y82:AB83"/>
    <mergeCell ref="AC82:AF83"/>
    <mergeCell ref="E87:P87"/>
    <mergeCell ref="Q87:T87"/>
    <mergeCell ref="U87:X87"/>
    <mergeCell ref="Y87:AB87"/>
    <mergeCell ref="AC87:AF87"/>
    <mergeCell ref="AG87:AJ87"/>
    <mergeCell ref="U85:X85"/>
    <mergeCell ref="Y85:AB85"/>
    <mergeCell ref="AG80:AJ80"/>
    <mergeCell ref="E81:P81"/>
    <mergeCell ref="Q81:T81"/>
    <mergeCell ref="U81:X81"/>
    <mergeCell ref="Y81:AB81"/>
    <mergeCell ref="AC81:AF81"/>
    <mergeCell ref="AG81:AJ81"/>
    <mergeCell ref="D80:L80"/>
    <mergeCell ref="M80:P80"/>
    <mergeCell ref="Q80:T80"/>
    <mergeCell ref="U80:X80"/>
    <mergeCell ref="Y80:AB80"/>
    <mergeCell ref="AC80:AF80"/>
    <mergeCell ref="D77:L79"/>
    <mergeCell ref="Q77:AJ77"/>
    <mergeCell ref="M78:P79"/>
    <mergeCell ref="Q78:T79"/>
    <mergeCell ref="U78:X79"/>
    <mergeCell ref="Y78:AB79"/>
    <mergeCell ref="AC78:AF79"/>
    <mergeCell ref="AG78:AJ79"/>
    <mergeCell ref="AC72:AF72"/>
    <mergeCell ref="AG72:AJ72"/>
    <mergeCell ref="Q73:T73"/>
    <mergeCell ref="U73:X73"/>
    <mergeCell ref="Y73:AB73"/>
    <mergeCell ref="AC73:AF73"/>
    <mergeCell ref="AG73:AJ73"/>
    <mergeCell ref="C63:E63"/>
    <mergeCell ref="F63:R63"/>
    <mergeCell ref="S63:AJ63"/>
    <mergeCell ref="Y65:AB65"/>
    <mergeCell ref="AC65:AJ65"/>
    <mergeCell ref="D71:P73"/>
    <mergeCell ref="Q71:AJ71"/>
    <mergeCell ref="Q72:T72"/>
    <mergeCell ref="U72:X72"/>
    <mergeCell ref="Y72:AB72"/>
    <mergeCell ref="C61:E61"/>
    <mergeCell ref="F61:R61"/>
    <mergeCell ref="S61:AJ61"/>
    <mergeCell ref="C62:E62"/>
    <mergeCell ref="F62:R62"/>
    <mergeCell ref="S62:AJ62"/>
    <mergeCell ref="C59:E59"/>
    <mergeCell ref="F59:R59"/>
    <mergeCell ref="S59:AJ59"/>
    <mergeCell ref="C60:E60"/>
    <mergeCell ref="F60:R60"/>
    <mergeCell ref="S60:AJ60"/>
    <mergeCell ref="C57:E57"/>
    <mergeCell ref="F57:R57"/>
    <mergeCell ref="S57:AJ57"/>
    <mergeCell ref="C58:E58"/>
    <mergeCell ref="F58:R58"/>
    <mergeCell ref="S58:AJ58"/>
    <mergeCell ref="C55:E55"/>
    <mergeCell ref="F55:R55"/>
    <mergeCell ref="S55:AJ55"/>
    <mergeCell ref="C56:E56"/>
    <mergeCell ref="F56:R56"/>
    <mergeCell ref="S56:AJ56"/>
    <mergeCell ref="C53:E53"/>
    <mergeCell ref="F53:R53"/>
    <mergeCell ref="S53:AJ53"/>
    <mergeCell ref="C54:E54"/>
    <mergeCell ref="F54:R54"/>
    <mergeCell ref="S54:AJ54"/>
    <mergeCell ref="C51:E51"/>
    <mergeCell ref="F51:R51"/>
    <mergeCell ref="S51:AJ51"/>
    <mergeCell ref="C52:E52"/>
    <mergeCell ref="F52:R52"/>
    <mergeCell ref="S52:AJ52"/>
    <mergeCell ref="C49:E49"/>
    <mergeCell ref="F49:R49"/>
    <mergeCell ref="S49:AJ49"/>
    <mergeCell ref="C50:E50"/>
    <mergeCell ref="F50:R50"/>
    <mergeCell ref="S50:AJ50"/>
    <mergeCell ref="C47:E47"/>
    <mergeCell ref="F47:R47"/>
    <mergeCell ref="S47:AJ47"/>
    <mergeCell ref="C48:E48"/>
    <mergeCell ref="F48:R48"/>
    <mergeCell ref="S48:AJ48"/>
    <mergeCell ref="C45:E45"/>
    <mergeCell ref="F45:R45"/>
    <mergeCell ref="S45:AJ45"/>
    <mergeCell ref="C46:E46"/>
    <mergeCell ref="F46:R46"/>
    <mergeCell ref="S46:AJ46"/>
    <mergeCell ref="C43:E43"/>
    <mergeCell ref="F43:R43"/>
    <mergeCell ref="S43:AJ43"/>
    <mergeCell ref="C44:E44"/>
    <mergeCell ref="F44:R44"/>
    <mergeCell ref="S44:AJ44"/>
    <mergeCell ref="AM40:BA41"/>
    <mergeCell ref="C41:E41"/>
    <mergeCell ref="F41:R41"/>
    <mergeCell ref="S41:AJ41"/>
    <mergeCell ref="C42:E42"/>
    <mergeCell ref="F42:R42"/>
    <mergeCell ref="S42:AJ42"/>
    <mergeCell ref="C39:E39"/>
    <mergeCell ref="F39:R39"/>
    <mergeCell ref="S39:AJ39"/>
    <mergeCell ref="C40:E40"/>
    <mergeCell ref="F40:R40"/>
    <mergeCell ref="S40:AJ40"/>
    <mergeCell ref="E32:N32"/>
    <mergeCell ref="O32:AJ32"/>
    <mergeCell ref="C36:AJ36"/>
    <mergeCell ref="C38:E38"/>
    <mergeCell ref="F38:R38"/>
    <mergeCell ref="S38:AJ38"/>
    <mergeCell ref="AE29:AH29"/>
    <mergeCell ref="D30:D32"/>
    <mergeCell ref="E30:N31"/>
    <mergeCell ref="O30:R30"/>
    <mergeCell ref="S30:V30"/>
    <mergeCell ref="W30:Y30"/>
    <mergeCell ref="Z30:AC30"/>
    <mergeCell ref="AD30:AG30"/>
    <mergeCell ref="AH30:AJ30"/>
    <mergeCell ref="O31:AJ31"/>
    <mergeCell ref="D28:S28"/>
    <mergeCell ref="D29:N29"/>
    <mergeCell ref="O29:R29"/>
    <mergeCell ref="S29:V29"/>
    <mergeCell ref="W29:Z29"/>
    <mergeCell ref="AA29:AD29"/>
    <mergeCell ref="AD24:AG24"/>
    <mergeCell ref="AH24:AJ24"/>
    <mergeCell ref="AM24:AT25"/>
    <mergeCell ref="O25:AJ25"/>
    <mergeCell ref="E26:N26"/>
    <mergeCell ref="O26:AJ26"/>
    <mergeCell ref="D24:D26"/>
    <mergeCell ref="E24:N25"/>
    <mergeCell ref="O24:R24"/>
    <mergeCell ref="S24:V24"/>
    <mergeCell ref="W24:Y24"/>
    <mergeCell ref="Z24:AC24"/>
    <mergeCell ref="D23:N23"/>
    <mergeCell ref="O23:R23"/>
    <mergeCell ref="S23:V23"/>
    <mergeCell ref="W23:Z23"/>
    <mergeCell ref="AA23:AD23"/>
    <mergeCell ref="AE23:AH23"/>
    <mergeCell ref="E17:N17"/>
    <mergeCell ref="O17:AJ17"/>
    <mergeCell ref="E18:N18"/>
    <mergeCell ref="O18:AJ18"/>
    <mergeCell ref="E19:N19"/>
    <mergeCell ref="O19:AJ19"/>
    <mergeCell ref="E16:N16"/>
    <mergeCell ref="O16:AJ16"/>
    <mergeCell ref="E9:I9"/>
    <mergeCell ref="J9:AJ10"/>
    <mergeCell ref="E10:I10"/>
    <mergeCell ref="E13:N13"/>
    <mergeCell ref="O13:AB13"/>
    <mergeCell ref="AC13:AF13"/>
    <mergeCell ref="AG13:AJ13"/>
    <mergeCell ref="E4:G4"/>
    <mergeCell ref="S4:U4"/>
    <mergeCell ref="V4:Y4"/>
    <mergeCell ref="Z4:AB4"/>
    <mergeCell ref="AC4:AJ4"/>
    <mergeCell ref="C6:AH6"/>
    <mergeCell ref="E14:N15"/>
    <mergeCell ref="O14:R14"/>
    <mergeCell ref="S14:AJ14"/>
    <mergeCell ref="O15:R15"/>
    <mergeCell ref="S15:AJ15"/>
  </mergeCells>
  <phoneticPr fontId="2"/>
  <conditionalFormatting sqref="AG13:AJ13">
    <cfRule type="expression" dxfId="31" priority="7" stopIfTrue="1">
      <formula>$E$10="Bテナント等"</formula>
    </cfRule>
    <cfRule type="expression" dxfId="30" priority="8" stopIfTrue="1">
      <formula>"$E$10=""Bテナント等"""</formula>
    </cfRule>
  </conditionalFormatting>
  <conditionalFormatting sqref="O16:AJ16">
    <cfRule type="expression" dxfId="29" priority="6" stopIfTrue="1">
      <formula>$E$10="A"</formula>
    </cfRule>
  </conditionalFormatting>
  <conditionalFormatting sqref="B35:AK64">
    <cfRule type="expression" dxfId="28" priority="5">
      <formula>$E$10="Bテナント等"</formula>
    </cfRule>
  </conditionalFormatting>
  <conditionalFormatting sqref="C107">
    <cfRule type="expression" dxfId="27" priority="4">
      <formula>$E$10="B"</formula>
    </cfRule>
  </conditionalFormatting>
  <conditionalFormatting sqref="AK148">
    <cfRule type="expression" dxfId="26" priority="3">
      <formula>$E$10="Bテナント等"</formula>
    </cfRule>
  </conditionalFormatting>
  <conditionalFormatting sqref="AK174">
    <cfRule type="expression" dxfId="25" priority="2">
      <formula>$E$10="Bテナント等"</formula>
    </cfRule>
  </conditionalFormatting>
  <conditionalFormatting sqref="AK234">
    <cfRule type="expression" dxfId="24" priority="1">
      <formula>$E$10="Bテナント等"</formula>
    </cfRule>
  </conditionalFormatting>
  <dataValidations count="15">
    <dataValidation imeMode="disabled" operator="greaterThanOrEqual" allowBlank="1" showInputMessage="1" showErrorMessage="1" sqref="Q101:AJ102" xr:uid="{00000000-0002-0000-0700-000000000000}"/>
    <dataValidation type="list" imeMode="disabled" allowBlank="1" showInputMessage="1" showErrorMessage="1" sqref="E10:I10" xr:uid="{00000000-0002-0000-0700-000001000000}">
      <formula1>pldn9</formula1>
    </dataValidation>
    <dataValidation imeMode="disabled" allowBlank="1" showInputMessage="1" showErrorMessage="1" sqref="AC99:AC100 U99:U100 Y99:Y100 Q81:Q82 AG81:AG82 U81:U82 Y81:Y82 AE103:AI103 Q103:AC103 AH159:AJ173 AC81:AC82 Q99:Q100 AG99:AG100" xr:uid="{00000000-0002-0000-0700-000002000000}"/>
    <dataValidation type="list" imeMode="disabled" allowBlank="1" showInputMessage="1" showErrorMessage="1" sqref="O17:AJ17" xr:uid="{00000000-0002-0000-0700-000003000000}">
      <formula1>pldn4</formula1>
    </dataValidation>
    <dataValidation type="list" allowBlank="1" showInputMessage="1" showErrorMessage="1" sqref="G103:H103" xr:uid="{00000000-0002-0000-0700-000004000000}">
      <formula1>$AN$64:$AN$65</formula1>
    </dataValidation>
    <dataValidation type="list" imeMode="disabled" allowBlank="1" showInputMessage="1" showErrorMessage="1" sqref="AA29:AD29 O29:R29" xr:uid="{00000000-0002-0000-0700-000005000000}">
      <formula1>pldn12</formula1>
    </dataValidation>
    <dataValidation type="list" imeMode="disabled" allowBlank="1" showInputMessage="1" showErrorMessage="1" sqref="AA23:AD23 O23:R23" xr:uid="{00000000-0002-0000-0700-000006000000}">
      <formula1>pldn11</formula1>
    </dataValidation>
    <dataValidation type="whole" imeMode="disabled" allowBlank="1" showInputMessage="1" showErrorMessage="1" sqref="AC4:AJ4" xr:uid="{00000000-0002-0000-0700-000007000000}">
      <formula1>1</formula1>
      <formula2>999999</formula2>
    </dataValidation>
    <dataValidation type="whole" imeMode="disabled" operator="greaterThanOrEqual" allowBlank="1" showInputMessage="1" showErrorMessage="1" sqref="AG13:AJ13 S30:V30" xr:uid="{00000000-0002-0000-0700-000008000000}">
      <formula1>1</formula1>
    </dataValidation>
    <dataValidation imeMode="on" allowBlank="1" showInputMessage="1" showErrorMessage="1" sqref="O16:AJ16 O19:AJ19 O25:AJ26 O31:AJ32 F40:AJ63 D102:L102 C183:AJ232 R159:AC159 H108:AI148 AJ108:AJ147" xr:uid="{00000000-0002-0000-0700-000009000000}"/>
    <dataValidation type="whole" imeMode="disabled" operator="greaterThanOrEqual" allowBlank="1" showInputMessage="1" showErrorMessage="1" error="半角数字で入力してください。" sqref="S24:V24" xr:uid="{00000000-0002-0000-0700-00000A000000}">
      <formula1>1</formula1>
    </dataValidation>
    <dataValidation type="decimal" imeMode="disabled" operator="greaterThanOrEqual" allowBlank="1" showInputMessage="1" showErrorMessage="1" error="半角数字で少数点以下第4位まで有効です。" sqref="AD24:AG24 AD30:AG30" xr:uid="{00000000-0002-0000-0700-00000B000000}">
      <formula1>0.0001</formula1>
    </dataValidation>
    <dataValidation type="whole" imeMode="disabled" operator="greaterThanOrEqual" allowBlank="1" showInputMessage="1" showErrorMessage="1" sqref="Q73:AJ73 Q80:AJ80 Q84:AJ90" xr:uid="{00000000-0002-0000-0700-00000C000000}">
      <formula1>0</formula1>
    </dataValidation>
    <dataValidation type="list" imeMode="disabled" allowBlank="1" showInputMessage="1" showErrorMessage="1" sqref="L159:Q173" xr:uid="{00000000-0002-0000-0700-00000D000000}">
      <formula1>pldn13</formula1>
    </dataValidation>
    <dataValidation type="list" imeMode="disabled" allowBlank="1" showInputMessage="1" showErrorMessage="1" sqref="AD159:AG173" xr:uid="{00000000-0002-0000-0700-00000E000000}">
      <formula1>pldn14</formula1>
    </dataValidation>
  </dataValidations>
  <pageMargins left="0.78740157480314965" right="0.59055118110236227" top="0.78740157480314965" bottom="0.59055118110236227" header="0.31496062992125984" footer="0.31496062992125984"/>
  <pageSetup paperSize="9" scale="90" fitToHeight="0" orientation="portrait" horizontalDpi="4294967292" r:id="rId1"/>
  <rowBreaks count="5" manualBreakCount="5">
    <brk id="34" max="16383" man="1"/>
    <brk id="64" max="16383" man="1"/>
    <brk id="103" min="1" max="36" man="1"/>
    <brk id="148" min="1" max="36" man="1"/>
    <brk id="174" max="16383"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5" tint="0.39997558519241921"/>
    <pageSetUpPr fitToPage="1"/>
  </sheetPr>
  <dimension ref="A1:AT286"/>
  <sheetViews>
    <sheetView showGridLines="0" zoomScaleNormal="100" zoomScaleSheetLayoutView="100" workbookViewId="0"/>
  </sheetViews>
  <sheetFormatPr defaultColWidth="2.5" defaultRowHeight="18.75"/>
  <cols>
    <col min="1" max="36" width="2.5" style="45" customWidth="1"/>
    <col min="37" max="37" width="1.5" style="45" customWidth="1"/>
    <col min="38" max="38" width="2.5" style="45"/>
    <col min="39" max="39" width="8.625" style="136" customWidth="1"/>
    <col min="40" max="43" width="8.625" style="45" customWidth="1"/>
    <col min="44" max="44" width="6.5" style="45" customWidth="1"/>
    <col min="45" max="45" width="13.625" style="45" customWidth="1"/>
    <col min="46" max="46" width="10.5" style="45" customWidth="1"/>
    <col min="47" max="54" width="2.5" style="45" customWidth="1"/>
    <col min="55" max="16384" width="2.5" style="45"/>
  </cols>
  <sheetData>
    <row r="1" spans="1:43">
      <c r="AN1" s="169"/>
      <c r="AO1" s="169"/>
      <c r="AP1" s="169"/>
      <c r="AQ1" s="169"/>
    </row>
    <row r="2" spans="1:43" ht="17.25" customHeight="1">
      <c r="A2" s="1"/>
      <c r="B2" s="90"/>
      <c r="C2" s="123" t="s">
        <v>170</v>
      </c>
      <c r="D2" s="90"/>
      <c r="E2" s="90"/>
      <c r="F2" s="90"/>
      <c r="G2" s="90"/>
      <c r="H2" s="90"/>
      <c r="I2" s="90"/>
      <c r="J2" s="90"/>
      <c r="K2" s="90"/>
      <c r="L2" s="54"/>
      <c r="M2" s="92"/>
      <c r="N2" s="90"/>
      <c r="O2" s="54"/>
      <c r="P2" s="54"/>
      <c r="Q2" s="54"/>
      <c r="R2" s="54"/>
      <c r="S2" s="54"/>
      <c r="T2" s="54"/>
      <c r="U2" s="54"/>
      <c r="V2" s="54"/>
      <c r="W2" s="54"/>
      <c r="X2" s="54"/>
      <c r="Y2" s="54"/>
      <c r="Z2" s="54"/>
      <c r="AA2" s="54"/>
      <c r="AB2" s="54"/>
      <c r="AC2" s="54"/>
      <c r="AD2" s="54"/>
      <c r="AE2" s="54"/>
      <c r="AF2" s="60" t="str">
        <f>IF(E10="B","B事業所 （１）",IF(E10="C","C事業所（１）",""))</f>
        <v/>
      </c>
      <c r="AG2" s="54"/>
      <c r="AH2" s="54"/>
      <c r="AI2" s="54"/>
      <c r="AJ2" s="54"/>
      <c r="AK2" s="54"/>
      <c r="AN2" s="169"/>
      <c r="AO2" s="169"/>
      <c r="AP2" s="169"/>
      <c r="AQ2" s="169"/>
    </row>
    <row r="3" spans="1:43" ht="8.4499999999999993" customHeight="1">
      <c r="A3" s="1"/>
      <c r="B3" s="52"/>
      <c r="C3" s="52"/>
      <c r="D3" s="52"/>
      <c r="E3" s="52"/>
      <c r="F3" s="52"/>
      <c r="G3" s="52"/>
      <c r="H3" s="52"/>
      <c r="I3" s="52"/>
      <c r="J3" s="52"/>
      <c r="K3" s="52"/>
      <c r="L3" s="52"/>
      <c r="M3" s="52"/>
      <c r="N3" s="53"/>
      <c r="O3" s="54"/>
      <c r="P3" s="54"/>
      <c r="Q3" s="54"/>
      <c r="R3" s="54"/>
      <c r="S3" s="54"/>
      <c r="T3" s="54"/>
      <c r="U3" s="54"/>
      <c r="V3" s="54"/>
      <c r="W3" s="54"/>
      <c r="X3" s="54"/>
      <c r="Y3" s="54"/>
      <c r="Z3" s="54"/>
      <c r="AA3" s="54"/>
      <c r="AB3" s="54"/>
      <c r="AC3" s="54"/>
      <c r="AD3" s="54"/>
      <c r="AE3" s="54"/>
      <c r="AF3" s="54"/>
      <c r="AG3" s="54"/>
      <c r="AH3" s="54"/>
      <c r="AI3" s="54"/>
      <c r="AJ3" s="54"/>
      <c r="AK3" s="54"/>
      <c r="AN3" s="169"/>
      <c r="AO3" s="169"/>
      <c r="AP3" s="169"/>
      <c r="AQ3" s="169"/>
    </row>
    <row r="4" spans="1:43" ht="23.25" customHeight="1">
      <c r="A4" s="1"/>
      <c r="B4" s="52"/>
      <c r="C4" s="52" t="s">
        <v>11</v>
      </c>
      <c r="D4" s="52"/>
      <c r="E4" s="925">
        <f>IF(様式１号!$D$16="","",様式１号!$D$16)</f>
        <v>3</v>
      </c>
      <c r="F4" s="926"/>
      <c r="G4" s="927"/>
      <c r="H4" s="52" t="s">
        <v>133</v>
      </c>
      <c r="I4" s="54"/>
      <c r="J4" s="54"/>
      <c r="K4" s="54"/>
      <c r="L4" s="54"/>
      <c r="M4" s="54"/>
      <c r="N4" s="53"/>
      <c r="O4" s="54"/>
      <c r="P4" s="54"/>
      <c r="Q4" s="54"/>
      <c r="R4" s="54"/>
      <c r="S4" s="658" t="s">
        <v>68</v>
      </c>
      <c r="T4" s="659"/>
      <c r="U4" s="660"/>
      <c r="V4" s="928" t="str">
        <f>IF(事業者!$O$14="","",事業者!$O$14)</f>
        <v/>
      </c>
      <c r="W4" s="929"/>
      <c r="X4" s="929"/>
      <c r="Y4" s="930"/>
      <c r="Z4" s="658" t="s">
        <v>84</v>
      </c>
      <c r="AA4" s="659"/>
      <c r="AB4" s="660"/>
      <c r="AC4" s="664"/>
      <c r="AD4" s="665"/>
      <c r="AE4" s="665"/>
      <c r="AF4" s="665"/>
      <c r="AG4" s="665"/>
      <c r="AH4" s="665"/>
      <c r="AI4" s="665"/>
      <c r="AJ4" s="666"/>
      <c r="AK4" s="54"/>
      <c r="AN4" s="169"/>
      <c r="AO4" s="169"/>
      <c r="AP4" s="169"/>
      <c r="AQ4" s="169"/>
    </row>
    <row r="5" spans="1:43">
      <c r="A5" s="1"/>
      <c r="B5" s="52"/>
      <c r="C5" s="52"/>
      <c r="D5" s="52"/>
      <c r="E5" s="55"/>
      <c r="F5" s="52"/>
      <c r="G5" s="52"/>
      <c r="H5" s="56"/>
      <c r="I5" s="56"/>
      <c r="J5" s="56"/>
      <c r="K5" s="56"/>
      <c r="L5" s="56"/>
      <c r="M5" s="56"/>
      <c r="N5" s="53"/>
      <c r="O5" s="54"/>
      <c r="P5" s="54"/>
      <c r="Q5" s="54"/>
      <c r="R5" s="54"/>
      <c r="S5" s="54"/>
      <c r="T5" s="54"/>
      <c r="U5" s="54"/>
      <c r="V5" s="54"/>
      <c r="W5" s="54"/>
      <c r="X5" s="54"/>
      <c r="Y5" s="54"/>
      <c r="Z5" s="54"/>
      <c r="AA5" s="54"/>
      <c r="AB5" s="54"/>
      <c r="AC5" s="54"/>
      <c r="AD5" s="54"/>
      <c r="AE5" s="54"/>
      <c r="AF5" s="54"/>
      <c r="AG5" s="54"/>
      <c r="AH5" s="54"/>
      <c r="AI5" s="54"/>
      <c r="AJ5" s="54"/>
      <c r="AK5" s="54"/>
      <c r="AN5" s="169"/>
      <c r="AO5" s="169"/>
      <c r="AP5" s="169"/>
      <c r="AQ5" s="169"/>
    </row>
    <row r="6" spans="1:43" ht="21.75" customHeight="1">
      <c r="A6" s="1"/>
      <c r="B6" s="252"/>
      <c r="C6" s="667" t="s">
        <v>134</v>
      </c>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c r="AH6" s="667"/>
      <c r="AI6" s="5"/>
      <c r="AJ6" s="5"/>
      <c r="AK6" s="18"/>
      <c r="AN6" s="169"/>
      <c r="AO6" s="169"/>
      <c r="AP6" s="169"/>
      <c r="AQ6" s="169"/>
    </row>
    <row r="7" spans="1:43">
      <c r="A7" s="1"/>
      <c r="B7" s="144"/>
      <c r="C7" s="123" t="s">
        <v>135</v>
      </c>
      <c r="D7" s="52"/>
      <c r="E7" s="52"/>
      <c r="F7" s="52"/>
      <c r="G7" s="52"/>
      <c r="H7" s="52"/>
      <c r="I7" s="52"/>
      <c r="J7" s="52"/>
      <c r="K7" s="52"/>
      <c r="L7" s="52"/>
      <c r="M7" s="52"/>
      <c r="N7" s="53"/>
      <c r="O7" s="54"/>
      <c r="P7" s="54"/>
      <c r="Q7" s="54"/>
      <c r="R7" s="54"/>
      <c r="S7" s="54"/>
      <c r="T7" s="54"/>
      <c r="U7" s="54"/>
      <c r="V7" s="54"/>
      <c r="W7" s="54"/>
      <c r="X7" s="54"/>
      <c r="Y7" s="54"/>
      <c r="Z7" s="54"/>
      <c r="AA7" s="54"/>
      <c r="AB7" s="54"/>
      <c r="AC7" s="54"/>
      <c r="AD7" s="54"/>
      <c r="AE7" s="54"/>
      <c r="AF7" s="54"/>
      <c r="AG7" s="54"/>
      <c r="AH7" s="54"/>
      <c r="AI7" s="54"/>
      <c r="AJ7" s="54"/>
      <c r="AK7" s="3"/>
      <c r="AN7" s="169"/>
      <c r="AO7" s="169"/>
      <c r="AP7" s="169"/>
      <c r="AQ7" s="169"/>
    </row>
    <row r="8" spans="1:43">
      <c r="A8" s="1"/>
      <c r="B8" s="144"/>
      <c r="C8" s="52"/>
      <c r="D8" s="124" t="s">
        <v>136</v>
      </c>
      <c r="E8" s="52"/>
      <c r="F8" s="52"/>
      <c r="G8" s="52"/>
      <c r="H8" s="52"/>
      <c r="I8" s="52"/>
      <c r="J8" s="52"/>
      <c r="K8" s="52"/>
      <c r="L8" s="52"/>
      <c r="M8" s="52"/>
      <c r="N8" s="4"/>
      <c r="O8" s="54"/>
      <c r="P8" s="54"/>
      <c r="Q8" s="54"/>
      <c r="R8" s="54"/>
      <c r="S8" s="54"/>
      <c r="T8" s="54"/>
      <c r="U8" s="54"/>
      <c r="V8" s="54"/>
      <c r="W8" s="54"/>
      <c r="X8" s="54"/>
      <c r="Y8" s="54"/>
      <c r="Z8" s="54"/>
      <c r="AA8" s="54"/>
      <c r="AB8" s="54"/>
      <c r="AC8" s="54"/>
      <c r="AD8" s="54"/>
      <c r="AE8" s="54"/>
      <c r="AF8" s="54"/>
      <c r="AG8" s="54"/>
      <c r="AH8" s="54"/>
      <c r="AI8" s="54"/>
      <c r="AJ8" s="54"/>
      <c r="AK8" s="3"/>
      <c r="AN8" s="169"/>
      <c r="AO8" s="169"/>
      <c r="AP8" s="169"/>
      <c r="AQ8" s="169"/>
    </row>
    <row r="9" spans="1:43" ht="16.5" customHeight="1">
      <c r="A9" s="1"/>
      <c r="B9" s="144"/>
      <c r="C9" s="52"/>
      <c r="D9" s="57"/>
      <c r="E9" s="931" t="s">
        <v>137</v>
      </c>
      <c r="F9" s="932"/>
      <c r="G9" s="932"/>
      <c r="H9" s="932"/>
      <c r="I9" s="933"/>
      <c r="J9" s="934" t="str">
        <f>IF($E$10="B","B 原油換算エネルギー使用量が年間1,500kL以上の事業所 （種別Cの事業所を除く）",IF($E$10="C","C　平成20年度以降の3か年度（年度の途中から当該事業所の使用が開始された場合にあっては、当該年度を除く3か年度）連続して、年間原油換算エネルギー使用量が1,500kL以上の事業所（他の事業所の一部（区分所有部分、テナント部分等）である事業所は除く）",""))</f>
        <v/>
      </c>
      <c r="K9" s="935"/>
      <c r="L9" s="935"/>
      <c r="M9" s="935"/>
      <c r="N9" s="935"/>
      <c r="O9" s="935"/>
      <c r="P9" s="935"/>
      <c r="Q9" s="935"/>
      <c r="R9" s="935"/>
      <c r="S9" s="935"/>
      <c r="T9" s="935"/>
      <c r="U9" s="935"/>
      <c r="V9" s="935"/>
      <c r="W9" s="935"/>
      <c r="X9" s="935"/>
      <c r="Y9" s="935"/>
      <c r="Z9" s="935"/>
      <c r="AA9" s="935"/>
      <c r="AB9" s="935"/>
      <c r="AC9" s="935"/>
      <c r="AD9" s="935"/>
      <c r="AE9" s="935"/>
      <c r="AF9" s="935"/>
      <c r="AG9" s="935"/>
      <c r="AH9" s="935"/>
      <c r="AI9" s="935"/>
      <c r="AJ9" s="936"/>
      <c r="AK9" s="3"/>
      <c r="AN9" s="169"/>
      <c r="AO9" s="169"/>
      <c r="AP9" s="169"/>
      <c r="AQ9" s="169"/>
    </row>
    <row r="10" spans="1:43" ht="28.5" customHeight="1">
      <c r="A10" s="1"/>
      <c r="B10" s="144"/>
      <c r="C10" s="52"/>
      <c r="D10" s="57"/>
      <c r="E10" s="940"/>
      <c r="F10" s="941"/>
      <c r="G10" s="941"/>
      <c r="H10" s="941"/>
      <c r="I10" s="942"/>
      <c r="J10" s="937"/>
      <c r="K10" s="938"/>
      <c r="L10" s="938"/>
      <c r="M10" s="938"/>
      <c r="N10" s="938"/>
      <c r="O10" s="938"/>
      <c r="P10" s="938"/>
      <c r="Q10" s="938"/>
      <c r="R10" s="938"/>
      <c r="S10" s="938"/>
      <c r="T10" s="938"/>
      <c r="U10" s="938"/>
      <c r="V10" s="938"/>
      <c r="W10" s="938"/>
      <c r="X10" s="938"/>
      <c r="Y10" s="938"/>
      <c r="Z10" s="938"/>
      <c r="AA10" s="938"/>
      <c r="AB10" s="938"/>
      <c r="AC10" s="938"/>
      <c r="AD10" s="938"/>
      <c r="AE10" s="938"/>
      <c r="AF10" s="938"/>
      <c r="AG10" s="938"/>
      <c r="AH10" s="938"/>
      <c r="AI10" s="938"/>
      <c r="AJ10" s="939"/>
      <c r="AK10" s="3"/>
      <c r="AN10" s="169"/>
      <c r="AO10" s="169"/>
      <c r="AP10" s="169"/>
      <c r="AQ10" s="169"/>
    </row>
    <row r="11" spans="1:43" ht="4.5" customHeight="1">
      <c r="A11" s="1"/>
      <c r="B11" s="144"/>
      <c r="C11" s="52"/>
      <c r="D11" s="57"/>
      <c r="E11" s="58"/>
      <c r="F11" s="58"/>
      <c r="G11" s="59"/>
      <c r="H11" s="59"/>
      <c r="I11" s="59"/>
      <c r="J11" s="59"/>
      <c r="K11" s="59"/>
      <c r="L11" s="59"/>
      <c r="M11" s="59"/>
      <c r="N11" s="53"/>
      <c r="O11" s="5"/>
      <c r="P11" s="54"/>
      <c r="Q11" s="54"/>
      <c r="R11" s="54"/>
      <c r="S11" s="54"/>
      <c r="T11" s="54"/>
      <c r="U11" s="54"/>
      <c r="V11" s="54"/>
      <c r="W11" s="54"/>
      <c r="X11" s="54"/>
      <c r="Y11" s="54"/>
      <c r="Z11" s="54"/>
      <c r="AA11" s="54"/>
      <c r="AB11" s="54"/>
      <c r="AC11" s="54"/>
      <c r="AD11" s="54"/>
      <c r="AE11" s="54"/>
      <c r="AF11" s="54"/>
      <c r="AG11" s="54"/>
      <c r="AH11" s="54"/>
      <c r="AI11" s="54"/>
      <c r="AJ11" s="54"/>
      <c r="AK11" s="3"/>
      <c r="AN11" s="169"/>
      <c r="AO11" s="169"/>
      <c r="AP11" s="169"/>
      <c r="AQ11" s="169"/>
    </row>
    <row r="12" spans="1:43">
      <c r="A12" s="1"/>
      <c r="B12" s="145"/>
      <c r="C12" s="52"/>
      <c r="D12" s="123" t="s">
        <v>138</v>
      </c>
      <c r="E12" s="52"/>
      <c r="F12" s="52"/>
      <c r="G12" s="52"/>
      <c r="H12" s="52"/>
      <c r="I12" s="52"/>
      <c r="J12" s="52"/>
      <c r="K12" s="52"/>
      <c r="L12" s="52"/>
      <c r="M12" s="52"/>
      <c r="N12" s="4"/>
      <c r="O12" s="2"/>
      <c r="P12" s="54"/>
      <c r="Q12" s="54"/>
      <c r="R12" s="54"/>
      <c r="S12" s="54"/>
      <c r="T12" s="54"/>
      <c r="U12" s="54"/>
      <c r="V12" s="54"/>
      <c r="W12" s="54"/>
      <c r="X12" s="54"/>
      <c r="Y12" s="54"/>
      <c r="Z12" s="54"/>
      <c r="AA12" s="54"/>
      <c r="AB12" s="54"/>
      <c r="AC12" s="54"/>
      <c r="AD12" s="54"/>
      <c r="AE12" s="54"/>
      <c r="AF12" s="54"/>
      <c r="AG12" s="54"/>
      <c r="AH12" s="54"/>
      <c r="AI12" s="54"/>
      <c r="AJ12" s="54"/>
      <c r="AK12" s="3"/>
      <c r="AN12" s="169"/>
      <c r="AO12" s="169"/>
      <c r="AP12" s="169"/>
      <c r="AQ12" s="169"/>
    </row>
    <row r="13" spans="1:43" ht="24.6" customHeight="1">
      <c r="A13" s="1"/>
      <c r="B13" s="145"/>
      <c r="C13" s="52"/>
      <c r="D13" s="52"/>
      <c r="E13" s="688" t="s">
        <v>154</v>
      </c>
      <c r="F13" s="689"/>
      <c r="G13" s="689"/>
      <c r="H13" s="689"/>
      <c r="I13" s="689"/>
      <c r="J13" s="689"/>
      <c r="K13" s="689"/>
      <c r="L13" s="689"/>
      <c r="M13" s="689"/>
      <c r="N13" s="690"/>
      <c r="O13" s="670"/>
      <c r="P13" s="671"/>
      <c r="Q13" s="671"/>
      <c r="R13" s="671"/>
      <c r="S13" s="671"/>
      <c r="T13" s="671"/>
      <c r="U13" s="671"/>
      <c r="V13" s="671"/>
      <c r="W13" s="671"/>
      <c r="X13" s="671"/>
      <c r="Y13" s="671"/>
      <c r="Z13" s="671"/>
      <c r="AA13" s="671"/>
      <c r="AB13" s="671"/>
      <c r="AC13" s="671"/>
      <c r="AD13" s="671"/>
      <c r="AE13" s="671"/>
      <c r="AF13" s="671"/>
      <c r="AG13" s="671"/>
      <c r="AH13" s="671"/>
      <c r="AI13" s="671"/>
      <c r="AJ13" s="672"/>
      <c r="AK13" s="3"/>
      <c r="AN13" s="169"/>
      <c r="AO13" s="169"/>
      <c r="AP13" s="169"/>
      <c r="AQ13" s="169"/>
    </row>
    <row r="14" spans="1:43" ht="18.600000000000001" customHeight="1">
      <c r="A14" s="1"/>
      <c r="B14" s="144"/>
      <c r="C14" s="52"/>
      <c r="D14" s="52"/>
      <c r="E14" s="668" t="s">
        <v>183</v>
      </c>
      <c r="F14" s="668"/>
      <c r="G14" s="668"/>
      <c r="H14" s="668"/>
      <c r="I14" s="668"/>
      <c r="J14" s="668"/>
      <c r="K14" s="668"/>
      <c r="L14" s="668"/>
      <c r="M14" s="668"/>
      <c r="N14" s="668"/>
      <c r="O14" s="669" t="s">
        <v>139</v>
      </c>
      <c r="P14" s="669"/>
      <c r="Q14" s="669"/>
      <c r="R14" s="669"/>
      <c r="S14" s="670"/>
      <c r="T14" s="671"/>
      <c r="U14" s="671"/>
      <c r="V14" s="671"/>
      <c r="W14" s="671"/>
      <c r="X14" s="671"/>
      <c r="Y14" s="671"/>
      <c r="Z14" s="671"/>
      <c r="AA14" s="671"/>
      <c r="AB14" s="671"/>
      <c r="AC14" s="671"/>
      <c r="AD14" s="671"/>
      <c r="AE14" s="671"/>
      <c r="AF14" s="671"/>
      <c r="AG14" s="671"/>
      <c r="AH14" s="671"/>
      <c r="AI14" s="671"/>
      <c r="AJ14" s="672"/>
      <c r="AK14" s="3"/>
      <c r="AM14" s="133" t="str">
        <f>IFERROR(IF(FIND("埼玉県",$S$14,1)&gt;0,"← 「埼玉県」は入力しないでください。",""),"")</f>
        <v/>
      </c>
      <c r="AN14" s="169"/>
      <c r="AO14" s="169"/>
      <c r="AP14" s="169"/>
      <c r="AQ14" s="169"/>
    </row>
    <row r="15" spans="1:43" ht="18.600000000000001" customHeight="1">
      <c r="A15" s="1"/>
      <c r="B15" s="144"/>
      <c r="C15" s="52"/>
      <c r="D15" s="52"/>
      <c r="E15" s="668"/>
      <c r="F15" s="668"/>
      <c r="G15" s="668"/>
      <c r="H15" s="668"/>
      <c r="I15" s="668"/>
      <c r="J15" s="668"/>
      <c r="K15" s="668"/>
      <c r="L15" s="668"/>
      <c r="M15" s="668"/>
      <c r="N15" s="668"/>
      <c r="O15" s="673" t="s">
        <v>140</v>
      </c>
      <c r="P15" s="673"/>
      <c r="Q15" s="673"/>
      <c r="R15" s="673"/>
      <c r="S15" s="674"/>
      <c r="T15" s="675"/>
      <c r="U15" s="675"/>
      <c r="V15" s="675"/>
      <c r="W15" s="675"/>
      <c r="X15" s="675"/>
      <c r="Y15" s="675"/>
      <c r="Z15" s="675"/>
      <c r="AA15" s="675"/>
      <c r="AB15" s="675"/>
      <c r="AC15" s="675"/>
      <c r="AD15" s="675"/>
      <c r="AE15" s="675"/>
      <c r="AF15" s="675"/>
      <c r="AG15" s="675"/>
      <c r="AH15" s="675"/>
      <c r="AI15" s="675"/>
      <c r="AJ15" s="676"/>
      <c r="AK15" s="3"/>
      <c r="AN15" s="169"/>
      <c r="AO15" s="169"/>
      <c r="AP15" s="169"/>
      <c r="AQ15" s="169"/>
    </row>
    <row r="16" spans="1:43" ht="18.600000000000001" customHeight="1">
      <c r="A16" s="1"/>
      <c r="B16" s="145"/>
      <c r="C16" s="52"/>
      <c r="D16" s="52"/>
      <c r="E16" s="668" t="s">
        <v>141</v>
      </c>
      <c r="F16" s="668"/>
      <c r="G16" s="668"/>
      <c r="H16" s="668"/>
      <c r="I16" s="668"/>
      <c r="J16" s="668"/>
      <c r="K16" s="668"/>
      <c r="L16" s="668"/>
      <c r="M16" s="668"/>
      <c r="N16" s="668"/>
      <c r="O16" s="709"/>
      <c r="P16" s="710"/>
      <c r="Q16" s="710"/>
      <c r="R16" s="710"/>
      <c r="S16" s="710"/>
      <c r="T16" s="710"/>
      <c r="U16" s="710"/>
      <c r="V16" s="710"/>
      <c r="W16" s="710"/>
      <c r="X16" s="710"/>
      <c r="Y16" s="710"/>
      <c r="Z16" s="710"/>
      <c r="AA16" s="710"/>
      <c r="AB16" s="710"/>
      <c r="AC16" s="710"/>
      <c r="AD16" s="710"/>
      <c r="AE16" s="710"/>
      <c r="AF16" s="710"/>
      <c r="AG16" s="710"/>
      <c r="AH16" s="710"/>
      <c r="AI16" s="710"/>
      <c r="AJ16" s="711"/>
      <c r="AK16" s="3"/>
      <c r="AN16" s="169"/>
      <c r="AO16" s="169"/>
      <c r="AP16" s="169"/>
      <c r="AQ16" s="169"/>
    </row>
    <row r="17" spans="1:43" ht="18.600000000000001" customHeight="1">
      <c r="A17" s="1"/>
      <c r="B17" s="145"/>
      <c r="C17" s="52"/>
      <c r="D17" s="52"/>
      <c r="E17" s="668" t="s">
        <v>142</v>
      </c>
      <c r="F17" s="668"/>
      <c r="G17" s="668"/>
      <c r="H17" s="668"/>
      <c r="I17" s="668"/>
      <c r="J17" s="668"/>
      <c r="K17" s="668"/>
      <c r="L17" s="668"/>
      <c r="M17" s="668"/>
      <c r="N17" s="668"/>
      <c r="O17" s="712" t="str">
        <f>LEFT($O$16,2)</f>
        <v/>
      </c>
      <c r="P17" s="713"/>
      <c r="Q17" s="713"/>
      <c r="R17" s="713"/>
      <c r="S17" s="713"/>
      <c r="T17" s="713"/>
      <c r="U17" s="713"/>
      <c r="V17" s="713"/>
      <c r="W17" s="713"/>
      <c r="X17" s="713"/>
      <c r="Y17" s="713"/>
      <c r="Z17" s="713"/>
      <c r="AA17" s="713"/>
      <c r="AB17" s="713"/>
      <c r="AC17" s="713"/>
      <c r="AD17" s="713"/>
      <c r="AE17" s="713"/>
      <c r="AF17" s="713"/>
      <c r="AG17" s="713"/>
      <c r="AH17" s="713"/>
      <c r="AI17" s="713"/>
      <c r="AJ17" s="714"/>
      <c r="AK17" s="3"/>
      <c r="AN17" s="169"/>
      <c r="AO17" s="169"/>
      <c r="AP17" s="169"/>
      <c r="AQ17" s="169"/>
    </row>
    <row r="18" spans="1:43" ht="64.5" customHeight="1">
      <c r="A18" s="1"/>
      <c r="B18" s="145"/>
      <c r="C18" s="52"/>
      <c r="D18" s="52"/>
      <c r="E18" s="715" t="s">
        <v>143</v>
      </c>
      <c r="F18" s="715"/>
      <c r="G18" s="715"/>
      <c r="H18" s="715"/>
      <c r="I18" s="715"/>
      <c r="J18" s="715"/>
      <c r="K18" s="715"/>
      <c r="L18" s="715"/>
      <c r="M18" s="715"/>
      <c r="N18" s="715"/>
      <c r="O18" s="715" t="s">
        <v>74</v>
      </c>
      <c r="P18" s="715"/>
      <c r="Q18" s="715"/>
      <c r="R18" s="715"/>
      <c r="S18" s="943"/>
      <c r="T18" s="943"/>
      <c r="U18" s="943"/>
      <c r="V18" s="943"/>
      <c r="W18" s="943"/>
      <c r="X18" s="943"/>
      <c r="Y18" s="943"/>
      <c r="Z18" s="943"/>
      <c r="AA18" s="943"/>
      <c r="AB18" s="943"/>
      <c r="AC18" s="943"/>
      <c r="AD18" s="943"/>
      <c r="AE18" s="943"/>
      <c r="AF18" s="943"/>
      <c r="AG18" s="943"/>
      <c r="AH18" s="943"/>
      <c r="AI18" s="943"/>
      <c r="AJ18" s="943"/>
      <c r="AK18" s="3"/>
      <c r="AM18" s="133" t="s">
        <v>451</v>
      </c>
      <c r="AN18" s="169"/>
      <c r="AO18" s="169"/>
      <c r="AP18" s="169"/>
      <c r="AQ18" s="169"/>
    </row>
    <row r="19" spans="1:43" ht="4.5" customHeight="1">
      <c r="A19" s="1"/>
      <c r="B19" s="145"/>
      <c r="C19" s="52"/>
      <c r="D19" s="52"/>
      <c r="E19" s="60"/>
      <c r="F19" s="52"/>
      <c r="G19" s="52"/>
      <c r="H19" s="52"/>
      <c r="I19" s="52"/>
      <c r="J19" s="52"/>
      <c r="K19" s="52"/>
      <c r="L19" s="52"/>
      <c r="M19" s="52"/>
      <c r="N19" s="53"/>
      <c r="O19" s="54"/>
      <c r="P19" s="54"/>
      <c r="Q19" s="54"/>
      <c r="R19" s="54"/>
      <c r="S19" s="54"/>
      <c r="T19" s="54"/>
      <c r="U19" s="54"/>
      <c r="V19" s="54"/>
      <c r="W19" s="54"/>
      <c r="X19" s="54"/>
      <c r="Y19" s="54"/>
      <c r="Z19" s="54"/>
      <c r="AA19" s="54"/>
      <c r="AB19" s="54"/>
      <c r="AC19" s="54"/>
      <c r="AD19" s="54"/>
      <c r="AE19" s="54"/>
      <c r="AF19" s="54"/>
      <c r="AG19" s="54"/>
      <c r="AH19" s="54"/>
      <c r="AI19" s="54"/>
      <c r="AJ19" s="54"/>
      <c r="AK19" s="3"/>
      <c r="AN19" s="169"/>
      <c r="AO19" s="169"/>
      <c r="AP19" s="169"/>
      <c r="AQ19" s="169"/>
    </row>
    <row r="20" spans="1:43">
      <c r="A20" s="1"/>
      <c r="B20" s="144"/>
      <c r="C20" s="123" t="s">
        <v>144</v>
      </c>
      <c r="D20" s="52"/>
      <c r="E20" s="52"/>
      <c r="F20" s="52"/>
      <c r="G20" s="52"/>
      <c r="H20" s="52"/>
      <c r="I20" s="52"/>
      <c r="J20" s="52"/>
      <c r="K20" s="52"/>
      <c r="L20" s="52"/>
      <c r="M20" s="52"/>
      <c r="N20" s="53"/>
      <c r="O20" s="54"/>
      <c r="P20" s="54"/>
      <c r="Q20" s="54"/>
      <c r="R20" s="54"/>
      <c r="S20" s="54"/>
      <c r="T20" s="54"/>
      <c r="U20" s="54"/>
      <c r="V20" s="54"/>
      <c r="W20" s="54"/>
      <c r="X20" s="54"/>
      <c r="Y20" s="54"/>
      <c r="Z20" s="54"/>
      <c r="AA20" s="54"/>
      <c r="AB20" s="54"/>
      <c r="AC20" s="54"/>
      <c r="AD20" s="54"/>
      <c r="AE20" s="54"/>
      <c r="AF20" s="54"/>
      <c r="AG20" s="54"/>
      <c r="AH20" s="54"/>
      <c r="AI20" s="54"/>
      <c r="AJ20" s="54"/>
      <c r="AK20" s="3"/>
      <c r="AN20" s="169"/>
      <c r="AO20" s="169"/>
      <c r="AP20" s="169"/>
      <c r="AQ20" s="169"/>
    </row>
    <row r="21" spans="1:43">
      <c r="A21" s="1"/>
      <c r="B21" s="144"/>
      <c r="C21" s="52"/>
      <c r="D21" s="123" t="s">
        <v>145</v>
      </c>
      <c r="E21" s="52"/>
      <c r="F21" s="52"/>
      <c r="G21" s="52"/>
      <c r="H21" s="52"/>
      <c r="I21" s="52"/>
      <c r="J21" s="52"/>
      <c r="K21" s="52"/>
      <c r="L21" s="52"/>
      <c r="M21" s="52"/>
      <c r="N21" s="53"/>
      <c r="O21" s="54"/>
      <c r="P21" s="54"/>
      <c r="Q21" s="54"/>
      <c r="R21" s="54"/>
      <c r="S21" s="54"/>
      <c r="T21" s="54"/>
      <c r="U21" s="54"/>
      <c r="V21" s="54"/>
      <c r="W21" s="54"/>
      <c r="X21" s="54"/>
      <c r="Y21" s="54"/>
      <c r="Z21" s="54"/>
      <c r="AA21" s="54"/>
      <c r="AB21" s="54"/>
      <c r="AC21" s="54"/>
      <c r="AD21" s="54"/>
      <c r="AE21" s="54"/>
      <c r="AF21" s="54"/>
      <c r="AG21" s="54"/>
      <c r="AH21" s="54"/>
      <c r="AI21" s="54"/>
      <c r="AJ21" s="54"/>
      <c r="AK21" s="3"/>
      <c r="AN21" s="169"/>
      <c r="AO21" s="169"/>
      <c r="AP21" s="169"/>
      <c r="AQ21" s="169"/>
    </row>
    <row r="22" spans="1:43" ht="24.75" customHeight="1">
      <c r="A22" s="1"/>
      <c r="B22" s="144"/>
      <c r="C22" s="52"/>
      <c r="D22" s="703" t="s">
        <v>481</v>
      </c>
      <c r="E22" s="704"/>
      <c r="F22" s="704"/>
      <c r="G22" s="704"/>
      <c r="H22" s="704"/>
      <c r="I22" s="704"/>
      <c r="J22" s="704"/>
      <c r="K22" s="704"/>
      <c r="L22" s="704"/>
      <c r="M22" s="704"/>
      <c r="N22" s="705"/>
      <c r="O22" s="700">
        <v>2</v>
      </c>
      <c r="P22" s="701"/>
      <c r="Q22" s="701"/>
      <c r="R22" s="702"/>
      <c r="S22" s="703" t="s">
        <v>475</v>
      </c>
      <c r="T22" s="704"/>
      <c r="U22" s="704"/>
      <c r="V22" s="705"/>
      <c r="W22" s="706" t="s">
        <v>147</v>
      </c>
      <c r="X22" s="707"/>
      <c r="Y22" s="707"/>
      <c r="Z22" s="708"/>
      <c r="AA22" s="700">
        <v>6</v>
      </c>
      <c r="AB22" s="701"/>
      <c r="AC22" s="701"/>
      <c r="AD22" s="702"/>
      <c r="AE22" s="703" t="s">
        <v>488</v>
      </c>
      <c r="AF22" s="704"/>
      <c r="AG22" s="704"/>
      <c r="AH22" s="704"/>
      <c r="AI22" s="6"/>
      <c r="AJ22" s="7"/>
      <c r="AK22" s="3"/>
      <c r="AN22" s="169"/>
      <c r="AO22" s="169"/>
      <c r="AP22" s="169"/>
      <c r="AQ22" s="169"/>
    </row>
    <row r="23" spans="1:43" ht="69.95" customHeight="1">
      <c r="A23" s="1"/>
      <c r="B23" s="144"/>
      <c r="C23" s="52"/>
      <c r="D23" s="952" t="s">
        <v>148</v>
      </c>
      <c r="E23" s="954" t="s">
        <v>473</v>
      </c>
      <c r="F23" s="722"/>
      <c r="G23" s="722"/>
      <c r="H23" s="722"/>
      <c r="I23" s="722"/>
      <c r="J23" s="722"/>
      <c r="K23" s="722"/>
      <c r="L23" s="722"/>
      <c r="M23" s="722"/>
      <c r="N23" s="723"/>
      <c r="O23" s="955"/>
      <c r="P23" s="956"/>
      <c r="Q23" s="956"/>
      <c r="R23" s="956"/>
      <c r="S23" s="956"/>
      <c r="T23" s="956"/>
      <c r="U23" s="956"/>
      <c r="V23" s="956"/>
      <c r="W23" s="956"/>
      <c r="X23" s="956"/>
      <c r="Y23" s="956"/>
      <c r="Z23" s="956"/>
      <c r="AA23" s="956"/>
      <c r="AB23" s="956"/>
      <c r="AC23" s="956"/>
      <c r="AD23" s="956"/>
      <c r="AE23" s="956"/>
      <c r="AF23" s="956"/>
      <c r="AG23" s="956"/>
      <c r="AH23" s="956"/>
      <c r="AI23" s="956"/>
      <c r="AJ23" s="957"/>
      <c r="AK23" s="3"/>
      <c r="AN23" s="169"/>
      <c r="AO23" s="169"/>
      <c r="AP23" s="169"/>
      <c r="AQ23" s="169"/>
    </row>
    <row r="24" spans="1:43" ht="69.95" customHeight="1">
      <c r="A24" s="1"/>
      <c r="B24" s="144"/>
      <c r="C24" s="52"/>
      <c r="D24" s="953"/>
      <c r="E24" s="954" t="s">
        <v>150</v>
      </c>
      <c r="F24" s="722"/>
      <c r="G24" s="722"/>
      <c r="H24" s="722"/>
      <c r="I24" s="722"/>
      <c r="J24" s="722"/>
      <c r="K24" s="722"/>
      <c r="L24" s="722"/>
      <c r="M24" s="722"/>
      <c r="N24" s="723"/>
      <c r="O24" s="955"/>
      <c r="P24" s="956"/>
      <c r="Q24" s="956"/>
      <c r="R24" s="956"/>
      <c r="S24" s="956"/>
      <c r="T24" s="956"/>
      <c r="U24" s="956"/>
      <c r="V24" s="956"/>
      <c r="W24" s="956"/>
      <c r="X24" s="956"/>
      <c r="Y24" s="956"/>
      <c r="Z24" s="956"/>
      <c r="AA24" s="956"/>
      <c r="AB24" s="956"/>
      <c r="AC24" s="956"/>
      <c r="AD24" s="956"/>
      <c r="AE24" s="956"/>
      <c r="AF24" s="956"/>
      <c r="AG24" s="956"/>
      <c r="AH24" s="956"/>
      <c r="AI24" s="956"/>
      <c r="AJ24" s="957"/>
      <c r="AK24" s="3"/>
      <c r="AN24" s="169"/>
      <c r="AO24" s="169"/>
      <c r="AP24" s="169"/>
      <c r="AQ24" s="169"/>
    </row>
    <row r="25" spans="1:43" ht="21" customHeight="1">
      <c r="A25" s="1"/>
      <c r="B25" s="144"/>
      <c r="C25" s="52"/>
      <c r="D25" s="958" t="s">
        <v>489</v>
      </c>
      <c r="E25" s="959"/>
      <c r="F25" s="959"/>
      <c r="G25" s="959"/>
      <c r="H25" s="959"/>
      <c r="I25" s="960"/>
      <c r="J25" s="944" t="s">
        <v>184</v>
      </c>
      <c r="K25" s="944"/>
      <c r="L25" s="944"/>
      <c r="M25" s="944"/>
      <c r="N25" s="944"/>
      <c r="O25" s="945" t="str">
        <f>$AG$144</f>
        <v/>
      </c>
      <c r="P25" s="945"/>
      <c r="Q25" s="945"/>
      <c r="R25" s="945"/>
      <c r="S25" s="945"/>
      <c r="T25" s="945"/>
      <c r="U25" s="945"/>
      <c r="V25" s="946" t="s">
        <v>490</v>
      </c>
      <c r="W25" s="946"/>
      <c r="X25" s="946"/>
      <c r="Y25" s="946"/>
      <c r="Z25" s="964"/>
      <c r="AA25" s="964"/>
      <c r="AB25" s="964"/>
      <c r="AC25" s="964"/>
      <c r="AD25" s="964"/>
      <c r="AE25" s="964"/>
      <c r="AF25" s="964"/>
      <c r="AG25" s="964"/>
      <c r="AH25" s="964"/>
      <c r="AI25" s="964"/>
      <c r="AJ25" s="964"/>
      <c r="AK25" s="3"/>
      <c r="AN25" s="169"/>
      <c r="AO25" s="169"/>
      <c r="AP25" s="169"/>
      <c r="AQ25" s="169"/>
    </row>
    <row r="26" spans="1:43" ht="21" customHeight="1">
      <c r="A26" s="1"/>
      <c r="B26" s="144"/>
      <c r="C26" s="52"/>
      <c r="D26" s="961"/>
      <c r="E26" s="962"/>
      <c r="F26" s="962"/>
      <c r="G26" s="962"/>
      <c r="H26" s="962"/>
      <c r="I26" s="963"/>
      <c r="J26" s="944" t="s">
        <v>185</v>
      </c>
      <c r="K26" s="944"/>
      <c r="L26" s="944"/>
      <c r="M26" s="944"/>
      <c r="N26" s="944"/>
      <c r="O26" s="945" t="str">
        <f>$AG$145</f>
        <v/>
      </c>
      <c r="P26" s="945"/>
      <c r="Q26" s="945"/>
      <c r="R26" s="945"/>
      <c r="S26" s="945"/>
      <c r="T26" s="945"/>
      <c r="U26" s="945"/>
      <c r="V26" s="946" t="s">
        <v>490</v>
      </c>
      <c r="W26" s="946"/>
      <c r="X26" s="946"/>
      <c r="Y26" s="946"/>
      <c r="Z26" s="947" t="s">
        <v>186</v>
      </c>
      <c r="AA26" s="947"/>
      <c r="AB26" s="947"/>
      <c r="AC26" s="947"/>
      <c r="AD26" s="947"/>
      <c r="AE26" s="948" t="str">
        <f>IF($K$133="","",$K$133)</f>
        <v/>
      </c>
      <c r="AF26" s="949"/>
      <c r="AG26" s="949"/>
      <c r="AH26" s="949"/>
      <c r="AI26" s="949"/>
      <c r="AJ26" s="950"/>
      <c r="AK26" s="3"/>
      <c r="AM26" s="253"/>
      <c r="AN26" s="169"/>
      <c r="AO26" s="169"/>
      <c r="AP26" s="169"/>
      <c r="AQ26" s="169"/>
    </row>
    <row r="27" spans="1:43" ht="4.5" customHeight="1">
      <c r="A27" s="1"/>
      <c r="B27" s="144"/>
      <c r="C27" s="52"/>
      <c r="D27" s="61"/>
      <c r="E27" s="61"/>
      <c r="F27" s="62"/>
      <c r="G27" s="62"/>
      <c r="H27" s="63"/>
      <c r="I27" s="64"/>
      <c r="J27" s="65"/>
      <c r="K27" s="66"/>
      <c r="L27" s="64"/>
      <c r="M27" s="64"/>
      <c r="N27" s="53"/>
      <c r="O27" s="8"/>
      <c r="P27" s="67"/>
      <c r="Q27" s="67"/>
      <c r="R27" s="67"/>
      <c r="S27" s="67"/>
      <c r="T27" s="67"/>
      <c r="U27" s="67"/>
      <c r="V27" s="67"/>
      <c r="W27" s="67"/>
      <c r="X27" s="67"/>
      <c r="Y27" s="67"/>
      <c r="Z27" s="67"/>
      <c r="AA27" s="67"/>
      <c r="AB27" s="67"/>
      <c r="AC27" s="67"/>
      <c r="AD27" s="67"/>
      <c r="AE27" s="67"/>
      <c r="AF27" s="67"/>
      <c r="AG27" s="67"/>
      <c r="AH27" s="67"/>
      <c r="AI27" s="67"/>
      <c r="AJ27" s="67"/>
      <c r="AK27" s="3"/>
      <c r="AN27" s="169"/>
      <c r="AO27" s="169"/>
      <c r="AP27" s="169"/>
      <c r="AQ27" s="169"/>
    </row>
    <row r="28" spans="1:43" ht="13.5" customHeight="1">
      <c r="A28" s="1"/>
      <c r="B28" s="144"/>
      <c r="C28" s="52"/>
      <c r="D28" s="951" t="s">
        <v>151</v>
      </c>
      <c r="E28" s="951"/>
      <c r="F28" s="951"/>
      <c r="G28" s="951"/>
      <c r="H28" s="951"/>
      <c r="I28" s="951"/>
      <c r="J28" s="951"/>
      <c r="K28" s="951"/>
      <c r="L28" s="951"/>
      <c r="M28" s="951"/>
      <c r="N28" s="951"/>
      <c r="O28" s="951"/>
      <c r="P28" s="951"/>
      <c r="Q28" s="951"/>
      <c r="R28" s="951"/>
      <c r="S28" s="951"/>
      <c r="T28" s="67"/>
      <c r="U28" s="67"/>
      <c r="V28" s="67"/>
      <c r="W28" s="67"/>
      <c r="X28" s="67"/>
      <c r="Y28" s="67"/>
      <c r="Z28" s="67"/>
      <c r="AA28" s="67"/>
      <c r="AB28" s="67"/>
      <c r="AC28" s="67"/>
      <c r="AD28" s="67"/>
      <c r="AE28" s="67"/>
      <c r="AF28" s="67"/>
      <c r="AG28" s="67"/>
      <c r="AH28" s="67"/>
      <c r="AI28" s="67"/>
      <c r="AJ28" s="67"/>
      <c r="AK28" s="3"/>
      <c r="AN28" s="169"/>
      <c r="AO28" s="169"/>
      <c r="AP28" s="169"/>
      <c r="AQ28" s="169"/>
    </row>
    <row r="29" spans="1:43" ht="24.75" customHeight="1">
      <c r="A29" s="1"/>
      <c r="B29" s="144"/>
      <c r="C29" s="52"/>
      <c r="D29" s="703" t="s">
        <v>481</v>
      </c>
      <c r="E29" s="704"/>
      <c r="F29" s="704"/>
      <c r="G29" s="704"/>
      <c r="H29" s="704"/>
      <c r="I29" s="704"/>
      <c r="J29" s="704"/>
      <c r="K29" s="704"/>
      <c r="L29" s="704"/>
      <c r="M29" s="704"/>
      <c r="N29" s="705"/>
      <c r="O29" s="719">
        <v>7</v>
      </c>
      <c r="P29" s="719"/>
      <c r="Q29" s="719"/>
      <c r="R29" s="719"/>
      <c r="S29" s="680" t="s">
        <v>475</v>
      </c>
      <c r="T29" s="680"/>
      <c r="U29" s="680"/>
      <c r="V29" s="680"/>
      <c r="W29" s="946" t="s">
        <v>152</v>
      </c>
      <c r="X29" s="946"/>
      <c r="Y29" s="946"/>
      <c r="Z29" s="946"/>
      <c r="AA29" s="719">
        <v>11</v>
      </c>
      <c r="AB29" s="719"/>
      <c r="AC29" s="719"/>
      <c r="AD29" s="719"/>
      <c r="AE29" s="703" t="s">
        <v>133</v>
      </c>
      <c r="AF29" s="704"/>
      <c r="AG29" s="704"/>
      <c r="AH29" s="704"/>
      <c r="AI29" s="10"/>
      <c r="AJ29" s="11"/>
      <c r="AK29" s="3"/>
      <c r="AM29" s="133"/>
      <c r="AN29" s="169"/>
      <c r="AO29" s="169"/>
      <c r="AP29" s="169"/>
      <c r="AQ29" s="169"/>
    </row>
    <row r="30" spans="1:43" ht="69.95" customHeight="1">
      <c r="A30" s="1"/>
      <c r="B30" s="144"/>
      <c r="C30" s="52"/>
      <c r="D30" s="952" t="s">
        <v>148</v>
      </c>
      <c r="E30" s="965" t="s">
        <v>473</v>
      </c>
      <c r="F30" s="726"/>
      <c r="G30" s="726"/>
      <c r="H30" s="726"/>
      <c r="I30" s="726"/>
      <c r="J30" s="726"/>
      <c r="K30" s="726"/>
      <c r="L30" s="726"/>
      <c r="M30" s="726"/>
      <c r="N30" s="727"/>
      <c r="O30" s="955"/>
      <c r="P30" s="956"/>
      <c r="Q30" s="956"/>
      <c r="R30" s="956"/>
      <c r="S30" s="956"/>
      <c r="T30" s="956"/>
      <c r="U30" s="956"/>
      <c r="V30" s="956"/>
      <c r="W30" s="956"/>
      <c r="X30" s="956"/>
      <c r="Y30" s="956"/>
      <c r="Z30" s="956"/>
      <c r="AA30" s="956"/>
      <c r="AB30" s="956"/>
      <c r="AC30" s="956"/>
      <c r="AD30" s="956"/>
      <c r="AE30" s="956"/>
      <c r="AF30" s="956"/>
      <c r="AG30" s="956"/>
      <c r="AH30" s="956"/>
      <c r="AI30" s="956"/>
      <c r="AJ30" s="957"/>
      <c r="AK30" s="3"/>
      <c r="AM30" s="133" t="str">
        <f>IF(様式１号!D16=7,"← ７年度提出の計画書には第４計画期間の削減目標を必ず入力してください。","← 計画がある場合は入力してください。")</f>
        <v>← 計画がある場合は入力してください。</v>
      </c>
      <c r="AN30" s="169"/>
      <c r="AO30" s="169"/>
      <c r="AP30" s="169"/>
      <c r="AQ30" s="169"/>
    </row>
    <row r="31" spans="1:43" ht="69.95" customHeight="1">
      <c r="A31" s="1"/>
      <c r="B31" s="144"/>
      <c r="C31" s="52"/>
      <c r="D31" s="953"/>
      <c r="E31" s="954" t="s">
        <v>109</v>
      </c>
      <c r="F31" s="722"/>
      <c r="G31" s="722"/>
      <c r="H31" s="722"/>
      <c r="I31" s="722"/>
      <c r="J31" s="722"/>
      <c r="K31" s="722"/>
      <c r="L31" s="722"/>
      <c r="M31" s="722"/>
      <c r="N31" s="723"/>
      <c r="O31" s="955"/>
      <c r="P31" s="956"/>
      <c r="Q31" s="956"/>
      <c r="R31" s="956"/>
      <c r="S31" s="956"/>
      <c r="T31" s="956"/>
      <c r="U31" s="956"/>
      <c r="V31" s="956"/>
      <c r="W31" s="956"/>
      <c r="X31" s="956"/>
      <c r="Y31" s="956"/>
      <c r="Z31" s="956"/>
      <c r="AA31" s="956"/>
      <c r="AB31" s="956"/>
      <c r="AC31" s="956"/>
      <c r="AD31" s="956"/>
      <c r="AE31" s="956"/>
      <c r="AF31" s="956"/>
      <c r="AG31" s="956"/>
      <c r="AH31" s="956"/>
      <c r="AI31" s="956"/>
      <c r="AJ31" s="957"/>
      <c r="AK31" s="3"/>
      <c r="AN31" s="169"/>
      <c r="AO31" s="169"/>
      <c r="AP31" s="169"/>
      <c r="AQ31" s="169"/>
    </row>
    <row r="32" spans="1:43" s="143" customFormat="1" ht="5.25" customHeight="1">
      <c r="A32" s="54"/>
      <c r="B32" s="146"/>
      <c r="C32" s="12"/>
      <c r="D32" s="12"/>
      <c r="E32" s="12"/>
      <c r="F32" s="12"/>
      <c r="G32" s="12"/>
      <c r="H32" s="12"/>
      <c r="I32" s="12"/>
      <c r="J32" s="12"/>
      <c r="K32" s="12"/>
      <c r="L32" s="12"/>
      <c r="M32" s="12"/>
      <c r="N32" s="4"/>
      <c r="O32" s="2"/>
      <c r="P32" s="2"/>
      <c r="Q32" s="2"/>
      <c r="R32" s="2"/>
      <c r="S32" s="2"/>
      <c r="T32" s="2"/>
      <c r="U32" s="2"/>
      <c r="V32" s="2"/>
      <c r="W32" s="2"/>
      <c r="X32" s="2"/>
      <c r="Y32" s="2"/>
      <c r="Z32" s="2"/>
      <c r="AA32" s="2"/>
      <c r="AB32" s="2"/>
      <c r="AC32" s="2"/>
      <c r="AD32" s="2"/>
      <c r="AE32" s="2"/>
      <c r="AF32" s="2"/>
      <c r="AG32" s="2"/>
      <c r="AH32" s="2"/>
      <c r="AI32" s="2"/>
      <c r="AJ32" s="2"/>
      <c r="AK32" s="13"/>
      <c r="AM32" s="157"/>
      <c r="AN32" s="254"/>
      <c r="AO32" s="254"/>
      <c r="AP32" s="254"/>
      <c r="AQ32" s="254"/>
    </row>
    <row r="33" spans="1:43">
      <c r="A33" s="1"/>
      <c r="B33" s="53"/>
      <c r="C33" s="255"/>
      <c r="D33" s="255"/>
      <c r="E33" s="1"/>
      <c r="F33" s="256"/>
      <c r="G33" s="255"/>
      <c r="H33" s="255"/>
      <c r="I33" s="255"/>
      <c r="J33" s="255"/>
      <c r="K33" s="255"/>
      <c r="L33" s="1"/>
      <c r="M33" s="255"/>
      <c r="N33" s="255"/>
      <c r="O33" s="54"/>
      <c r="P33" s="1"/>
      <c r="Q33" s="1"/>
      <c r="R33" s="1"/>
      <c r="S33" s="1"/>
      <c r="T33" s="1"/>
      <c r="U33" s="1"/>
      <c r="V33" s="1"/>
      <c r="W33" s="1"/>
      <c r="X33" s="1"/>
      <c r="Y33" s="1"/>
      <c r="Z33" s="1"/>
      <c r="AA33" s="1"/>
      <c r="AB33" s="1"/>
      <c r="AC33" s="1"/>
      <c r="AD33" s="107"/>
      <c r="AE33" s="107"/>
      <c r="AF33" s="107"/>
      <c r="AG33" s="107"/>
      <c r="AH33" s="107"/>
      <c r="AI33" s="107"/>
      <c r="AJ33" s="257" t="s">
        <v>79</v>
      </c>
      <c r="AK33" s="116"/>
      <c r="AN33" s="169"/>
      <c r="AO33" s="169"/>
      <c r="AP33" s="169"/>
      <c r="AQ33" s="169"/>
    </row>
    <row r="34" spans="1:43">
      <c r="A34" s="1"/>
      <c r="B34" s="76"/>
      <c r="C34" s="76"/>
      <c r="D34" s="76"/>
      <c r="E34" s="76"/>
      <c r="F34" s="76"/>
      <c r="G34" s="76"/>
      <c r="H34" s="76"/>
      <c r="I34" s="76"/>
      <c r="J34" s="76"/>
      <c r="K34" s="76"/>
      <c r="L34" s="76"/>
      <c r="M34" s="54"/>
      <c r="N34" s="54"/>
      <c r="O34" s="76"/>
      <c r="P34" s="54"/>
      <c r="Q34" s="54"/>
      <c r="R34" s="54"/>
      <c r="S34" s="54"/>
      <c r="T34" s="54"/>
      <c r="U34" s="54"/>
      <c r="V34" s="54"/>
      <c r="W34" s="54"/>
      <c r="X34" s="54"/>
      <c r="Y34" s="745" t="s">
        <v>84</v>
      </c>
      <c r="Z34" s="745"/>
      <c r="AA34" s="745"/>
      <c r="AB34" s="745"/>
      <c r="AC34" s="746" t="str">
        <f>IF($AC$4="","",$AC$4)</f>
        <v/>
      </c>
      <c r="AD34" s="746"/>
      <c r="AE34" s="746"/>
      <c r="AF34" s="746"/>
      <c r="AG34" s="746"/>
      <c r="AH34" s="746"/>
      <c r="AI34" s="746"/>
      <c r="AJ34" s="746"/>
      <c r="AK34" s="54"/>
      <c r="AN34" s="169"/>
      <c r="AO34" s="169"/>
      <c r="AP34" s="169"/>
      <c r="AQ34" s="169"/>
    </row>
    <row r="35" spans="1:43" ht="21" customHeight="1">
      <c r="A35" s="1"/>
      <c r="B35" s="15"/>
      <c r="C35" s="258" t="s">
        <v>170</v>
      </c>
      <c r="D35" s="258"/>
      <c r="E35" s="258"/>
      <c r="F35" s="258"/>
      <c r="G35" s="258"/>
      <c r="H35" s="258"/>
      <c r="I35" s="258"/>
      <c r="J35" s="258"/>
      <c r="K35" s="258"/>
      <c r="L35" s="258"/>
      <c r="M35" s="258"/>
      <c r="N35" s="258"/>
      <c r="O35" s="258"/>
      <c r="P35" s="258"/>
      <c r="Q35" s="258"/>
      <c r="R35" s="258"/>
      <c r="S35" s="258"/>
      <c r="T35" s="258"/>
      <c r="U35" s="258"/>
      <c r="V35" s="258"/>
      <c r="W35" s="258"/>
      <c r="X35" s="258"/>
      <c r="Y35" s="2"/>
      <c r="Z35" s="2"/>
      <c r="AA35" s="2"/>
      <c r="AB35" s="2"/>
      <c r="AC35" s="2"/>
      <c r="AD35" s="2"/>
      <c r="AE35" s="2"/>
      <c r="AF35" s="140" t="str">
        <f>IF($E$10="B","B事業所 （２）",IF($E$10="C","C事業所（２）",""))</f>
        <v/>
      </c>
      <c r="AG35" s="2"/>
      <c r="AH35" s="2"/>
      <c r="AI35" s="2"/>
      <c r="AJ35" s="2"/>
      <c r="AK35" s="2"/>
      <c r="AN35" s="169"/>
      <c r="AO35" s="169"/>
      <c r="AP35" s="169"/>
      <c r="AQ35" s="169"/>
    </row>
    <row r="36" spans="1:43" ht="8.25" customHeight="1">
      <c r="A36" s="1"/>
      <c r="B36" s="16"/>
      <c r="C36" s="17"/>
      <c r="D36" s="17"/>
      <c r="E36" s="17"/>
      <c r="F36" s="17"/>
      <c r="G36" s="17"/>
      <c r="H36" s="17"/>
      <c r="I36" s="17"/>
      <c r="J36" s="17"/>
      <c r="K36" s="17"/>
      <c r="L36" s="17"/>
      <c r="M36" s="17"/>
      <c r="N36" s="17"/>
      <c r="O36" s="17"/>
      <c r="P36" s="17"/>
      <c r="Q36" s="17"/>
      <c r="R36" s="17"/>
      <c r="S36" s="17"/>
      <c r="T36" s="17"/>
      <c r="U36" s="17"/>
      <c r="V36" s="17"/>
      <c r="W36" s="5"/>
      <c r="X36" s="5"/>
      <c r="Y36" s="5"/>
      <c r="Z36" s="5"/>
      <c r="AA36" s="5"/>
      <c r="AB36" s="5"/>
      <c r="AC36" s="5"/>
      <c r="AD36" s="5"/>
      <c r="AE36" s="5"/>
      <c r="AF36" s="17"/>
      <c r="AG36" s="5"/>
      <c r="AH36" s="5"/>
      <c r="AI36" s="5"/>
      <c r="AJ36" s="5"/>
      <c r="AK36" s="18"/>
      <c r="AN36" s="169"/>
      <c r="AO36" s="169"/>
      <c r="AP36" s="169"/>
      <c r="AQ36" s="169"/>
    </row>
    <row r="37" spans="1:43" ht="22.5" customHeight="1">
      <c r="A37" s="1"/>
      <c r="B37" s="153"/>
      <c r="C37" s="126" t="s">
        <v>187</v>
      </c>
      <c r="D37" s="72"/>
      <c r="E37" s="72"/>
      <c r="F37" s="72"/>
      <c r="G37" s="72"/>
      <c r="H37" s="72"/>
      <c r="I37" s="72"/>
      <c r="J37" s="72"/>
      <c r="K37" s="72"/>
      <c r="L37" s="72"/>
      <c r="M37" s="72"/>
      <c r="N37" s="72"/>
      <c r="O37" s="73"/>
      <c r="P37" s="54"/>
      <c r="Q37" s="54"/>
      <c r="R37" s="54"/>
      <c r="S37" s="54"/>
      <c r="T37" s="54"/>
      <c r="U37" s="54"/>
      <c r="V37" s="54"/>
      <c r="W37" s="54"/>
      <c r="X37" s="54"/>
      <c r="Y37" s="54"/>
      <c r="Z37" s="54"/>
      <c r="AA37" s="54"/>
      <c r="AB37" s="54"/>
      <c r="AC37" s="54"/>
      <c r="AD37" s="54"/>
      <c r="AE37" s="54"/>
      <c r="AF37" s="54"/>
      <c r="AG37" s="54"/>
      <c r="AH37" s="54"/>
      <c r="AI37" s="54"/>
      <c r="AJ37" s="54"/>
      <c r="AK37" s="3"/>
      <c r="AN37" s="169"/>
      <c r="AO37" s="169"/>
      <c r="AP37" s="169"/>
      <c r="AQ37" s="169"/>
    </row>
    <row r="38" spans="1:43" ht="6.75" customHeight="1">
      <c r="A38" s="1"/>
      <c r="B38" s="153"/>
      <c r="C38" s="72"/>
      <c r="D38" s="72"/>
      <c r="E38" s="72"/>
      <c r="F38" s="72"/>
      <c r="G38" s="72"/>
      <c r="H38" s="72"/>
      <c r="I38" s="72"/>
      <c r="J38" s="72"/>
      <c r="K38" s="72"/>
      <c r="L38" s="72"/>
      <c r="M38" s="72"/>
      <c r="N38" s="72"/>
      <c r="O38" s="73"/>
      <c r="P38" s="54"/>
      <c r="Q38" s="54"/>
      <c r="R38" s="54"/>
      <c r="S38" s="54"/>
      <c r="T38" s="54"/>
      <c r="U38" s="54"/>
      <c r="V38" s="54"/>
      <c r="W38" s="54"/>
      <c r="X38" s="54"/>
      <c r="Y38" s="54"/>
      <c r="Z38" s="54"/>
      <c r="AA38" s="54"/>
      <c r="AB38" s="54"/>
      <c r="AC38" s="54"/>
      <c r="AD38" s="54"/>
      <c r="AE38" s="54"/>
      <c r="AF38" s="54"/>
      <c r="AG38" s="54"/>
      <c r="AH38" s="54"/>
      <c r="AI38" s="54"/>
      <c r="AJ38" s="54"/>
      <c r="AK38" s="3"/>
      <c r="AN38" s="169"/>
      <c r="AO38" s="169"/>
      <c r="AP38" s="169"/>
      <c r="AQ38" s="169"/>
    </row>
    <row r="39" spans="1:43" ht="13.5" customHeight="1">
      <c r="A39" s="1"/>
      <c r="B39" s="153"/>
      <c r="C39" s="126" t="s">
        <v>515</v>
      </c>
      <c r="D39" s="72"/>
      <c r="E39" s="72"/>
      <c r="F39" s="72"/>
      <c r="G39" s="72"/>
      <c r="H39" s="72"/>
      <c r="I39" s="72"/>
      <c r="J39" s="72"/>
      <c r="K39" s="72"/>
      <c r="L39" s="72"/>
      <c r="M39" s="72"/>
      <c r="N39" s="72"/>
      <c r="O39" s="73"/>
      <c r="P39" s="54"/>
      <c r="Q39" s="54"/>
      <c r="R39" s="54"/>
      <c r="S39" s="54"/>
      <c r="T39" s="54"/>
      <c r="U39" s="54"/>
      <c r="V39" s="54"/>
      <c r="W39" s="54"/>
      <c r="X39" s="54"/>
      <c r="Y39" s="54"/>
      <c r="Z39" s="54"/>
      <c r="AA39" s="54"/>
      <c r="AB39" s="54"/>
      <c r="AC39" s="54"/>
      <c r="AD39" s="54"/>
      <c r="AE39" s="54"/>
      <c r="AF39" s="54"/>
      <c r="AG39" s="54"/>
      <c r="AH39" s="54"/>
      <c r="AI39" s="54"/>
      <c r="AJ39" s="54"/>
      <c r="AK39" s="3"/>
      <c r="AN39" s="169"/>
      <c r="AO39" s="169"/>
      <c r="AP39" s="169"/>
      <c r="AQ39" s="169"/>
    </row>
    <row r="40" spans="1:43" ht="18" customHeight="1">
      <c r="A40" s="1"/>
      <c r="B40" s="153"/>
      <c r="C40" s="72"/>
      <c r="D40" s="747" t="s">
        <v>480</v>
      </c>
      <c r="E40" s="748"/>
      <c r="F40" s="748"/>
      <c r="G40" s="748"/>
      <c r="H40" s="748"/>
      <c r="I40" s="748"/>
      <c r="J40" s="748"/>
      <c r="K40" s="748"/>
      <c r="L40" s="748"/>
      <c r="M40" s="748"/>
      <c r="N40" s="748"/>
      <c r="O40" s="748"/>
      <c r="P40" s="749"/>
      <c r="Q40" s="756" t="s">
        <v>481</v>
      </c>
      <c r="R40" s="757"/>
      <c r="S40" s="757"/>
      <c r="T40" s="757"/>
      <c r="U40" s="757"/>
      <c r="V40" s="757"/>
      <c r="W40" s="757"/>
      <c r="X40" s="757"/>
      <c r="Y40" s="757"/>
      <c r="Z40" s="757"/>
      <c r="AA40" s="757"/>
      <c r="AB40" s="757"/>
      <c r="AC40" s="757"/>
      <c r="AD40" s="757"/>
      <c r="AE40" s="757"/>
      <c r="AF40" s="757"/>
      <c r="AG40" s="757"/>
      <c r="AH40" s="757"/>
      <c r="AI40" s="757"/>
      <c r="AJ40" s="758"/>
      <c r="AK40" s="3"/>
      <c r="AN40" s="169"/>
      <c r="AO40" s="169"/>
      <c r="AP40" s="169"/>
      <c r="AQ40" s="169"/>
    </row>
    <row r="41" spans="1:43" ht="30" customHeight="1">
      <c r="A41" s="1"/>
      <c r="B41" s="153"/>
      <c r="C41" s="54"/>
      <c r="D41" s="966"/>
      <c r="E41" s="751"/>
      <c r="F41" s="751"/>
      <c r="G41" s="751"/>
      <c r="H41" s="751"/>
      <c r="I41" s="751"/>
      <c r="J41" s="751"/>
      <c r="K41" s="751"/>
      <c r="L41" s="751"/>
      <c r="M41" s="751"/>
      <c r="N41" s="751"/>
      <c r="O41" s="751"/>
      <c r="P41" s="752"/>
      <c r="Q41" s="759" t="str">
        <f>Tbl!$Q$2</f>
        <v>令和２年度
（2020年度）</v>
      </c>
      <c r="R41" s="760"/>
      <c r="S41" s="760"/>
      <c r="T41" s="761"/>
      <c r="U41" s="759" t="str">
        <f>Tbl!$Q$3</f>
        <v>令和３年度
（2021年度）</v>
      </c>
      <c r="V41" s="760"/>
      <c r="W41" s="760"/>
      <c r="X41" s="761"/>
      <c r="Y41" s="759" t="str">
        <f>Tbl!$Q$4</f>
        <v>令和４年度
（2022年度）</v>
      </c>
      <c r="Z41" s="760"/>
      <c r="AA41" s="760"/>
      <c r="AB41" s="761"/>
      <c r="AC41" s="759" t="str">
        <f>Tbl!$Q$5</f>
        <v>令和５年度
（2023年度）</v>
      </c>
      <c r="AD41" s="760"/>
      <c r="AE41" s="760"/>
      <c r="AF41" s="761"/>
      <c r="AG41" s="759" t="str">
        <f>Tbl!$Q$6</f>
        <v>令和６年度
（2024年度）</v>
      </c>
      <c r="AH41" s="760"/>
      <c r="AI41" s="760"/>
      <c r="AJ41" s="761"/>
      <c r="AK41" s="3"/>
      <c r="AN41" s="169"/>
      <c r="AO41" s="169"/>
      <c r="AP41" s="169"/>
      <c r="AQ41" s="169"/>
    </row>
    <row r="42" spans="1:43" ht="32.450000000000003" customHeight="1">
      <c r="A42" s="1"/>
      <c r="B42" s="153"/>
      <c r="C42" s="54"/>
      <c r="D42" s="753"/>
      <c r="E42" s="754"/>
      <c r="F42" s="754"/>
      <c r="G42" s="754"/>
      <c r="H42" s="754"/>
      <c r="I42" s="754"/>
      <c r="J42" s="754"/>
      <c r="K42" s="754"/>
      <c r="L42" s="754"/>
      <c r="M42" s="754"/>
      <c r="N42" s="754"/>
      <c r="O42" s="754"/>
      <c r="P42" s="755"/>
      <c r="Q42" s="777"/>
      <c r="R42" s="778"/>
      <c r="S42" s="778"/>
      <c r="T42" s="779"/>
      <c r="U42" s="777"/>
      <c r="V42" s="778"/>
      <c r="W42" s="778"/>
      <c r="X42" s="779"/>
      <c r="Y42" s="777"/>
      <c r="Z42" s="778"/>
      <c r="AA42" s="778"/>
      <c r="AB42" s="779"/>
      <c r="AC42" s="777"/>
      <c r="AD42" s="778"/>
      <c r="AE42" s="778"/>
      <c r="AF42" s="779"/>
      <c r="AG42" s="777"/>
      <c r="AH42" s="778"/>
      <c r="AI42" s="778"/>
      <c r="AJ42" s="779"/>
      <c r="AK42" s="3"/>
      <c r="AN42" s="169"/>
      <c r="AO42" s="169"/>
      <c r="AP42" s="169"/>
      <c r="AQ42" s="169"/>
    </row>
    <row r="43" spans="1:43" ht="13.5" customHeight="1">
      <c r="A43" s="1"/>
      <c r="B43" s="153"/>
      <c r="C43" s="72"/>
      <c r="D43" s="72"/>
      <c r="E43" s="72"/>
      <c r="F43" s="72"/>
      <c r="G43" s="72"/>
      <c r="H43" s="72"/>
      <c r="I43" s="72"/>
      <c r="J43" s="72"/>
      <c r="K43" s="72"/>
      <c r="L43" s="72"/>
      <c r="M43" s="72"/>
      <c r="N43" s="72"/>
      <c r="O43" s="73"/>
      <c r="P43" s="54"/>
      <c r="Q43" s="54"/>
      <c r="R43" s="54"/>
      <c r="S43" s="54"/>
      <c r="T43" s="54"/>
      <c r="U43" s="54"/>
      <c r="V43" s="54"/>
      <c r="W43" s="54"/>
      <c r="X43" s="54"/>
      <c r="Y43" s="54"/>
      <c r="Z43" s="54"/>
      <c r="AA43" s="54"/>
      <c r="AB43" s="54"/>
      <c r="AC43" s="54"/>
      <c r="AD43" s="54"/>
      <c r="AE43" s="54"/>
      <c r="AF43" s="54"/>
      <c r="AG43" s="54"/>
      <c r="AH43" s="54"/>
      <c r="AI43" s="54"/>
      <c r="AJ43" s="54"/>
      <c r="AK43" s="3"/>
      <c r="AN43" s="169"/>
      <c r="AO43" s="169"/>
      <c r="AP43" s="169"/>
      <c r="AQ43" s="169"/>
    </row>
    <row r="44" spans="1:43">
      <c r="A44" s="1"/>
      <c r="B44" s="153"/>
      <c r="C44" s="126" t="s">
        <v>516</v>
      </c>
      <c r="D44" s="72"/>
      <c r="E44" s="72"/>
      <c r="F44" s="72"/>
      <c r="G44" s="72"/>
      <c r="H44" s="72"/>
      <c r="I44" s="72"/>
      <c r="J44" s="72"/>
      <c r="K44" s="72"/>
      <c r="L44" s="72"/>
      <c r="M44" s="72"/>
      <c r="N44" s="72"/>
      <c r="O44" s="21"/>
      <c r="P44" s="54"/>
      <c r="Q44" s="54"/>
      <c r="R44" s="54"/>
      <c r="S44" s="54"/>
      <c r="T44" s="54"/>
      <c r="U44" s="54"/>
      <c r="V44" s="54"/>
      <c r="W44" s="54"/>
      <c r="X44" s="54"/>
      <c r="Y44" s="54"/>
      <c r="Z44" s="54"/>
      <c r="AA44" s="54"/>
      <c r="AB44" s="54"/>
      <c r="AC44" s="54"/>
      <c r="AD44" s="54"/>
      <c r="AE44" s="54"/>
      <c r="AF44" s="54"/>
      <c r="AG44" s="54"/>
      <c r="AH44" s="54"/>
      <c r="AI44" s="54"/>
      <c r="AJ44" s="54"/>
      <c r="AK44" s="3"/>
      <c r="AN44" s="169"/>
      <c r="AO44" s="169"/>
      <c r="AP44" s="169"/>
      <c r="AQ44" s="169"/>
    </row>
    <row r="45" spans="1:43">
      <c r="A45" s="1"/>
      <c r="B45" s="153"/>
      <c r="C45" s="72"/>
      <c r="D45" s="72"/>
      <c r="E45" s="72"/>
      <c r="F45" s="72"/>
      <c r="G45" s="72"/>
      <c r="H45" s="72"/>
      <c r="I45" s="72"/>
      <c r="J45" s="72"/>
      <c r="K45" s="72"/>
      <c r="L45" s="72"/>
      <c r="M45" s="74"/>
      <c r="N45" s="54"/>
      <c r="O45" s="73"/>
      <c r="P45" s="2"/>
      <c r="Q45" s="54"/>
      <c r="R45" s="54"/>
      <c r="S45" s="54"/>
      <c r="T45" s="54"/>
      <c r="U45" s="54"/>
      <c r="V45" s="54"/>
      <c r="W45" s="54"/>
      <c r="X45" s="54"/>
      <c r="Y45" s="54"/>
      <c r="Z45" s="54"/>
      <c r="AA45" s="54"/>
      <c r="AB45" s="54"/>
      <c r="AC45" s="54"/>
      <c r="AD45" s="54"/>
      <c r="AE45" s="54"/>
      <c r="AF45" s="54"/>
      <c r="AG45" s="54"/>
      <c r="AH45" s="54"/>
      <c r="AI45" s="54"/>
      <c r="AJ45" s="142" t="s">
        <v>497</v>
      </c>
      <c r="AK45" s="3"/>
      <c r="AN45" s="169"/>
      <c r="AO45" s="169"/>
      <c r="AP45" s="169"/>
      <c r="AQ45" s="169"/>
    </row>
    <row r="46" spans="1:43" ht="18" customHeight="1">
      <c r="A46" s="1"/>
      <c r="B46" s="153"/>
      <c r="C46" s="72"/>
      <c r="D46" s="967"/>
      <c r="E46" s="968"/>
      <c r="F46" s="968"/>
      <c r="G46" s="968"/>
      <c r="H46" s="968"/>
      <c r="I46" s="968"/>
      <c r="J46" s="968"/>
      <c r="K46" s="968"/>
      <c r="L46" s="968"/>
      <c r="M46" s="968"/>
      <c r="N46" s="968"/>
      <c r="O46" s="968"/>
      <c r="P46" s="969"/>
      <c r="Q46" s="976" t="s">
        <v>481</v>
      </c>
      <c r="R46" s="977"/>
      <c r="S46" s="977"/>
      <c r="T46" s="977"/>
      <c r="U46" s="977"/>
      <c r="V46" s="977"/>
      <c r="W46" s="977"/>
      <c r="X46" s="977"/>
      <c r="Y46" s="977"/>
      <c r="Z46" s="977"/>
      <c r="AA46" s="977"/>
      <c r="AB46" s="977"/>
      <c r="AC46" s="977"/>
      <c r="AD46" s="977"/>
      <c r="AE46" s="977"/>
      <c r="AF46" s="977"/>
      <c r="AG46" s="977"/>
      <c r="AH46" s="977"/>
      <c r="AI46" s="977"/>
      <c r="AJ46" s="978"/>
      <c r="AK46" s="3"/>
      <c r="AN46" s="169"/>
      <c r="AO46" s="169"/>
      <c r="AP46" s="169"/>
      <c r="AQ46" s="169"/>
    </row>
    <row r="47" spans="1:43" ht="15" customHeight="1">
      <c r="A47" s="1"/>
      <c r="B47" s="153"/>
      <c r="C47" s="72"/>
      <c r="D47" s="970"/>
      <c r="E47" s="971"/>
      <c r="F47" s="971"/>
      <c r="G47" s="971"/>
      <c r="H47" s="971"/>
      <c r="I47" s="971"/>
      <c r="J47" s="971"/>
      <c r="K47" s="971"/>
      <c r="L47" s="971"/>
      <c r="M47" s="971"/>
      <c r="N47" s="971"/>
      <c r="O47" s="971"/>
      <c r="P47" s="972"/>
      <c r="Q47" s="771" t="str">
        <f>Tbl!$Q$2</f>
        <v>令和２年度
（2020年度）</v>
      </c>
      <c r="R47" s="772"/>
      <c r="S47" s="772"/>
      <c r="T47" s="773"/>
      <c r="U47" s="771" t="str">
        <f>Tbl!$Q$3</f>
        <v>令和３年度
（2021年度）</v>
      </c>
      <c r="V47" s="772"/>
      <c r="W47" s="772"/>
      <c r="X47" s="773"/>
      <c r="Y47" s="771" t="str">
        <f>Tbl!$Q$4</f>
        <v>令和４年度
（2022年度）</v>
      </c>
      <c r="Z47" s="772"/>
      <c r="AA47" s="772"/>
      <c r="AB47" s="773"/>
      <c r="AC47" s="771" t="str">
        <f>Tbl!$Q$5</f>
        <v>令和５年度
（2023年度）</v>
      </c>
      <c r="AD47" s="772"/>
      <c r="AE47" s="772"/>
      <c r="AF47" s="773"/>
      <c r="AG47" s="771" t="str">
        <f>Tbl!$Q$6</f>
        <v>令和６年度
（2024年度）</v>
      </c>
      <c r="AH47" s="772"/>
      <c r="AI47" s="772"/>
      <c r="AJ47" s="773"/>
      <c r="AK47" s="3"/>
      <c r="AN47" s="169"/>
      <c r="AO47" s="169"/>
      <c r="AP47" s="169"/>
      <c r="AQ47" s="169"/>
    </row>
    <row r="48" spans="1:43" ht="15" customHeight="1">
      <c r="A48" s="1"/>
      <c r="B48" s="153"/>
      <c r="C48" s="72"/>
      <c r="D48" s="973"/>
      <c r="E48" s="974"/>
      <c r="F48" s="974"/>
      <c r="G48" s="974"/>
      <c r="H48" s="974"/>
      <c r="I48" s="974"/>
      <c r="J48" s="974"/>
      <c r="K48" s="974"/>
      <c r="L48" s="974"/>
      <c r="M48" s="974"/>
      <c r="N48" s="974"/>
      <c r="O48" s="974"/>
      <c r="P48" s="975"/>
      <c r="Q48" s="774"/>
      <c r="R48" s="775"/>
      <c r="S48" s="775"/>
      <c r="T48" s="776"/>
      <c r="U48" s="774"/>
      <c r="V48" s="775"/>
      <c r="W48" s="775"/>
      <c r="X48" s="776"/>
      <c r="Y48" s="774"/>
      <c r="Z48" s="775"/>
      <c r="AA48" s="775"/>
      <c r="AB48" s="776"/>
      <c r="AC48" s="774"/>
      <c r="AD48" s="775"/>
      <c r="AE48" s="775"/>
      <c r="AF48" s="776"/>
      <c r="AG48" s="774"/>
      <c r="AH48" s="775"/>
      <c r="AI48" s="775"/>
      <c r="AJ48" s="776"/>
      <c r="AK48" s="3"/>
      <c r="AN48" s="169"/>
      <c r="AO48" s="169"/>
      <c r="AP48" s="169"/>
      <c r="AQ48" s="169"/>
    </row>
    <row r="49" spans="1:46" ht="32.450000000000003" customHeight="1">
      <c r="A49" s="1"/>
      <c r="B49" s="153"/>
      <c r="C49" s="72"/>
      <c r="D49" s="788" t="s">
        <v>482</v>
      </c>
      <c r="E49" s="789"/>
      <c r="F49" s="789"/>
      <c r="G49" s="789"/>
      <c r="H49" s="789"/>
      <c r="I49" s="789"/>
      <c r="J49" s="789"/>
      <c r="K49" s="789"/>
      <c r="L49" s="789"/>
      <c r="M49" s="789"/>
      <c r="N49" s="789"/>
      <c r="O49" s="789"/>
      <c r="P49" s="980"/>
      <c r="Q49" s="780"/>
      <c r="R49" s="781"/>
      <c r="S49" s="781"/>
      <c r="T49" s="782"/>
      <c r="U49" s="780"/>
      <c r="V49" s="781"/>
      <c r="W49" s="781"/>
      <c r="X49" s="782"/>
      <c r="Y49" s="780"/>
      <c r="Z49" s="781"/>
      <c r="AA49" s="781"/>
      <c r="AB49" s="782"/>
      <c r="AC49" s="780"/>
      <c r="AD49" s="781"/>
      <c r="AE49" s="781"/>
      <c r="AF49" s="782"/>
      <c r="AG49" s="780"/>
      <c r="AH49" s="781"/>
      <c r="AI49" s="781"/>
      <c r="AJ49" s="782"/>
      <c r="AK49" s="3"/>
      <c r="AN49" s="169"/>
      <c r="AO49" s="169"/>
      <c r="AP49" s="169"/>
      <c r="AQ49" s="169"/>
    </row>
    <row r="50" spans="1:46" ht="32.450000000000003" customHeight="1">
      <c r="A50" s="1"/>
      <c r="B50" s="153"/>
      <c r="C50" s="72"/>
      <c r="D50" s="259"/>
      <c r="E50" s="979" t="s">
        <v>188</v>
      </c>
      <c r="F50" s="979"/>
      <c r="G50" s="979"/>
      <c r="H50" s="979"/>
      <c r="I50" s="979"/>
      <c r="J50" s="979"/>
      <c r="K50" s="979"/>
      <c r="L50" s="979"/>
      <c r="M50" s="979"/>
      <c r="N50" s="979"/>
      <c r="O50" s="979"/>
      <c r="P50" s="979"/>
      <c r="Q50" s="851" t="s">
        <v>192</v>
      </c>
      <c r="R50" s="852"/>
      <c r="S50" s="852"/>
      <c r="T50" s="852"/>
      <c r="U50" s="787" t="str">
        <f>IFERROR(IF(U49="","",(U49-Q49)/Q49*100),"")</f>
        <v/>
      </c>
      <c r="V50" s="787"/>
      <c r="W50" s="787"/>
      <c r="X50" s="787"/>
      <c r="Y50" s="787" t="str">
        <f t="shared" ref="Y50" si="0">IFERROR(IF(Y49="","",(Y49-U49)/U49*100),"")</f>
        <v/>
      </c>
      <c r="Z50" s="787"/>
      <c r="AA50" s="787"/>
      <c r="AB50" s="787"/>
      <c r="AC50" s="787" t="str">
        <f t="shared" ref="AC50" si="1">IFERROR(IF(AC49="","",(AC49-Y49)/Y49*100),"")</f>
        <v/>
      </c>
      <c r="AD50" s="787"/>
      <c r="AE50" s="787"/>
      <c r="AF50" s="787"/>
      <c r="AG50" s="787" t="str">
        <f t="shared" ref="AG50" si="2">IFERROR(IF(AG49="","",(AG49-AC49)/AC49*100),"")</f>
        <v/>
      </c>
      <c r="AH50" s="787"/>
      <c r="AI50" s="787"/>
      <c r="AJ50" s="787"/>
      <c r="AK50" s="3"/>
      <c r="AN50" s="169"/>
      <c r="AO50" s="169"/>
      <c r="AP50" s="169"/>
      <c r="AQ50" s="169"/>
    </row>
    <row r="51" spans="1:46" ht="32.450000000000003" customHeight="1">
      <c r="A51" s="1"/>
      <c r="B51" s="153"/>
      <c r="C51" s="72"/>
      <c r="D51" s="987" t="s">
        <v>189</v>
      </c>
      <c r="E51" s="989" t="s">
        <v>190</v>
      </c>
      <c r="F51" s="990"/>
      <c r="G51" s="990"/>
      <c r="H51" s="990"/>
      <c r="I51" s="990"/>
      <c r="J51" s="990"/>
      <c r="K51" s="990"/>
      <c r="L51" s="990"/>
      <c r="M51" s="990"/>
      <c r="N51" s="990"/>
      <c r="O51" s="990"/>
      <c r="P51" s="991"/>
      <c r="Q51" s="981"/>
      <c r="R51" s="982"/>
      <c r="S51" s="982"/>
      <c r="T51" s="983"/>
      <c r="U51" s="981"/>
      <c r="V51" s="982"/>
      <c r="W51" s="982"/>
      <c r="X51" s="983"/>
      <c r="Y51" s="981"/>
      <c r="Z51" s="982"/>
      <c r="AA51" s="982"/>
      <c r="AB51" s="983"/>
      <c r="AC51" s="981"/>
      <c r="AD51" s="982"/>
      <c r="AE51" s="982"/>
      <c r="AF51" s="983"/>
      <c r="AG51" s="981"/>
      <c r="AH51" s="982"/>
      <c r="AI51" s="982"/>
      <c r="AJ51" s="983"/>
      <c r="AK51" s="21"/>
      <c r="AN51" s="169"/>
      <c r="AO51" s="169"/>
      <c r="AP51" s="169"/>
      <c r="AQ51" s="169"/>
    </row>
    <row r="52" spans="1:46" ht="32.450000000000003" customHeight="1">
      <c r="A52" s="1"/>
      <c r="B52" s="153"/>
      <c r="C52" s="72"/>
      <c r="D52" s="987"/>
      <c r="E52" s="984" t="s">
        <v>160</v>
      </c>
      <c r="F52" s="985"/>
      <c r="G52" s="985"/>
      <c r="H52" s="985"/>
      <c r="I52" s="985"/>
      <c r="J52" s="985"/>
      <c r="K52" s="985"/>
      <c r="L52" s="985"/>
      <c r="M52" s="985"/>
      <c r="N52" s="985"/>
      <c r="O52" s="985"/>
      <c r="P52" s="986"/>
      <c r="Q52" s="780"/>
      <c r="R52" s="781"/>
      <c r="S52" s="781"/>
      <c r="T52" s="782"/>
      <c r="U52" s="780"/>
      <c r="V52" s="781"/>
      <c r="W52" s="781"/>
      <c r="X52" s="782"/>
      <c r="Y52" s="780"/>
      <c r="Z52" s="781"/>
      <c r="AA52" s="781"/>
      <c r="AB52" s="782"/>
      <c r="AC52" s="780"/>
      <c r="AD52" s="781"/>
      <c r="AE52" s="781"/>
      <c r="AF52" s="782"/>
      <c r="AG52" s="780"/>
      <c r="AH52" s="781"/>
      <c r="AI52" s="781"/>
      <c r="AJ52" s="782"/>
      <c r="AK52" s="3"/>
      <c r="AN52" s="169"/>
      <c r="AO52" s="169"/>
      <c r="AP52" s="169"/>
      <c r="AQ52" s="169"/>
    </row>
    <row r="53" spans="1:46" ht="32.450000000000003" customHeight="1">
      <c r="A53" s="1"/>
      <c r="B53" s="153"/>
      <c r="C53" s="72"/>
      <c r="D53" s="987"/>
      <c r="E53" s="984" t="s">
        <v>161</v>
      </c>
      <c r="F53" s="985"/>
      <c r="G53" s="985"/>
      <c r="H53" s="985"/>
      <c r="I53" s="985"/>
      <c r="J53" s="985"/>
      <c r="K53" s="985"/>
      <c r="L53" s="985"/>
      <c r="M53" s="985"/>
      <c r="N53" s="985"/>
      <c r="O53" s="985"/>
      <c r="P53" s="986"/>
      <c r="Q53" s="780"/>
      <c r="R53" s="781"/>
      <c r="S53" s="781"/>
      <c r="T53" s="782"/>
      <c r="U53" s="780"/>
      <c r="V53" s="781"/>
      <c r="W53" s="781"/>
      <c r="X53" s="782"/>
      <c r="Y53" s="780"/>
      <c r="Z53" s="781"/>
      <c r="AA53" s="781"/>
      <c r="AB53" s="782"/>
      <c r="AC53" s="780"/>
      <c r="AD53" s="781"/>
      <c r="AE53" s="781"/>
      <c r="AF53" s="782"/>
      <c r="AG53" s="780"/>
      <c r="AH53" s="781"/>
      <c r="AI53" s="781"/>
      <c r="AJ53" s="782"/>
      <c r="AK53" s="3"/>
      <c r="AN53" s="169"/>
      <c r="AO53" s="169"/>
      <c r="AP53" s="169"/>
      <c r="AQ53" s="169"/>
    </row>
    <row r="54" spans="1:46" ht="32.450000000000003" customHeight="1">
      <c r="A54" s="1"/>
      <c r="B54" s="153"/>
      <c r="C54" s="72"/>
      <c r="D54" s="987"/>
      <c r="E54" s="984" t="s">
        <v>162</v>
      </c>
      <c r="F54" s="985"/>
      <c r="G54" s="985"/>
      <c r="H54" s="985"/>
      <c r="I54" s="985"/>
      <c r="J54" s="985"/>
      <c r="K54" s="985"/>
      <c r="L54" s="985"/>
      <c r="M54" s="985"/>
      <c r="N54" s="985"/>
      <c r="O54" s="985"/>
      <c r="P54" s="986"/>
      <c r="Q54" s="780"/>
      <c r="R54" s="781"/>
      <c r="S54" s="781"/>
      <c r="T54" s="782"/>
      <c r="U54" s="780"/>
      <c r="V54" s="781"/>
      <c r="W54" s="781"/>
      <c r="X54" s="782"/>
      <c r="Y54" s="780"/>
      <c r="Z54" s="781"/>
      <c r="AA54" s="781"/>
      <c r="AB54" s="782"/>
      <c r="AC54" s="780"/>
      <c r="AD54" s="781"/>
      <c r="AE54" s="781"/>
      <c r="AF54" s="782"/>
      <c r="AG54" s="780"/>
      <c r="AH54" s="781"/>
      <c r="AI54" s="781"/>
      <c r="AJ54" s="782"/>
      <c r="AK54" s="3"/>
      <c r="AN54" s="169"/>
      <c r="AO54" s="169"/>
      <c r="AP54" s="169"/>
      <c r="AQ54" s="169"/>
    </row>
    <row r="55" spans="1:46" ht="32.450000000000003" customHeight="1">
      <c r="A55" s="1"/>
      <c r="B55" s="153"/>
      <c r="C55" s="72"/>
      <c r="D55" s="987"/>
      <c r="E55" s="984" t="s">
        <v>163</v>
      </c>
      <c r="F55" s="985"/>
      <c r="G55" s="985"/>
      <c r="H55" s="985"/>
      <c r="I55" s="985"/>
      <c r="J55" s="985"/>
      <c r="K55" s="985"/>
      <c r="L55" s="985"/>
      <c r="M55" s="985"/>
      <c r="N55" s="985"/>
      <c r="O55" s="985"/>
      <c r="P55" s="986"/>
      <c r="Q55" s="780"/>
      <c r="R55" s="781"/>
      <c r="S55" s="781"/>
      <c r="T55" s="782"/>
      <c r="U55" s="780"/>
      <c r="V55" s="781"/>
      <c r="W55" s="781"/>
      <c r="X55" s="782"/>
      <c r="Y55" s="780"/>
      <c r="Z55" s="781"/>
      <c r="AA55" s="781"/>
      <c r="AB55" s="782"/>
      <c r="AC55" s="780"/>
      <c r="AD55" s="781"/>
      <c r="AE55" s="781"/>
      <c r="AF55" s="782"/>
      <c r="AG55" s="780"/>
      <c r="AH55" s="781"/>
      <c r="AI55" s="781"/>
      <c r="AJ55" s="782"/>
      <c r="AK55" s="3"/>
      <c r="AN55" s="169"/>
      <c r="AO55" s="169"/>
      <c r="AP55" s="169"/>
      <c r="AQ55" s="169"/>
    </row>
    <row r="56" spans="1:46" ht="32.450000000000003" customHeight="1">
      <c r="A56" s="1"/>
      <c r="B56" s="153"/>
      <c r="C56" s="72"/>
      <c r="D56" s="987"/>
      <c r="E56" s="984" t="s">
        <v>164</v>
      </c>
      <c r="F56" s="985"/>
      <c r="G56" s="985"/>
      <c r="H56" s="985"/>
      <c r="I56" s="985"/>
      <c r="J56" s="985"/>
      <c r="K56" s="985"/>
      <c r="L56" s="985"/>
      <c r="M56" s="985"/>
      <c r="N56" s="985"/>
      <c r="O56" s="985"/>
      <c r="P56" s="986"/>
      <c r="Q56" s="998"/>
      <c r="R56" s="999"/>
      <c r="S56" s="999"/>
      <c r="T56" s="1000"/>
      <c r="U56" s="780"/>
      <c r="V56" s="781"/>
      <c r="W56" s="781"/>
      <c r="X56" s="782"/>
      <c r="Y56" s="780"/>
      <c r="Z56" s="781"/>
      <c r="AA56" s="781"/>
      <c r="AB56" s="782"/>
      <c r="AC56" s="780"/>
      <c r="AD56" s="781"/>
      <c r="AE56" s="781"/>
      <c r="AF56" s="782"/>
      <c r="AG56" s="780"/>
      <c r="AH56" s="781"/>
      <c r="AI56" s="781"/>
      <c r="AJ56" s="782"/>
      <c r="AK56" s="3"/>
      <c r="AM56" s="134" t="s">
        <v>191</v>
      </c>
      <c r="AN56" s="110"/>
      <c r="AO56" s="111"/>
      <c r="AP56" s="111"/>
      <c r="AQ56" s="111"/>
    </row>
    <row r="57" spans="1:46" ht="32.450000000000003" customHeight="1" thickBot="1">
      <c r="A57" s="1"/>
      <c r="B57" s="153"/>
      <c r="C57" s="72"/>
      <c r="D57" s="988"/>
      <c r="E57" s="992" t="s">
        <v>166</v>
      </c>
      <c r="F57" s="993"/>
      <c r="G57" s="993"/>
      <c r="H57" s="993"/>
      <c r="I57" s="993"/>
      <c r="J57" s="993"/>
      <c r="K57" s="993"/>
      <c r="L57" s="993"/>
      <c r="M57" s="993"/>
      <c r="N57" s="993"/>
      <c r="O57" s="993"/>
      <c r="P57" s="994"/>
      <c r="Q57" s="995"/>
      <c r="R57" s="996"/>
      <c r="S57" s="996"/>
      <c r="T57" s="997"/>
      <c r="U57" s="995"/>
      <c r="V57" s="996"/>
      <c r="W57" s="996"/>
      <c r="X57" s="997"/>
      <c r="Y57" s="995"/>
      <c r="Z57" s="996"/>
      <c r="AA57" s="996"/>
      <c r="AB57" s="997"/>
      <c r="AC57" s="995"/>
      <c r="AD57" s="996"/>
      <c r="AE57" s="996"/>
      <c r="AF57" s="997"/>
      <c r="AG57" s="995"/>
      <c r="AH57" s="996"/>
      <c r="AI57" s="996"/>
      <c r="AJ57" s="997"/>
      <c r="AK57" s="3"/>
      <c r="AM57" s="135">
        <f>SUM($Q$51:$T$57)</f>
        <v>0</v>
      </c>
      <c r="AN57" s="112">
        <f>SUM(U51:X57)</f>
        <v>0</v>
      </c>
      <c r="AO57" s="113">
        <f>SUM(Y51:AB57)</f>
        <v>0</v>
      </c>
      <c r="AP57" s="113">
        <f>SUM(AC51:AF57)</f>
        <v>0</v>
      </c>
      <c r="AQ57" s="114">
        <f>SUM(AG51:AJ57)</f>
        <v>0</v>
      </c>
      <c r="AR57" s="50"/>
      <c r="AS57" s="50"/>
    </row>
    <row r="58" spans="1:46" ht="32.450000000000003" customHeight="1" thickTop="1">
      <c r="A58" s="1"/>
      <c r="B58" s="153"/>
      <c r="C58" s="72"/>
      <c r="D58" s="1003" t="s">
        <v>110</v>
      </c>
      <c r="E58" s="1004"/>
      <c r="F58" s="1004"/>
      <c r="G58" s="1004"/>
      <c r="H58" s="1004"/>
      <c r="I58" s="1004"/>
      <c r="J58" s="1004"/>
      <c r="K58" s="1004"/>
      <c r="L58" s="1004"/>
      <c r="M58" s="1004"/>
      <c r="N58" s="1004"/>
      <c r="O58" s="1004"/>
      <c r="P58" s="1005"/>
      <c r="Q58" s="823" t="str">
        <f>IF(SUM(Q$49,Q$51:T$57)=0,"",SUM(Q$49,Q$51:T$57))</f>
        <v/>
      </c>
      <c r="R58" s="824"/>
      <c r="S58" s="824"/>
      <c r="T58" s="825"/>
      <c r="U58" s="823" t="str">
        <f t="shared" ref="U58" si="3">IF(SUM(U$49,U$51:X$57)=0,"",SUM(U$49,U$51:X$57))</f>
        <v/>
      </c>
      <c r="V58" s="824"/>
      <c r="W58" s="824"/>
      <c r="X58" s="825"/>
      <c r="Y58" s="823" t="str">
        <f t="shared" ref="Y58" si="4">IF(SUM(Y$49,Y$51:AB$57)=0,"",SUM(Y$49,Y$51:AB$57))</f>
        <v/>
      </c>
      <c r="Z58" s="824"/>
      <c r="AA58" s="824"/>
      <c r="AB58" s="825"/>
      <c r="AC58" s="823" t="str">
        <f t="shared" ref="AC58" si="5">IF(SUM(AC$49,AC$51:AF$57)=0,"",SUM(AC$49,AC$51:AF$57))</f>
        <v/>
      </c>
      <c r="AD58" s="824"/>
      <c r="AE58" s="824"/>
      <c r="AF58" s="825"/>
      <c r="AG58" s="823" t="str">
        <f t="shared" ref="AG58" si="6">IF(SUM(AG$49,AG$51:AJ$57)=0,"",SUM(AG$49,AG$51:AJ$57))</f>
        <v/>
      </c>
      <c r="AH58" s="824"/>
      <c r="AI58" s="824"/>
      <c r="AJ58" s="825"/>
      <c r="AK58" s="3"/>
      <c r="AN58" s="169"/>
      <c r="AO58" s="260"/>
      <c r="AP58" s="260"/>
      <c r="AQ58" s="260"/>
      <c r="AR58" s="47"/>
      <c r="AS58" s="47"/>
    </row>
    <row r="59" spans="1:46">
      <c r="A59" s="1"/>
      <c r="B59" s="153"/>
      <c r="C59" s="72"/>
      <c r="D59" s="72"/>
      <c r="E59" s="72"/>
      <c r="F59" s="72"/>
      <c r="G59" s="72"/>
      <c r="H59" s="72"/>
      <c r="I59" s="72"/>
      <c r="J59" s="72"/>
      <c r="K59" s="72"/>
      <c r="L59" s="72"/>
      <c r="M59" s="72"/>
      <c r="N59" s="72"/>
      <c r="O59" s="24"/>
      <c r="P59" s="54"/>
      <c r="Q59" s="54"/>
      <c r="R59" s="54"/>
      <c r="S59" s="54"/>
      <c r="T59" s="54"/>
      <c r="U59" s="54"/>
      <c r="V59" s="54"/>
      <c r="W59" s="54"/>
      <c r="X59" s="54"/>
      <c r="Y59" s="54"/>
      <c r="Z59" s="54"/>
      <c r="AA59" s="54"/>
      <c r="AB59" s="54"/>
      <c r="AC59" s="54"/>
      <c r="AD59" s="54"/>
      <c r="AE59" s="54"/>
      <c r="AF59" s="54"/>
      <c r="AG59" s="54"/>
      <c r="AH59" s="54"/>
      <c r="AI59" s="54"/>
      <c r="AJ59" s="54"/>
      <c r="AK59" s="3"/>
      <c r="AN59" s="169"/>
      <c r="AO59" s="169"/>
      <c r="AP59" s="169"/>
      <c r="AQ59" s="169"/>
    </row>
    <row r="60" spans="1:46" ht="13.5" customHeight="1">
      <c r="A60" s="1"/>
      <c r="B60" s="153"/>
      <c r="C60" s="126" t="s">
        <v>517</v>
      </c>
      <c r="D60" s="72"/>
      <c r="E60" s="72"/>
      <c r="F60" s="72"/>
      <c r="G60" s="72"/>
      <c r="H60" s="72"/>
      <c r="I60" s="72"/>
      <c r="J60" s="72"/>
      <c r="K60" s="72"/>
      <c r="L60" s="72"/>
      <c r="M60" s="72"/>
      <c r="N60" s="72"/>
      <c r="O60" s="73"/>
      <c r="P60" s="54"/>
      <c r="Q60" s="54"/>
      <c r="R60" s="54"/>
      <c r="S60" s="54"/>
      <c r="T60" s="54"/>
      <c r="U60" s="54"/>
      <c r="V60" s="54"/>
      <c r="W60" s="54"/>
      <c r="X60" s="54"/>
      <c r="Y60" s="54"/>
      <c r="Z60" s="54"/>
      <c r="AA60" s="54"/>
      <c r="AB60" s="54"/>
      <c r="AC60" s="54"/>
      <c r="AD60" s="54"/>
      <c r="AE60" s="54"/>
      <c r="AF60" s="54"/>
      <c r="AG60" s="54"/>
      <c r="AH60" s="54"/>
      <c r="AI60" s="54"/>
      <c r="AJ60" s="54"/>
      <c r="AK60" s="3"/>
      <c r="AN60" s="169"/>
      <c r="AO60" s="169"/>
      <c r="AP60" s="169"/>
      <c r="AQ60" s="169"/>
    </row>
    <row r="61" spans="1:46" ht="13.5" customHeight="1">
      <c r="A61" s="1"/>
      <c r="B61" s="153"/>
      <c r="C61" s="72"/>
      <c r="D61" s="72"/>
      <c r="E61" s="72"/>
      <c r="F61" s="72"/>
      <c r="G61" s="72"/>
      <c r="H61" s="72"/>
      <c r="I61" s="72"/>
      <c r="J61" s="72"/>
      <c r="K61" s="72"/>
      <c r="L61" s="75"/>
      <c r="M61" s="54"/>
      <c r="N61" s="54"/>
      <c r="O61" s="73"/>
      <c r="P61" s="54"/>
      <c r="Q61" s="54"/>
      <c r="R61" s="54"/>
      <c r="S61" s="54"/>
      <c r="T61" s="54"/>
      <c r="U61" s="54"/>
      <c r="V61" s="54"/>
      <c r="W61" s="54"/>
      <c r="X61" s="54"/>
      <c r="Y61" s="54"/>
      <c r="Z61" s="54"/>
      <c r="AA61" s="54"/>
      <c r="AB61" s="54"/>
      <c r="AC61" s="832" t="s">
        <v>483</v>
      </c>
      <c r="AD61" s="832"/>
      <c r="AE61" s="832"/>
      <c r="AF61" s="832"/>
      <c r="AG61" s="832"/>
      <c r="AH61" s="832"/>
      <c r="AI61" s="832"/>
      <c r="AJ61" s="832"/>
      <c r="AK61" s="3"/>
      <c r="AN61" s="169"/>
      <c r="AO61" s="169"/>
      <c r="AP61" s="169"/>
      <c r="AQ61" s="169"/>
    </row>
    <row r="62" spans="1:46" ht="18" customHeight="1">
      <c r="A62" s="1"/>
      <c r="B62" s="153"/>
      <c r="C62" s="72"/>
      <c r="D62" s="762"/>
      <c r="E62" s="763"/>
      <c r="F62" s="763"/>
      <c r="G62" s="763"/>
      <c r="H62" s="763"/>
      <c r="I62" s="763"/>
      <c r="J62" s="763"/>
      <c r="K62" s="763"/>
      <c r="L62" s="763"/>
      <c r="M62" s="763"/>
      <c r="N62" s="763"/>
      <c r="O62" s="763"/>
      <c r="P62" s="1001"/>
      <c r="Q62" s="861" t="s">
        <v>481</v>
      </c>
      <c r="R62" s="862"/>
      <c r="S62" s="862"/>
      <c r="T62" s="862"/>
      <c r="U62" s="862"/>
      <c r="V62" s="862"/>
      <c r="W62" s="862"/>
      <c r="X62" s="862"/>
      <c r="Y62" s="862"/>
      <c r="Z62" s="862"/>
      <c r="AA62" s="862"/>
      <c r="AB62" s="862"/>
      <c r="AC62" s="862"/>
      <c r="AD62" s="862"/>
      <c r="AE62" s="862"/>
      <c r="AF62" s="862"/>
      <c r="AG62" s="862"/>
      <c r="AH62" s="862"/>
      <c r="AI62" s="862"/>
      <c r="AJ62" s="863"/>
      <c r="AK62" s="3"/>
      <c r="AN62" s="169"/>
      <c r="AO62" s="169"/>
      <c r="AP62" s="169"/>
      <c r="AQ62" s="169"/>
    </row>
    <row r="63" spans="1:46" ht="15" customHeight="1">
      <c r="A63" s="1"/>
      <c r="B63" s="153"/>
      <c r="C63" s="72"/>
      <c r="D63" s="1002"/>
      <c r="E63" s="765"/>
      <c r="F63" s="765"/>
      <c r="G63" s="765"/>
      <c r="H63" s="765"/>
      <c r="I63" s="765"/>
      <c r="J63" s="765"/>
      <c r="K63" s="765"/>
      <c r="L63" s="765"/>
      <c r="M63" s="765"/>
      <c r="N63" s="765"/>
      <c r="O63" s="765"/>
      <c r="P63" s="766"/>
      <c r="Q63" s="771" t="str">
        <f>Tbl!$Q$2</f>
        <v>令和２年度
（2020年度）</v>
      </c>
      <c r="R63" s="772"/>
      <c r="S63" s="772"/>
      <c r="T63" s="773"/>
      <c r="U63" s="771" t="str">
        <f>Tbl!$Q$3</f>
        <v>令和３年度
（2021年度）</v>
      </c>
      <c r="V63" s="772"/>
      <c r="W63" s="772"/>
      <c r="X63" s="773"/>
      <c r="Y63" s="771" t="str">
        <f>Tbl!$Q$4</f>
        <v>令和４年度
（2022年度）</v>
      </c>
      <c r="Z63" s="772"/>
      <c r="AA63" s="772"/>
      <c r="AB63" s="773"/>
      <c r="AC63" s="771" t="str">
        <f>Tbl!$Q$5</f>
        <v>令和５年度
（2023年度）</v>
      </c>
      <c r="AD63" s="772"/>
      <c r="AE63" s="772"/>
      <c r="AF63" s="773"/>
      <c r="AG63" s="771" t="str">
        <f>Tbl!$Q$6</f>
        <v>令和６年度
（2024年度）</v>
      </c>
      <c r="AH63" s="772"/>
      <c r="AI63" s="772"/>
      <c r="AJ63" s="773"/>
      <c r="AK63" s="3"/>
      <c r="AN63" s="261"/>
      <c r="AO63" s="169"/>
      <c r="AP63" s="262"/>
      <c r="AQ63" s="262"/>
      <c r="AR63" s="263"/>
      <c r="AS63" s="263"/>
      <c r="AT63" s="263"/>
    </row>
    <row r="64" spans="1:46" ht="15" customHeight="1">
      <c r="A64" s="1"/>
      <c r="B64" s="153"/>
      <c r="C64" s="72"/>
      <c r="D64" s="767"/>
      <c r="E64" s="768"/>
      <c r="F64" s="768"/>
      <c r="G64" s="768"/>
      <c r="H64" s="768"/>
      <c r="I64" s="768"/>
      <c r="J64" s="768"/>
      <c r="K64" s="768"/>
      <c r="L64" s="768"/>
      <c r="M64" s="768"/>
      <c r="N64" s="768"/>
      <c r="O64" s="768"/>
      <c r="P64" s="769"/>
      <c r="Q64" s="774"/>
      <c r="R64" s="775"/>
      <c r="S64" s="775"/>
      <c r="T64" s="776"/>
      <c r="U64" s="774"/>
      <c r="V64" s="775"/>
      <c r="W64" s="775"/>
      <c r="X64" s="776"/>
      <c r="Y64" s="774"/>
      <c r="Z64" s="775"/>
      <c r="AA64" s="775"/>
      <c r="AB64" s="776"/>
      <c r="AC64" s="774"/>
      <c r="AD64" s="775"/>
      <c r="AE64" s="775"/>
      <c r="AF64" s="776"/>
      <c r="AG64" s="774"/>
      <c r="AH64" s="775"/>
      <c r="AI64" s="775"/>
      <c r="AJ64" s="776"/>
      <c r="AK64" s="3"/>
      <c r="AN64" s="261"/>
      <c r="AO64" s="262"/>
      <c r="AP64" s="262"/>
      <c r="AQ64" s="262"/>
      <c r="AR64" s="263"/>
      <c r="AS64" s="263"/>
      <c r="AT64" s="263"/>
    </row>
    <row r="65" spans="1:46" ht="32.450000000000003" customHeight="1">
      <c r="A65" s="1"/>
      <c r="B65" s="153"/>
      <c r="C65" s="72"/>
      <c r="D65" s="1015" t="s">
        <v>491</v>
      </c>
      <c r="E65" s="1016"/>
      <c r="F65" s="1016"/>
      <c r="G65" s="1016"/>
      <c r="H65" s="1016"/>
      <c r="I65" s="1016"/>
      <c r="J65" s="1016"/>
      <c r="K65" s="1016"/>
      <c r="L65" s="1016"/>
      <c r="M65" s="1016"/>
      <c r="N65" s="1016"/>
      <c r="O65" s="1016"/>
      <c r="P65" s="1017"/>
      <c r="Q65" s="1018" t="str">
        <f>IFERROR(IF(Q$42="","",Q$49/Q$67),"")</f>
        <v/>
      </c>
      <c r="R65" s="1019"/>
      <c r="S65" s="1019"/>
      <c r="T65" s="1020"/>
      <c r="U65" s="1018" t="str">
        <f t="shared" ref="U65" si="7">IFERROR(IF(U$42="","",U$49/U$67),"")</f>
        <v/>
      </c>
      <c r="V65" s="1019"/>
      <c r="W65" s="1019"/>
      <c r="X65" s="1020"/>
      <c r="Y65" s="1018" t="str">
        <f t="shared" ref="Y65" si="8">IFERROR(IF(Y$42="","",Y$49/Y$67),"")</f>
        <v/>
      </c>
      <c r="Z65" s="1019"/>
      <c r="AA65" s="1019"/>
      <c r="AB65" s="1020"/>
      <c r="AC65" s="1018" t="str">
        <f t="shared" ref="AC65" si="9">IFERROR(IF(AC$42="","",AC$49/AC$67),"")</f>
        <v/>
      </c>
      <c r="AD65" s="1019"/>
      <c r="AE65" s="1019"/>
      <c r="AF65" s="1020"/>
      <c r="AG65" s="1018" t="str">
        <f t="shared" ref="AG65" si="10">IFERROR(IF(AG$42="","",AG$49/AG$67),"")</f>
        <v/>
      </c>
      <c r="AH65" s="1019"/>
      <c r="AI65" s="1019"/>
      <c r="AJ65" s="1020"/>
      <c r="AK65" s="3"/>
      <c r="AN65" s="169"/>
      <c r="AO65" s="262"/>
      <c r="AP65" s="262"/>
      <c r="AQ65" s="262"/>
      <c r="AR65" s="263"/>
      <c r="AS65" s="263"/>
      <c r="AT65" s="263"/>
    </row>
    <row r="66" spans="1:46" ht="32.450000000000003" customHeight="1">
      <c r="A66" s="1"/>
      <c r="B66" s="153"/>
      <c r="C66" s="72"/>
      <c r="D66" s="259"/>
      <c r="E66" s="1006" t="s">
        <v>188</v>
      </c>
      <c r="F66" s="1007"/>
      <c r="G66" s="1007"/>
      <c r="H66" s="1007"/>
      <c r="I66" s="1007"/>
      <c r="J66" s="1007"/>
      <c r="K66" s="1007"/>
      <c r="L66" s="1007"/>
      <c r="M66" s="1007"/>
      <c r="N66" s="1007"/>
      <c r="O66" s="1007"/>
      <c r="P66" s="1008"/>
      <c r="Q66" s="1009" t="s">
        <v>192</v>
      </c>
      <c r="R66" s="1010"/>
      <c r="S66" s="1010"/>
      <c r="T66" s="1011"/>
      <c r="U66" s="1012" t="str">
        <f>IFERROR(IF(U65="","",(U65-Q65)/Q65*100),"")</f>
        <v/>
      </c>
      <c r="V66" s="1013"/>
      <c r="W66" s="1013"/>
      <c r="X66" s="1014"/>
      <c r="Y66" s="1012" t="str">
        <f t="shared" ref="Y66" si="11">IFERROR(IF(Y65="","",(Y65-U65)/U65*100),"")</f>
        <v/>
      </c>
      <c r="Z66" s="1013"/>
      <c r="AA66" s="1013"/>
      <c r="AB66" s="1014"/>
      <c r="AC66" s="1012" t="str">
        <f t="shared" ref="AC66" si="12">IFERROR(IF(AC65="","",(AC65-Y65)/Y65*100),"")</f>
        <v/>
      </c>
      <c r="AD66" s="1013"/>
      <c r="AE66" s="1013"/>
      <c r="AF66" s="1014"/>
      <c r="AG66" s="1012" t="str">
        <f t="shared" ref="AG66" si="13">IFERROR(IF(AG65="","",(AG65-AC65)/AC65*100),"")</f>
        <v/>
      </c>
      <c r="AH66" s="1013"/>
      <c r="AI66" s="1013"/>
      <c r="AJ66" s="1014"/>
      <c r="AK66" s="3"/>
      <c r="AN66" s="169"/>
      <c r="AO66" s="262"/>
      <c r="AP66" s="262"/>
      <c r="AQ66" s="262"/>
      <c r="AR66" s="164"/>
      <c r="AS66" s="164"/>
      <c r="AT66" s="164"/>
    </row>
    <row r="67" spans="1:46" ht="14.1" customHeight="1">
      <c r="A67" s="1"/>
      <c r="B67" s="153"/>
      <c r="C67" s="72"/>
      <c r="D67" s="867" t="s">
        <v>168</v>
      </c>
      <c r="E67" s="867"/>
      <c r="F67" s="867"/>
      <c r="G67" s="867"/>
      <c r="H67" s="867"/>
      <c r="I67" s="867"/>
      <c r="J67" s="867"/>
      <c r="K67" s="867"/>
      <c r="L67" s="867"/>
      <c r="M67" s="868" t="s">
        <v>169</v>
      </c>
      <c r="N67" s="868"/>
      <c r="O67" s="868"/>
      <c r="P67" s="868"/>
      <c r="Q67" s="853"/>
      <c r="R67" s="854"/>
      <c r="S67" s="854"/>
      <c r="T67" s="855"/>
      <c r="U67" s="853"/>
      <c r="V67" s="854"/>
      <c r="W67" s="854"/>
      <c r="X67" s="855"/>
      <c r="Y67" s="853"/>
      <c r="Z67" s="854"/>
      <c r="AA67" s="854"/>
      <c r="AB67" s="855"/>
      <c r="AC67" s="853"/>
      <c r="AD67" s="854"/>
      <c r="AE67" s="854"/>
      <c r="AF67" s="855"/>
      <c r="AG67" s="853"/>
      <c r="AH67" s="854"/>
      <c r="AI67" s="854"/>
      <c r="AJ67" s="855"/>
      <c r="AK67" s="3"/>
      <c r="AN67" s="169"/>
      <c r="AO67" s="262"/>
      <c r="AP67" s="262"/>
      <c r="AQ67" s="262"/>
      <c r="AR67" s="164"/>
      <c r="AS67" s="164"/>
      <c r="AT67" s="51"/>
    </row>
    <row r="68" spans="1:46" ht="18.600000000000001" customHeight="1">
      <c r="A68" s="1"/>
      <c r="B68" s="153"/>
      <c r="C68" s="72"/>
      <c r="D68" s="859"/>
      <c r="E68" s="859"/>
      <c r="F68" s="859"/>
      <c r="G68" s="859"/>
      <c r="H68" s="859"/>
      <c r="I68" s="859"/>
      <c r="J68" s="859"/>
      <c r="K68" s="859"/>
      <c r="L68" s="859"/>
      <c r="M68" s="860"/>
      <c r="N68" s="860"/>
      <c r="O68" s="860"/>
      <c r="P68" s="860"/>
      <c r="Q68" s="856"/>
      <c r="R68" s="857"/>
      <c r="S68" s="857"/>
      <c r="T68" s="858"/>
      <c r="U68" s="856"/>
      <c r="V68" s="857"/>
      <c r="W68" s="857"/>
      <c r="X68" s="858"/>
      <c r="Y68" s="856"/>
      <c r="Z68" s="857"/>
      <c r="AA68" s="857"/>
      <c r="AB68" s="858"/>
      <c r="AC68" s="856"/>
      <c r="AD68" s="857"/>
      <c r="AE68" s="857"/>
      <c r="AF68" s="858"/>
      <c r="AG68" s="856"/>
      <c r="AH68" s="857"/>
      <c r="AI68" s="857"/>
      <c r="AJ68" s="858"/>
      <c r="AK68" s="3"/>
      <c r="AM68" s="133" t="str">
        <f>IF(OR($D$68="",$M$68=""),"← 指標と単位を入力してください。","")</f>
        <v>← 指標と単位を入力してください。</v>
      </c>
      <c r="AN68" s="169"/>
      <c r="AO68" s="169"/>
      <c r="AP68" s="169"/>
      <c r="AQ68" s="169"/>
    </row>
    <row r="69" spans="1:46">
      <c r="A69" s="1"/>
      <c r="B69" s="73"/>
      <c r="C69" s="72"/>
      <c r="D69" s="83"/>
      <c r="E69" s="83"/>
      <c r="F69" s="83"/>
      <c r="G69" s="83"/>
      <c r="H69" s="84"/>
      <c r="I69" s="85"/>
      <c r="J69" s="82"/>
      <c r="K69" s="82"/>
      <c r="L69" s="82"/>
      <c r="M69" s="82"/>
      <c r="N69" s="82"/>
      <c r="O69" s="73"/>
      <c r="P69" s="54"/>
      <c r="Q69" s="54"/>
      <c r="R69" s="54"/>
      <c r="S69" s="54"/>
      <c r="T69" s="54"/>
      <c r="U69" s="54"/>
      <c r="V69" s="54"/>
      <c r="W69" s="54"/>
      <c r="X69" s="54"/>
      <c r="Y69" s="54"/>
      <c r="Z69" s="54"/>
      <c r="AA69" s="54"/>
      <c r="AB69" s="54"/>
      <c r="AC69" s="54"/>
      <c r="AD69" s="116"/>
      <c r="AE69" s="116"/>
      <c r="AF69" s="116"/>
      <c r="AG69" s="116"/>
      <c r="AH69" s="116"/>
      <c r="AI69" s="116"/>
      <c r="AJ69" s="264" t="s">
        <v>79</v>
      </c>
      <c r="AK69" s="116"/>
      <c r="AN69" s="169"/>
      <c r="AO69" s="169"/>
      <c r="AP69" s="169"/>
      <c r="AQ69" s="169"/>
    </row>
    <row r="70" spans="1:46" ht="18.75" customHeight="1">
      <c r="A70" s="1"/>
      <c r="B70" s="76"/>
      <c r="C70" s="76"/>
      <c r="D70" s="76"/>
      <c r="E70" s="76"/>
      <c r="F70" s="76"/>
      <c r="G70" s="76"/>
      <c r="H70" s="76"/>
      <c r="I70" s="76"/>
      <c r="J70" s="76"/>
      <c r="K70" s="76"/>
      <c r="L70" s="76"/>
      <c r="M70" s="54"/>
      <c r="N70" s="54"/>
      <c r="O70" s="76"/>
      <c r="P70" s="54"/>
      <c r="Q70" s="54"/>
      <c r="R70" s="54"/>
      <c r="S70" s="54"/>
      <c r="T70" s="54"/>
      <c r="U70" s="54"/>
      <c r="V70" s="54"/>
      <c r="W70" s="54"/>
      <c r="X70" s="54"/>
      <c r="Y70" s="861" t="s">
        <v>84</v>
      </c>
      <c r="Z70" s="862"/>
      <c r="AA70" s="862"/>
      <c r="AB70" s="863"/>
      <c r="AC70" s="864" t="str">
        <f>IF($AC$4="","",$AC$4)</f>
        <v/>
      </c>
      <c r="AD70" s="865"/>
      <c r="AE70" s="865"/>
      <c r="AF70" s="865"/>
      <c r="AG70" s="865"/>
      <c r="AH70" s="865"/>
      <c r="AI70" s="865"/>
      <c r="AJ70" s="866"/>
      <c r="AK70" s="1"/>
      <c r="AM70" s="163"/>
      <c r="AN70" s="265"/>
      <c r="AO70" s="265"/>
      <c r="AP70" s="265"/>
      <c r="AQ70" s="265"/>
      <c r="AR70" s="265"/>
      <c r="AS70" s="265"/>
      <c r="AT70" s="265"/>
    </row>
    <row r="71" spans="1:46">
      <c r="A71" s="1"/>
      <c r="B71" s="15"/>
      <c r="C71" s="258" t="s">
        <v>170</v>
      </c>
      <c r="D71" s="258"/>
      <c r="E71" s="258"/>
      <c r="F71" s="258"/>
      <c r="G71" s="258"/>
      <c r="H71" s="258"/>
      <c r="I71" s="258"/>
      <c r="J71" s="258"/>
      <c r="K71" s="258"/>
      <c r="L71" s="258"/>
      <c r="M71" s="258"/>
      <c r="N71" s="258"/>
      <c r="O71" s="258"/>
      <c r="P71" s="258"/>
      <c r="Q71" s="258"/>
      <c r="R71" s="258"/>
      <c r="S71" s="258"/>
      <c r="T71" s="258"/>
      <c r="U71" s="258"/>
      <c r="V71" s="258"/>
      <c r="W71" s="258"/>
      <c r="X71" s="258"/>
      <c r="Y71" s="2"/>
      <c r="Z71" s="2"/>
      <c r="AA71" s="2"/>
      <c r="AB71" s="2"/>
      <c r="AC71" s="2"/>
      <c r="AD71" s="2"/>
      <c r="AE71" s="2"/>
      <c r="AF71" s="140" t="str">
        <f>IF($E$10="B","B事業所 （３）",IF($E$10="C","C事業所（３）",""))</f>
        <v/>
      </c>
      <c r="AG71" s="2"/>
      <c r="AH71" s="2"/>
      <c r="AI71" s="2"/>
      <c r="AJ71" s="2"/>
      <c r="AK71" s="2"/>
      <c r="AM71" s="163"/>
      <c r="AN71" s="265"/>
      <c r="AO71" s="265"/>
      <c r="AP71" s="265"/>
      <c r="AQ71" s="265"/>
      <c r="AR71" s="265"/>
      <c r="AS71" s="265"/>
      <c r="AT71" s="265"/>
    </row>
    <row r="72" spans="1:46" ht="18.75" customHeight="1">
      <c r="A72" s="1"/>
      <c r="B72" s="26"/>
      <c r="C72" s="27"/>
      <c r="D72" s="28"/>
      <c r="E72" s="28"/>
      <c r="F72" s="28"/>
      <c r="G72" s="28"/>
      <c r="H72" s="29"/>
      <c r="I72" s="30"/>
      <c r="J72" s="31"/>
      <c r="K72" s="31"/>
      <c r="L72" s="31"/>
      <c r="M72" s="31"/>
      <c r="N72" s="31"/>
      <c r="O72" s="24"/>
      <c r="P72" s="5"/>
      <c r="Q72" s="5"/>
      <c r="R72" s="5"/>
      <c r="S72" s="5"/>
      <c r="T72" s="5"/>
      <c r="U72" s="5"/>
      <c r="V72" s="5"/>
      <c r="W72" s="5"/>
      <c r="X72" s="5"/>
      <c r="Y72" s="5"/>
      <c r="Z72" s="5"/>
      <c r="AA72" s="5"/>
      <c r="AB72" s="5"/>
      <c r="AC72" s="5"/>
      <c r="AD72" s="31"/>
      <c r="AE72" s="5"/>
      <c r="AF72" s="5"/>
      <c r="AG72" s="5"/>
      <c r="AH72" s="5"/>
      <c r="AI72" s="5"/>
      <c r="AJ72" s="5"/>
      <c r="AK72" s="18"/>
      <c r="AM72" s="163"/>
      <c r="AN72" s="265"/>
      <c r="AO72" s="265"/>
      <c r="AP72" s="265"/>
      <c r="AQ72" s="265"/>
      <c r="AR72" s="265"/>
      <c r="AS72" s="265"/>
      <c r="AT72" s="265"/>
    </row>
    <row r="73" spans="1:46">
      <c r="A73" s="1"/>
      <c r="B73" s="153"/>
      <c r="C73" s="129" t="s">
        <v>485</v>
      </c>
      <c r="D73" s="83"/>
      <c r="E73" s="83"/>
      <c r="F73" s="83"/>
      <c r="G73" s="83"/>
      <c r="H73" s="84"/>
      <c r="I73" s="85"/>
      <c r="J73" s="82"/>
      <c r="K73" s="82"/>
      <c r="L73" s="82"/>
      <c r="M73" s="82"/>
      <c r="N73" s="82"/>
      <c r="O73" s="73"/>
      <c r="P73" s="54"/>
      <c r="Q73" s="54"/>
      <c r="R73" s="54"/>
      <c r="S73" s="54"/>
      <c r="T73" s="54"/>
      <c r="U73" s="54"/>
      <c r="V73" s="54"/>
      <c r="W73" s="54"/>
      <c r="X73" s="54"/>
      <c r="Y73" s="54"/>
      <c r="Z73" s="54"/>
      <c r="AA73" s="54"/>
      <c r="AB73" s="54"/>
      <c r="AC73" s="54"/>
      <c r="AD73" s="82"/>
      <c r="AE73" s="54"/>
      <c r="AF73" s="54"/>
      <c r="AG73" s="54"/>
      <c r="AH73" s="54"/>
      <c r="AI73" s="54"/>
      <c r="AJ73" s="54"/>
      <c r="AK73" s="3"/>
      <c r="AM73" s="163"/>
      <c r="AN73" s="265"/>
      <c r="AO73" s="265"/>
      <c r="AP73" s="265"/>
      <c r="AQ73" s="265"/>
      <c r="AR73" s="265"/>
      <c r="AS73" s="265"/>
      <c r="AT73" s="265"/>
    </row>
    <row r="74" spans="1:46" ht="18.2" customHeight="1">
      <c r="A74" s="1"/>
      <c r="B74" s="153"/>
      <c r="C74" s="72"/>
      <c r="D74" s="869" t="str">
        <f>Tbl!$Q$2</f>
        <v>令和２年度
（2020年度）</v>
      </c>
      <c r="E74" s="869"/>
      <c r="F74" s="869"/>
      <c r="G74" s="869"/>
      <c r="H74" s="1032" t="s">
        <v>193</v>
      </c>
      <c r="I74" s="1032"/>
      <c r="J74" s="1032"/>
      <c r="K74" s="1032"/>
      <c r="L74" s="1032"/>
      <c r="M74" s="1032"/>
      <c r="N74" s="1032"/>
      <c r="O74" s="1032"/>
      <c r="P74" s="1032"/>
      <c r="Q74" s="1033"/>
      <c r="R74" s="1033"/>
      <c r="S74" s="1032" t="s">
        <v>194</v>
      </c>
      <c r="T74" s="1032"/>
      <c r="U74" s="1032"/>
      <c r="V74" s="1032"/>
      <c r="W74" s="1032"/>
      <c r="X74" s="1032"/>
      <c r="Y74" s="1032"/>
      <c r="Z74" s="1033"/>
      <c r="AA74" s="1033"/>
      <c r="AB74" s="1032" t="s">
        <v>195</v>
      </c>
      <c r="AC74" s="1032"/>
      <c r="AD74" s="1032"/>
      <c r="AE74" s="1032"/>
      <c r="AF74" s="1032"/>
      <c r="AG74" s="1032"/>
      <c r="AH74" s="1032"/>
      <c r="AI74" s="1021"/>
      <c r="AJ74" s="1022"/>
      <c r="AK74" s="3"/>
      <c r="AM74" s="133" t="str">
        <f>IF(AND(OR($Q74="",$Z74="",$AI74=""),VALUE(MID($D74,3,1))&lt;様式１号!$D$16),"← 床面積増減、建物用途変更、設備増減の有無を選択してください。","")</f>
        <v>← 床面積増減、建物用途変更、設備増減の有無を選択してください。</v>
      </c>
      <c r="AN74" s="265"/>
      <c r="AO74" s="265"/>
      <c r="AP74" s="265"/>
      <c r="AQ74" s="265"/>
      <c r="AR74" s="265"/>
      <c r="AS74" s="265"/>
      <c r="AT74" s="265"/>
    </row>
    <row r="75" spans="1:46" ht="18.2" customHeight="1">
      <c r="A75" s="1"/>
      <c r="B75" s="153"/>
      <c r="C75" s="72"/>
      <c r="D75" s="869"/>
      <c r="E75" s="869"/>
      <c r="F75" s="869"/>
      <c r="G75" s="869"/>
      <c r="H75" s="1023"/>
      <c r="I75" s="1024"/>
      <c r="J75" s="1024"/>
      <c r="K75" s="1024"/>
      <c r="L75" s="1024"/>
      <c r="M75" s="1024"/>
      <c r="N75" s="1024"/>
      <c r="O75" s="1024"/>
      <c r="P75" s="1024"/>
      <c r="Q75" s="1024"/>
      <c r="R75" s="1024"/>
      <c r="S75" s="1024"/>
      <c r="T75" s="1024"/>
      <c r="U75" s="1024"/>
      <c r="V75" s="1024"/>
      <c r="W75" s="1024"/>
      <c r="X75" s="1024"/>
      <c r="Y75" s="1024"/>
      <c r="Z75" s="1024"/>
      <c r="AA75" s="1024"/>
      <c r="AB75" s="1024"/>
      <c r="AC75" s="1024"/>
      <c r="AD75" s="1024"/>
      <c r="AE75" s="1024"/>
      <c r="AF75" s="1024"/>
      <c r="AG75" s="1024"/>
      <c r="AH75" s="1024"/>
      <c r="AI75" s="1024"/>
      <c r="AJ75" s="1025"/>
      <c r="AK75" s="3"/>
      <c r="AM75" s="308" t="str">
        <f>IF(AND($H75="",VALUE(MID($D74,3,1))&lt;様式１号!$D$16),"← (1) ７４行目で変更「有」とした項目(面積増減,用途変更,設備増減)の具体的内容を
        入力してください。
← (2) ＣＯ2排出量の前年度に対する増減要因（削減対策の効果、生産量等の
        増減による変化等）を具体的に分析して入力してください。
   疑義を生じた場合は個別にお尋ねする場合があります。","")</f>
        <v>← (1) ７４行目で変更「有」とした項目(面積増減,用途変更,設備増減)の具体的内容を
        入力してください。
← (2) ＣＯ2排出量の前年度に対する増減要因（削減対策の効果、生産量等の
        増減による変化等）を具体的に分析して入力してください。
   疑義を生じた場合は個別にお尋ねする場合があります。</v>
      </c>
      <c r="AN75" s="308"/>
      <c r="AO75" s="308"/>
      <c r="AP75" s="308"/>
      <c r="AQ75" s="308"/>
      <c r="AR75" s="308"/>
      <c r="AS75" s="308"/>
      <c r="AT75" s="308"/>
    </row>
    <row r="76" spans="1:46" ht="18.2" customHeight="1">
      <c r="A76" s="1"/>
      <c r="B76" s="153"/>
      <c r="C76" s="72"/>
      <c r="D76" s="869"/>
      <c r="E76" s="869"/>
      <c r="F76" s="869"/>
      <c r="G76" s="869"/>
      <c r="H76" s="1026"/>
      <c r="I76" s="1027"/>
      <c r="J76" s="1027"/>
      <c r="K76" s="1027"/>
      <c r="L76" s="1027"/>
      <c r="M76" s="1027"/>
      <c r="N76" s="1027"/>
      <c r="O76" s="1027"/>
      <c r="P76" s="1027"/>
      <c r="Q76" s="1027"/>
      <c r="R76" s="1027"/>
      <c r="S76" s="1027"/>
      <c r="T76" s="1027"/>
      <c r="U76" s="1027"/>
      <c r="V76" s="1027"/>
      <c r="W76" s="1027"/>
      <c r="X76" s="1027"/>
      <c r="Y76" s="1027"/>
      <c r="Z76" s="1027"/>
      <c r="AA76" s="1027"/>
      <c r="AB76" s="1027"/>
      <c r="AC76" s="1027"/>
      <c r="AD76" s="1027"/>
      <c r="AE76" s="1027"/>
      <c r="AF76" s="1027"/>
      <c r="AG76" s="1027"/>
      <c r="AH76" s="1027"/>
      <c r="AI76" s="1027"/>
      <c r="AJ76" s="1028"/>
      <c r="AK76" s="3"/>
      <c r="AM76" s="308"/>
      <c r="AN76" s="308"/>
      <c r="AO76" s="308"/>
      <c r="AP76" s="308"/>
      <c r="AQ76" s="308"/>
      <c r="AR76" s="308"/>
      <c r="AS76" s="308"/>
      <c r="AT76" s="308"/>
    </row>
    <row r="77" spans="1:46" ht="18.2" customHeight="1">
      <c r="A77" s="1"/>
      <c r="B77" s="153"/>
      <c r="C77" s="72"/>
      <c r="D77" s="869"/>
      <c r="E77" s="869"/>
      <c r="F77" s="869"/>
      <c r="G77" s="869"/>
      <c r="H77" s="1026"/>
      <c r="I77" s="1027"/>
      <c r="J77" s="1027"/>
      <c r="K77" s="1027"/>
      <c r="L77" s="1027"/>
      <c r="M77" s="1027"/>
      <c r="N77" s="1027"/>
      <c r="O77" s="1027"/>
      <c r="P77" s="1027"/>
      <c r="Q77" s="1027"/>
      <c r="R77" s="1027"/>
      <c r="S77" s="1027"/>
      <c r="T77" s="1027"/>
      <c r="U77" s="1027"/>
      <c r="V77" s="1027"/>
      <c r="W77" s="1027"/>
      <c r="X77" s="1027"/>
      <c r="Y77" s="1027"/>
      <c r="Z77" s="1027"/>
      <c r="AA77" s="1027"/>
      <c r="AB77" s="1027"/>
      <c r="AC77" s="1027"/>
      <c r="AD77" s="1027"/>
      <c r="AE77" s="1027"/>
      <c r="AF77" s="1027"/>
      <c r="AG77" s="1027"/>
      <c r="AH77" s="1027"/>
      <c r="AI77" s="1027"/>
      <c r="AJ77" s="1028"/>
      <c r="AK77" s="3"/>
      <c r="AM77" s="308"/>
      <c r="AN77" s="308"/>
      <c r="AO77" s="308"/>
      <c r="AP77" s="308"/>
      <c r="AQ77" s="308"/>
      <c r="AR77" s="308"/>
      <c r="AS77" s="308"/>
      <c r="AT77" s="308"/>
    </row>
    <row r="78" spans="1:46" ht="18.2" customHeight="1">
      <c r="A78" s="1"/>
      <c r="B78" s="153"/>
      <c r="C78" s="72"/>
      <c r="D78" s="869"/>
      <c r="E78" s="869"/>
      <c r="F78" s="869"/>
      <c r="G78" s="869"/>
      <c r="H78" s="1026"/>
      <c r="I78" s="1027"/>
      <c r="J78" s="1027"/>
      <c r="K78" s="1027"/>
      <c r="L78" s="1027"/>
      <c r="M78" s="1027"/>
      <c r="N78" s="1027"/>
      <c r="O78" s="1027"/>
      <c r="P78" s="1027"/>
      <c r="Q78" s="1027"/>
      <c r="R78" s="1027"/>
      <c r="S78" s="1027"/>
      <c r="T78" s="1027"/>
      <c r="U78" s="1027"/>
      <c r="V78" s="1027"/>
      <c r="W78" s="1027"/>
      <c r="X78" s="1027"/>
      <c r="Y78" s="1027"/>
      <c r="Z78" s="1027"/>
      <c r="AA78" s="1027"/>
      <c r="AB78" s="1027"/>
      <c r="AC78" s="1027"/>
      <c r="AD78" s="1027"/>
      <c r="AE78" s="1027"/>
      <c r="AF78" s="1027"/>
      <c r="AG78" s="1027"/>
      <c r="AH78" s="1027"/>
      <c r="AI78" s="1027"/>
      <c r="AJ78" s="1028"/>
      <c r="AK78" s="3"/>
      <c r="AM78" s="308"/>
      <c r="AN78" s="308"/>
      <c r="AO78" s="308"/>
      <c r="AP78" s="308"/>
      <c r="AQ78" s="308"/>
      <c r="AR78" s="308"/>
      <c r="AS78" s="308"/>
      <c r="AT78" s="308"/>
    </row>
    <row r="79" spans="1:46" ht="18.2" customHeight="1">
      <c r="A79" s="1"/>
      <c r="B79" s="153"/>
      <c r="C79" s="72"/>
      <c r="D79" s="869"/>
      <c r="E79" s="869"/>
      <c r="F79" s="869"/>
      <c r="G79" s="869"/>
      <c r="H79" s="1026"/>
      <c r="I79" s="1027"/>
      <c r="J79" s="1027"/>
      <c r="K79" s="1027"/>
      <c r="L79" s="1027"/>
      <c r="M79" s="1027"/>
      <c r="N79" s="1027"/>
      <c r="O79" s="1027"/>
      <c r="P79" s="1027"/>
      <c r="Q79" s="1027"/>
      <c r="R79" s="1027"/>
      <c r="S79" s="1027"/>
      <c r="T79" s="1027"/>
      <c r="U79" s="1027"/>
      <c r="V79" s="1027"/>
      <c r="W79" s="1027"/>
      <c r="X79" s="1027"/>
      <c r="Y79" s="1027"/>
      <c r="Z79" s="1027"/>
      <c r="AA79" s="1027"/>
      <c r="AB79" s="1027"/>
      <c r="AC79" s="1027"/>
      <c r="AD79" s="1027"/>
      <c r="AE79" s="1027"/>
      <c r="AF79" s="1027"/>
      <c r="AG79" s="1027"/>
      <c r="AH79" s="1027"/>
      <c r="AI79" s="1027"/>
      <c r="AJ79" s="1028"/>
      <c r="AK79" s="3"/>
      <c r="AM79" s="308"/>
      <c r="AN79" s="308"/>
      <c r="AO79" s="308"/>
      <c r="AP79" s="308"/>
      <c r="AQ79" s="308"/>
      <c r="AR79" s="308"/>
      <c r="AS79" s="308"/>
      <c r="AT79" s="308"/>
    </row>
    <row r="80" spans="1:46" ht="18.2" customHeight="1">
      <c r="A80" s="1"/>
      <c r="B80" s="153"/>
      <c r="C80" s="72"/>
      <c r="D80" s="869"/>
      <c r="E80" s="869"/>
      <c r="F80" s="869"/>
      <c r="G80" s="869"/>
      <c r="H80" s="1026"/>
      <c r="I80" s="1027"/>
      <c r="J80" s="1027"/>
      <c r="K80" s="1027"/>
      <c r="L80" s="1027"/>
      <c r="M80" s="1027"/>
      <c r="N80" s="1027"/>
      <c r="O80" s="1027"/>
      <c r="P80" s="1027"/>
      <c r="Q80" s="1027"/>
      <c r="R80" s="1027"/>
      <c r="S80" s="1027"/>
      <c r="T80" s="1027"/>
      <c r="U80" s="1027"/>
      <c r="V80" s="1027"/>
      <c r="W80" s="1027"/>
      <c r="X80" s="1027"/>
      <c r="Y80" s="1027"/>
      <c r="Z80" s="1027"/>
      <c r="AA80" s="1027"/>
      <c r="AB80" s="1027"/>
      <c r="AC80" s="1027"/>
      <c r="AD80" s="1027"/>
      <c r="AE80" s="1027"/>
      <c r="AF80" s="1027"/>
      <c r="AG80" s="1027"/>
      <c r="AH80" s="1027"/>
      <c r="AI80" s="1027"/>
      <c r="AJ80" s="1028"/>
      <c r="AK80" s="3"/>
      <c r="AM80" s="308"/>
      <c r="AN80" s="308"/>
      <c r="AO80" s="308"/>
      <c r="AP80" s="308"/>
      <c r="AQ80" s="308"/>
      <c r="AR80" s="308"/>
      <c r="AS80" s="308"/>
      <c r="AT80" s="308"/>
    </row>
    <row r="81" spans="1:46" ht="18.2" customHeight="1">
      <c r="A81" s="1"/>
      <c r="B81" s="153"/>
      <c r="C81" s="72"/>
      <c r="D81" s="869"/>
      <c r="E81" s="869"/>
      <c r="F81" s="869"/>
      <c r="G81" s="869"/>
      <c r="H81" s="1029"/>
      <c r="I81" s="1030"/>
      <c r="J81" s="1030"/>
      <c r="K81" s="1030"/>
      <c r="L81" s="1030"/>
      <c r="M81" s="1030"/>
      <c r="N81" s="1030"/>
      <c r="O81" s="1030"/>
      <c r="P81" s="1030"/>
      <c r="Q81" s="1030"/>
      <c r="R81" s="1030"/>
      <c r="S81" s="1030"/>
      <c r="T81" s="1030"/>
      <c r="U81" s="1030"/>
      <c r="V81" s="1030"/>
      <c r="W81" s="1030"/>
      <c r="X81" s="1030"/>
      <c r="Y81" s="1030"/>
      <c r="Z81" s="1030"/>
      <c r="AA81" s="1030"/>
      <c r="AB81" s="1030"/>
      <c r="AC81" s="1030"/>
      <c r="AD81" s="1030"/>
      <c r="AE81" s="1030"/>
      <c r="AF81" s="1030"/>
      <c r="AG81" s="1030"/>
      <c r="AH81" s="1030"/>
      <c r="AI81" s="1030"/>
      <c r="AJ81" s="1031"/>
      <c r="AK81" s="3"/>
      <c r="AM81" s="308"/>
      <c r="AN81" s="308"/>
      <c r="AO81" s="308"/>
      <c r="AP81" s="308"/>
      <c r="AQ81" s="308"/>
      <c r="AR81" s="308"/>
      <c r="AS81" s="308"/>
      <c r="AT81" s="308"/>
    </row>
    <row r="82" spans="1:46" ht="18.2" customHeight="1">
      <c r="A82" s="1"/>
      <c r="B82" s="153"/>
      <c r="C82" s="72"/>
      <c r="D82" s="869" t="str">
        <f>Tbl!$Q$3</f>
        <v>令和３年度
（2021年度）</v>
      </c>
      <c r="E82" s="869"/>
      <c r="F82" s="869"/>
      <c r="G82" s="869"/>
      <c r="H82" s="1032" t="s">
        <v>193</v>
      </c>
      <c r="I82" s="1032"/>
      <c r="J82" s="1032"/>
      <c r="K82" s="1032"/>
      <c r="L82" s="1032"/>
      <c r="M82" s="1032"/>
      <c r="N82" s="1032"/>
      <c r="O82" s="1032"/>
      <c r="P82" s="1032"/>
      <c r="Q82" s="1033"/>
      <c r="R82" s="1033"/>
      <c r="S82" s="1032" t="s">
        <v>194</v>
      </c>
      <c r="T82" s="1032"/>
      <c r="U82" s="1032"/>
      <c r="V82" s="1032"/>
      <c r="W82" s="1032"/>
      <c r="X82" s="1032"/>
      <c r="Y82" s="1032"/>
      <c r="Z82" s="1033"/>
      <c r="AA82" s="1033"/>
      <c r="AB82" s="1032" t="s">
        <v>195</v>
      </c>
      <c r="AC82" s="1032"/>
      <c r="AD82" s="1032"/>
      <c r="AE82" s="1032"/>
      <c r="AF82" s="1032"/>
      <c r="AG82" s="1032"/>
      <c r="AH82" s="1032"/>
      <c r="AI82" s="1021"/>
      <c r="AJ82" s="1022"/>
      <c r="AK82" s="3"/>
      <c r="AM82" s="133" t="str">
        <f>IF(AND(OR($Q82="",$Z82="",$AI82=""),VALUE(MID($D82,3,1))&lt;様式１号!$D$16),"← 床面積増減、建物用途変更、設備増減の有無を選択してください。","")</f>
        <v/>
      </c>
      <c r="AN82" s="169"/>
      <c r="AO82" s="169"/>
      <c r="AP82" s="169"/>
      <c r="AQ82" s="169"/>
    </row>
    <row r="83" spans="1:46" ht="18.2" customHeight="1">
      <c r="A83" s="1"/>
      <c r="B83" s="153"/>
      <c r="C83" s="72"/>
      <c r="D83" s="869"/>
      <c r="E83" s="869"/>
      <c r="F83" s="869"/>
      <c r="G83" s="869"/>
      <c r="H83" s="1023"/>
      <c r="I83" s="1024"/>
      <c r="J83" s="1024"/>
      <c r="K83" s="1024"/>
      <c r="L83" s="1024"/>
      <c r="M83" s="1024"/>
      <c r="N83" s="1024"/>
      <c r="O83" s="1024"/>
      <c r="P83" s="1024"/>
      <c r="Q83" s="1024"/>
      <c r="R83" s="1024"/>
      <c r="S83" s="1024"/>
      <c r="T83" s="1024"/>
      <c r="U83" s="1024"/>
      <c r="V83" s="1024"/>
      <c r="W83" s="1024"/>
      <c r="X83" s="1024"/>
      <c r="Y83" s="1024"/>
      <c r="Z83" s="1024"/>
      <c r="AA83" s="1024"/>
      <c r="AB83" s="1024"/>
      <c r="AC83" s="1024"/>
      <c r="AD83" s="1024"/>
      <c r="AE83" s="1024"/>
      <c r="AF83" s="1024"/>
      <c r="AG83" s="1024"/>
      <c r="AH83" s="1024"/>
      <c r="AI83" s="1024"/>
      <c r="AJ83" s="1025"/>
      <c r="AK83" s="3"/>
      <c r="AM83" s="308" t="str">
        <f>IF(AND($H83="",VALUE(MID($D82,3,1))&lt;様式１号!$D$16),"← (1) ８２行目で変更「有」とした項目(面積増減,用途変更,設備増減)の具体的内容を
        入力してください。
← (2) ＣＯ2排出量の前年度に対する増減要因（削減対策の効果、生産量等の
        増減による変化等）を具体的に分析して入力してください。
   疑義を生じた場合は個別にお尋ねする場合があります。","")</f>
        <v/>
      </c>
      <c r="AN83" s="308"/>
      <c r="AO83" s="308"/>
      <c r="AP83" s="308"/>
      <c r="AQ83" s="308"/>
      <c r="AR83" s="308"/>
      <c r="AS83" s="308"/>
      <c r="AT83" s="308"/>
    </row>
    <row r="84" spans="1:46" ht="18.2" customHeight="1">
      <c r="A84" s="1"/>
      <c r="B84" s="153"/>
      <c r="C84" s="72"/>
      <c r="D84" s="869"/>
      <c r="E84" s="869"/>
      <c r="F84" s="869"/>
      <c r="G84" s="869"/>
      <c r="H84" s="1026"/>
      <c r="I84" s="1027"/>
      <c r="J84" s="1027"/>
      <c r="K84" s="1027"/>
      <c r="L84" s="1027"/>
      <c r="M84" s="1027"/>
      <c r="N84" s="1027"/>
      <c r="O84" s="1027"/>
      <c r="P84" s="1027"/>
      <c r="Q84" s="1027"/>
      <c r="R84" s="1027"/>
      <c r="S84" s="1027"/>
      <c r="T84" s="1027"/>
      <c r="U84" s="1027"/>
      <c r="V84" s="1027"/>
      <c r="W84" s="1027"/>
      <c r="X84" s="1027"/>
      <c r="Y84" s="1027"/>
      <c r="Z84" s="1027"/>
      <c r="AA84" s="1027"/>
      <c r="AB84" s="1027"/>
      <c r="AC84" s="1027"/>
      <c r="AD84" s="1027"/>
      <c r="AE84" s="1027"/>
      <c r="AF84" s="1027"/>
      <c r="AG84" s="1027"/>
      <c r="AH84" s="1027"/>
      <c r="AI84" s="1027"/>
      <c r="AJ84" s="1028"/>
      <c r="AK84" s="3"/>
      <c r="AM84" s="308"/>
      <c r="AN84" s="308"/>
      <c r="AO84" s="308"/>
      <c r="AP84" s="308"/>
      <c r="AQ84" s="308"/>
      <c r="AR84" s="308"/>
      <c r="AS84" s="308"/>
      <c r="AT84" s="308"/>
    </row>
    <row r="85" spans="1:46" ht="18.2" customHeight="1">
      <c r="A85" s="1"/>
      <c r="B85" s="153"/>
      <c r="C85" s="72"/>
      <c r="D85" s="869"/>
      <c r="E85" s="869"/>
      <c r="F85" s="869"/>
      <c r="G85" s="869"/>
      <c r="H85" s="1026"/>
      <c r="I85" s="1027"/>
      <c r="J85" s="1027"/>
      <c r="K85" s="1027"/>
      <c r="L85" s="1027"/>
      <c r="M85" s="1027"/>
      <c r="N85" s="1027"/>
      <c r="O85" s="1027"/>
      <c r="P85" s="1027"/>
      <c r="Q85" s="1027"/>
      <c r="R85" s="1027"/>
      <c r="S85" s="1027"/>
      <c r="T85" s="1027"/>
      <c r="U85" s="1027"/>
      <c r="V85" s="1027"/>
      <c r="W85" s="1027"/>
      <c r="X85" s="1027"/>
      <c r="Y85" s="1027"/>
      <c r="Z85" s="1027"/>
      <c r="AA85" s="1027"/>
      <c r="AB85" s="1027"/>
      <c r="AC85" s="1027"/>
      <c r="AD85" s="1027"/>
      <c r="AE85" s="1027"/>
      <c r="AF85" s="1027"/>
      <c r="AG85" s="1027"/>
      <c r="AH85" s="1027"/>
      <c r="AI85" s="1027"/>
      <c r="AJ85" s="1028"/>
      <c r="AK85" s="3"/>
      <c r="AM85" s="308"/>
      <c r="AN85" s="308"/>
      <c r="AO85" s="308"/>
      <c r="AP85" s="308"/>
      <c r="AQ85" s="308"/>
      <c r="AR85" s="308"/>
      <c r="AS85" s="308"/>
      <c r="AT85" s="308"/>
    </row>
    <row r="86" spans="1:46" ht="18.2" customHeight="1">
      <c r="A86" s="1"/>
      <c r="B86" s="153"/>
      <c r="C86" s="72"/>
      <c r="D86" s="869"/>
      <c r="E86" s="869"/>
      <c r="F86" s="869"/>
      <c r="G86" s="869"/>
      <c r="H86" s="1026"/>
      <c r="I86" s="1027"/>
      <c r="J86" s="1027"/>
      <c r="K86" s="1027"/>
      <c r="L86" s="1027"/>
      <c r="M86" s="1027"/>
      <c r="N86" s="1027"/>
      <c r="O86" s="1027"/>
      <c r="P86" s="1027"/>
      <c r="Q86" s="1027"/>
      <c r="R86" s="1027"/>
      <c r="S86" s="1027"/>
      <c r="T86" s="1027"/>
      <c r="U86" s="1027"/>
      <c r="V86" s="1027"/>
      <c r="W86" s="1027"/>
      <c r="X86" s="1027"/>
      <c r="Y86" s="1027"/>
      <c r="Z86" s="1027"/>
      <c r="AA86" s="1027"/>
      <c r="AB86" s="1027"/>
      <c r="AC86" s="1027"/>
      <c r="AD86" s="1027"/>
      <c r="AE86" s="1027"/>
      <c r="AF86" s="1027"/>
      <c r="AG86" s="1027"/>
      <c r="AH86" s="1027"/>
      <c r="AI86" s="1027"/>
      <c r="AJ86" s="1028"/>
      <c r="AK86" s="3"/>
      <c r="AM86" s="308"/>
      <c r="AN86" s="308"/>
      <c r="AO86" s="308"/>
      <c r="AP86" s="308"/>
      <c r="AQ86" s="308"/>
      <c r="AR86" s="308"/>
      <c r="AS86" s="308"/>
      <c r="AT86" s="308"/>
    </row>
    <row r="87" spans="1:46" ht="18.2" customHeight="1">
      <c r="A87" s="1"/>
      <c r="B87" s="153"/>
      <c r="C87" s="72"/>
      <c r="D87" s="869"/>
      <c r="E87" s="869"/>
      <c r="F87" s="869"/>
      <c r="G87" s="869"/>
      <c r="H87" s="1026"/>
      <c r="I87" s="1027"/>
      <c r="J87" s="1027"/>
      <c r="K87" s="1027"/>
      <c r="L87" s="1027"/>
      <c r="M87" s="1027"/>
      <c r="N87" s="1027"/>
      <c r="O87" s="1027"/>
      <c r="P87" s="1027"/>
      <c r="Q87" s="1027"/>
      <c r="R87" s="1027"/>
      <c r="S87" s="1027"/>
      <c r="T87" s="1027"/>
      <c r="U87" s="1027"/>
      <c r="V87" s="1027"/>
      <c r="W87" s="1027"/>
      <c r="X87" s="1027"/>
      <c r="Y87" s="1027"/>
      <c r="Z87" s="1027"/>
      <c r="AA87" s="1027"/>
      <c r="AB87" s="1027"/>
      <c r="AC87" s="1027"/>
      <c r="AD87" s="1027"/>
      <c r="AE87" s="1027"/>
      <c r="AF87" s="1027"/>
      <c r="AG87" s="1027"/>
      <c r="AH87" s="1027"/>
      <c r="AI87" s="1027"/>
      <c r="AJ87" s="1028"/>
      <c r="AK87" s="3"/>
      <c r="AM87" s="308"/>
      <c r="AN87" s="308"/>
      <c r="AO87" s="308"/>
      <c r="AP87" s="308"/>
      <c r="AQ87" s="308"/>
      <c r="AR87" s="308"/>
      <c r="AS87" s="308"/>
      <c r="AT87" s="308"/>
    </row>
    <row r="88" spans="1:46" ht="18.2" customHeight="1">
      <c r="A88" s="1"/>
      <c r="B88" s="153"/>
      <c r="C88" s="72"/>
      <c r="D88" s="869"/>
      <c r="E88" s="869"/>
      <c r="F88" s="869"/>
      <c r="G88" s="869"/>
      <c r="H88" s="1026"/>
      <c r="I88" s="1027"/>
      <c r="J88" s="1027"/>
      <c r="K88" s="1027"/>
      <c r="L88" s="1027"/>
      <c r="M88" s="1027"/>
      <c r="N88" s="1027"/>
      <c r="O88" s="1027"/>
      <c r="P88" s="1027"/>
      <c r="Q88" s="1027"/>
      <c r="R88" s="1027"/>
      <c r="S88" s="1027"/>
      <c r="T88" s="1027"/>
      <c r="U88" s="1027"/>
      <c r="V88" s="1027"/>
      <c r="W88" s="1027"/>
      <c r="X88" s="1027"/>
      <c r="Y88" s="1027"/>
      <c r="Z88" s="1027"/>
      <c r="AA88" s="1027"/>
      <c r="AB88" s="1027"/>
      <c r="AC88" s="1027"/>
      <c r="AD88" s="1027"/>
      <c r="AE88" s="1027"/>
      <c r="AF88" s="1027"/>
      <c r="AG88" s="1027"/>
      <c r="AH88" s="1027"/>
      <c r="AI88" s="1027"/>
      <c r="AJ88" s="1028"/>
      <c r="AK88" s="3"/>
      <c r="AM88" s="308"/>
      <c r="AN88" s="308"/>
      <c r="AO88" s="308"/>
      <c r="AP88" s="308"/>
      <c r="AQ88" s="308"/>
      <c r="AR88" s="308"/>
      <c r="AS88" s="308"/>
      <c r="AT88" s="308"/>
    </row>
    <row r="89" spans="1:46" ht="18.2" customHeight="1">
      <c r="A89" s="1"/>
      <c r="B89" s="153"/>
      <c r="C89" s="72"/>
      <c r="D89" s="869"/>
      <c r="E89" s="869"/>
      <c r="F89" s="869"/>
      <c r="G89" s="869"/>
      <c r="H89" s="1029"/>
      <c r="I89" s="1030"/>
      <c r="J89" s="1030"/>
      <c r="K89" s="1030"/>
      <c r="L89" s="1030"/>
      <c r="M89" s="1030"/>
      <c r="N89" s="1030"/>
      <c r="O89" s="1030"/>
      <c r="P89" s="1030"/>
      <c r="Q89" s="1030"/>
      <c r="R89" s="1030"/>
      <c r="S89" s="1030"/>
      <c r="T89" s="1030"/>
      <c r="U89" s="1030"/>
      <c r="V89" s="1030"/>
      <c r="W89" s="1030"/>
      <c r="X89" s="1030"/>
      <c r="Y89" s="1030"/>
      <c r="Z89" s="1030"/>
      <c r="AA89" s="1030"/>
      <c r="AB89" s="1030"/>
      <c r="AC89" s="1030"/>
      <c r="AD89" s="1030"/>
      <c r="AE89" s="1030"/>
      <c r="AF89" s="1030"/>
      <c r="AG89" s="1030"/>
      <c r="AH89" s="1030"/>
      <c r="AI89" s="1030"/>
      <c r="AJ89" s="1031"/>
      <c r="AK89" s="3"/>
      <c r="AM89" s="308"/>
      <c r="AN89" s="308"/>
      <c r="AO89" s="308"/>
      <c r="AP89" s="308"/>
      <c r="AQ89" s="308"/>
      <c r="AR89" s="308"/>
      <c r="AS89" s="308"/>
      <c r="AT89" s="308"/>
    </row>
    <row r="90" spans="1:46" ht="18.2" customHeight="1">
      <c r="A90" s="1"/>
      <c r="B90" s="153"/>
      <c r="C90" s="72"/>
      <c r="D90" s="869" t="str">
        <f>Tbl!$Q$4</f>
        <v>令和４年度
（2022年度）</v>
      </c>
      <c r="E90" s="869"/>
      <c r="F90" s="869"/>
      <c r="G90" s="869"/>
      <c r="H90" s="1032" t="s">
        <v>193</v>
      </c>
      <c r="I90" s="1032"/>
      <c r="J90" s="1032"/>
      <c r="K90" s="1032"/>
      <c r="L90" s="1032"/>
      <c r="M90" s="1032"/>
      <c r="N90" s="1032"/>
      <c r="O90" s="1032"/>
      <c r="P90" s="1032"/>
      <c r="Q90" s="1033"/>
      <c r="R90" s="1033"/>
      <c r="S90" s="1032" t="s">
        <v>194</v>
      </c>
      <c r="T90" s="1032"/>
      <c r="U90" s="1032"/>
      <c r="V90" s="1032"/>
      <c r="W90" s="1032"/>
      <c r="X90" s="1032"/>
      <c r="Y90" s="1032"/>
      <c r="Z90" s="1033"/>
      <c r="AA90" s="1033"/>
      <c r="AB90" s="1032" t="s">
        <v>195</v>
      </c>
      <c r="AC90" s="1032"/>
      <c r="AD90" s="1032"/>
      <c r="AE90" s="1032"/>
      <c r="AF90" s="1032"/>
      <c r="AG90" s="1032"/>
      <c r="AH90" s="1032"/>
      <c r="AI90" s="1021"/>
      <c r="AJ90" s="1022"/>
      <c r="AK90" s="3"/>
      <c r="AM90" s="133" t="str">
        <f>IF(AND(OR($Q90="",$Z90="",$AI90=""),VALUE(MID($D90,3,1))&lt;様式１号!$D$16),"← 床面積増減、建物用途変更、設備増減の有無を選択してください。","")</f>
        <v/>
      </c>
      <c r="AN90" s="169"/>
      <c r="AO90" s="169"/>
      <c r="AP90" s="169"/>
      <c r="AQ90" s="169"/>
    </row>
    <row r="91" spans="1:46" ht="18.2" customHeight="1">
      <c r="A91" s="1"/>
      <c r="B91" s="153"/>
      <c r="C91" s="72"/>
      <c r="D91" s="869"/>
      <c r="E91" s="869"/>
      <c r="F91" s="869"/>
      <c r="G91" s="869"/>
      <c r="H91" s="1023"/>
      <c r="I91" s="1024"/>
      <c r="J91" s="1024"/>
      <c r="K91" s="1024"/>
      <c r="L91" s="1024"/>
      <c r="M91" s="1024"/>
      <c r="N91" s="1024"/>
      <c r="O91" s="1024"/>
      <c r="P91" s="1024"/>
      <c r="Q91" s="1024"/>
      <c r="R91" s="1024"/>
      <c r="S91" s="1024"/>
      <c r="T91" s="1024"/>
      <c r="U91" s="1024"/>
      <c r="V91" s="1024"/>
      <c r="W91" s="1024"/>
      <c r="X91" s="1024"/>
      <c r="Y91" s="1024"/>
      <c r="Z91" s="1024"/>
      <c r="AA91" s="1024"/>
      <c r="AB91" s="1024"/>
      <c r="AC91" s="1024"/>
      <c r="AD91" s="1024"/>
      <c r="AE91" s="1024"/>
      <c r="AF91" s="1024"/>
      <c r="AG91" s="1024"/>
      <c r="AH91" s="1024"/>
      <c r="AI91" s="1024"/>
      <c r="AJ91" s="1025"/>
      <c r="AK91" s="3"/>
      <c r="AM91" s="308" t="str">
        <f>IF(AND($H91="",VALUE(MID($D90,3,1))&lt;様式１号!$D$16),"← (1) ９０行目で変更「有」とした項目(面積増減,用途変更,設備増減)の具体的内容を
        入力してください。
← (2) ＣＯ2排出量の前年度に対する増減要因（削減対策の効果、生産量等の
        増減による変化等）を具体的に分析して入力してください。
   疑義を生じた場合は個別にお尋ねする場合があります。","")</f>
        <v/>
      </c>
      <c r="AN91" s="308"/>
      <c r="AO91" s="308"/>
      <c r="AP91" s="308"/>
      <c r="AQ91" s="308"/>
      <c r="AR91" s="308"/>
      <c r="AS91" s="308"/>
      <c r="AT91" s="308"/>
    </row>
    <row r="92" spans="1:46" ht="18.2" customHeight="1">
      <c r="A92" s="1"/>
      <c r="B92" s="153"/>
      <c r="C92" s="72"/>
      <c r="D92" s="869"/>
      <c r="E92" s="869"/>
      <c r="F92" s="869"/>
      <c r="G92" s="869"/>
      <c r="H92" s="1026"/>
      <c r="I92" s="1027"/>
      <c r="J92" s="1027"/>
      <c r="K92" s="1027"/>
      <c r="L92" s="1027"/>
      <c r="M92" s="1027"/>
      <c r="N92" s="1027"/>
      <c r="O92" s="1027"/>
      <c r="P92" s="1027"/>
      <c r="Q92" s="1027"/>
      <c r="R92" s="1027"/>
      <c r="S92" s="1027"/>
      <c r="T92" s="1027"/>
      <c r="U92" s="1027"/>
      <c r="V92" s="1027"/>
      <c r="W92" s="1027"/>
      <c r="X92" s="1027"/>
      <c r="Y92" s="1027"/>
      <c r="Z92" s="1027"/>
      <c r="AA92" s="1027"/>
      <c r="AB92" s="1027"/>
      <c r="AC92" s="1027"/>
      <c r="AD92" s="1027"/>
      <c r="AE92" s="1027"/>
      <c r="AF92" s="1027"/>
      <c r="AG92" s="1027"/>
      <c r="AH92" s="1027"/>
      <c r="AI92" s="1027"/>
      <c r="AJ92" s="1028"/>
      <c r="AK92" s="3"/>
      <c r="AM92" s="308"/>
      <c r="AN92" s="308"/>
      <c r="AO92" s="308"/>
      <c r="AP92" s="308"/>
      <c r="AQ92" s="308"/>
      <c r="AR92" s="308"/>
      <c r="AS92" s="308"/>
      <c r="AT92" s="308"/>
    </row>
    <row r="93" spans="1:46" ht="18.2" customHeight="1">
      <c r="A93" s="1"/>
      <c r="B93" s="153"/>
      <c r="C93" s="72"/>
      <c r="D93" s="869"/>
      <c r="E93" s="869"/>
      <c r="F93" s="869"/>
      <c r="G93" s="869"/>
      <c r="H93" s="1026"/>
      <c r="I93" s="1027"/>
      <c r="J93" s="1027"/>
      <c r="K93" s="1027"/>
      <c r="L93" s="1027"/>
      <c r="M93" s="1027"/>
      <c r="N93" s="1027"/>
      <c r="O93" s="1027"/>
      <c r="P93" s="1027"/>
      <c r="Q93" s="1027"/>
      <c r="R93" s="1027"/>
      <c r="S93" s="1027"/>
      <c r="T93" s="1027"/>
      <c r="U93" s="1027"/>
      <c r="V93" s="1027"/>
      <c r="W93" s="1027"/>
      <c r="X93" s="1027"/>
      <c r="Y93" s="1027"/>
      <c r="Z93" s="1027"/>
      <c r="AA93" s="1027"/>
      <c r="AB93" s="1027"/>
      <c r="AC93" s="1027"/>
      <c r="AD93" s="1027"/>
      <c r="AE93" s="1027"/>
      <c r="AF93" s="1027"/>
      <c r="AG93" s="1027"/>
      <c r="AH93" s="1027"/>
      <c r="AI93" s="1027"/>
      <c r="AJ93" s="1028"/>
      <c r="AK93" s="3"/>
      <c r="AM93" s="308"/>
      <c r="AN93" s="308"/>
      <c r="AO93" s="308"/>
      <c r="AP93" s="308"/>
      <c r="AQ93" s="308"/>
      <c r="AR93" s="308"/>
      <c r="AS93" s="308"/>
      <c r="AT93" s="308"/>
    </row>
    <row r="94" spans="1:46" ht="18.2" customHeight="1">
      <c r="A94" s="1"/>
      <c r="B94" s="153"/>
      <c r="C94" s="72"/>
      <c r="D94" s="869"/>
      <c r="E94" s="869"/>
      <c r="F94" s="869"/>
      <c r="G94" s="869"/>
      <c r="H94" s="1026"/>
      <c r="I94" s="1027"/>
      <c r="J94" s="1027"/>
      <c r="K94" s="1027"/>
      <c r="L94" s="1027"/>
      <c r="M94" s="1027"/>
      <c r="N94" s="1027"/>
      <c r="O94" s="1027"/>
      <c r="P94" s="1027"/>
      <c r="Q94" s="1027"/>
      <c r="R94" s="1027"/>
      <c r="S94" s="1027"/>
      <c r="T94" s="1027"/>
      <c r="U94" s="1027"/>
      <c r="V94" s="1027"/>
      <c r="W94" s="1027"/>
      <c r="X94" s="1027"/>
      <c r="Y94" s="1027"/>
      <c r="Z94" s="1027"/>
      <c r="AA94" s="1027"/>
      <c r="AB94" s="1027"/>
      <c r="AC94" s="1027"/>
      <c r="AD94" s="1027"/>
      <c r="AE94" s="1027"/>
      <c r="AF94" s="1027"/>
      <c r="AG94" s="1027"/>
      <c r="AH94" s="1027"/>
      <c r="AI94" s="1027"/>
      <c r="AJ94" s="1028"/>
      <c r="AK94" s="3"/>
      <c r="AM94" s="308"/>
      <c r="AN94" s="308"/>
      <c r="AO94" s="308"/>
      <c r="AP94" s="308"/>
      <c r="AQ94" s="308"/>
      <c r="AR94" s="308"/>
      <c r="AS94" s="308"/>
      <c r="AT94" s="308"/>
    </row>
    <row r="95" spans="1:46" ht="18.2" customHeight="1">
      <c r="A95" s="1"/>
      <c r="B95" s="153"/>
      <c r="C95" s="72"/>
      <c r="D95" s="869"/>
      <c r="E95" s="869"/>
      <c r="F95" s="869"/>
      <c r="G95" s="869"/>
      <c r="H95" s="1026"/>
      <c r="I95" s="1027"/>
      <c r="J95" s="1027"/>
      <c r="K95" s="1027"/>
      <c r="L95" s="1027"/>
      <c r="M95" s="1027"/>
      <c r="N95" s="1027"/>
      <c r="O95" s="1027"/>
      <c r="P95" s="1027"/>
      <c r="Q95" s="1027"/>
      <c r="R95" s="1027"/>
      <c r="S95" s="1027"/>
      <c r="T95" s="1027"/>
      <c r="U95" s="1027"/>
      <c r="V95" s="1027"/>
      <c r="W95" s="1027"/>
      <c r="X95" s="1027"/>
      <c r="Y95" s="1027"/>
      <c r="Z95" s="1027"/>
      <c r="AA95" s="1027"/>
      <c r="AB95" s="1027"/>
      <c r="AC95" s="1027"/>
      <c r="AD95" s="1027"/>
      <c r="AE95" s="1027"/>
      <c r="AF95" s="1027"/>
      <c r="AG95" s="1027"/>
      <c r="AH95" s="1027"/>
      <c r="AI95" s="1027"/>
      <c r="AJ95" s="1028"/>
      <c r="AK95" s="3"/>
      <c r="AM95" s="308"/>
      <c r="AN95" s="308"/>
      <c r="AO95" s="308"/>
      <c r="AP95" s="308"/>
      <c r="AQ95" s="308"/>
      <c r="AR95" s="308"/>
      <c r="AS95" s="308"/>
      <c r="AT95" s="308"/>
    </row>
    <row r="96" spans="1:46" ht="18.2" customHeight="1">
      <c r="A96" s="1"/>
      <c r="B96" s="153"/>
      <c r="C96" s="72"/>
      <c r="D96" s="869"/>
      <c r="E96" s="869"/>
      <c r="F96" s="869"/>
      <c r="G96" s="869"/>
      <c r="H96" s="1026"/>
      <c r="I96" s="1027"/>
      <c r="J96" s="1027"/>
      <c r="K96" s="1027"/>
      <c r="L96" s="1027"/>
      <c r="M96" s="1027"/>
      <c r="N96" s="1027"/>
      <c r="O96" s="1027"/>
      <c r="P96" s="1027"/>
      <c r="Q96" s="1027"/>
      <c r="R96" s="1027"/>
      <c r="S96" s="1027"/>
      <c r="T96" s="1027"/>
      <c r="U96" s="1027"/>
      <c r="V96" s="1027"/>
      <c r="W96" s="1027"/>
      <c r="X96" s="1027"/>
      <c r="Y96" s="1027"/>
      <c r="Z96" s="1027"/>
      <c r="AA96" s="1027"/>
      <c r="AB96" s="1027"/>
      <c r="AC96" s="1027"/>
      <c r="AD96" s="1027"/>
      <c r="AE96" s="1027"/>
      <c r="AF96" s="1027"/>
      <c r="AG96" s="1027"/>
      <c r="AH96" s="1027"/>
      <c r="AI96" s="1027"/>
      <c r="AJ96" s="1028"/>
      <c r="AK96" s="3"/>
      <c r="AM96" s="308"/>
      <c r="AN96" s="308"/>
      <c r="AO96" s="308"/>
      <c r="AP96" s="308"/>
      <c r="AQ96" s="308"/>
      <c r="AR96" s="308"/>
      <c r="AS96" s="308"/>
      <c r="AT96" s="308"/>
    </row>
    <row r="97" spans="1:46" ht="18.2" customHeight="1">
      <c r="A97" s="1"/>
      <c r="B97" s="153"/>
      <c r="C97" s="72"/>
      <c r="D97" s="869"/>
      <c r="E97" s="869"/>
      <c r="F97" s="869"/>
      <c r="G97" s="869"/>
      <c r="H97" s="1029"/>
      <c r="I97" s="1030"/>
      <c r="J97" s="1030"/>
      <c r="K97" s="1030"/>
      <c r="L97" s="1030"/>
      <c r="M97" s="1030"/>
      <c r="N97" s="1030"/>
      <c r="O97" s="1030"/>
      <c r="P97" s="1030"/>
      <c r="Q97" s="1030"/>
      <c r="R97" s="1030"/>
      <c r="S97" s="1030"/>
      <c r="T97" s="1030"/>
      <c r="U97" s="1030"/>
      <c r="V97" s="1030"/>
      <c r="W97" s="1030"/>
      <c r="X97" s="1030"/>
      <c r="Y97" s="1030"/>
      <c r="Z97" s="1030"/>
      <c r="AA97" s="1030"/>
      <c r="AB97" s="1030"/>
      <c r="AC97" s="1030"/>
      <c r="AD97" s="1030"/>
      <c r="AE97" s="1030"/>
      <c r="AF97" s="1030"/>
      <c r="AG97" s="1030"/>
      <c r="AH97" s="1030"/>
      <c r="AI97" s="1030"/>
      <c r="AJ97" s="1031"/>
      <c r="AK97" s="3"/>
      <c r="AM97" s="308"/>
      <c r="AN97" s="308"/>
      <c r="AO97" s="308"/>
      <c r="AP97" s="308"/>
      <c r="AQ97" s="308"/>
      <c r="AR97" s="308"/>
      <c r="AS97" s="308"/>
      <c r="AT97" s="308"/>
    </row>
    <row r="98" spans="1:46" ht="18.2" customHeight="1">
      <c r="A98" s="1"/>
      <c r="B98" s="153"/>
      <c r="C98" s="72"/>
      <c r="D98" s="869" t="str">
        <f>Tbl!$Q$5</f>
        <v>令和５年度
（2023年度）</v>
      </c>
      <c r="E98" s="869"/>
      <c r="F98" s="869"/>
      <c r="G98" s="869"/>
      <c r="H98" s="1032" t="s">
        <v>193</v>
      </c>
      <c r="I98" s="1032"/>
      <c r="J98" s="1032"/>
      <c r="K98" s="1032"/>
      <c r="L98" s="1032"/>
      <c r="M98" s="1032"/>
      <c r="N98" s="1032"/>
      <c r="O98" s="1032"/>
      <c r="P98" s="1032"/>
      <c r="Q98" s="1033"/>
      <c r="R98" s="1033"/>
      <c r="S98" s="1032" t="s">
        <v>194</v>
      </c>
      <c r="T98" s="1032"/>
      <c r="U98" s="1032"/>
      <c r="V98" s="1032"/>
      <c r="W98" s="1032"/>
      <c r="X98" s="1032"/>
      <c r="Y98" s="1032"/>
      <c r="Z98" s="1033"/>
      <c r="AA98" s="1033"/>
      <c r="AB98" s="1032" t="s">
        <v>195</v>
      </c>
      <c r="AC98" s="1032"/>
      <c r="AD98" s="1032"/>
      <c r="AE98" s="1032"/>
      <c r="AF98" s="1032"/>
      <c r="AG98" s="1032"/>
      <c r="AH98" s="1032"/>
      <c r="AI98" s="1021"/>
      <c r="AJ98" s="1022"/>
      <c r="AK98" s="3"/>
      <c r="AM98" s="133" t="str">
        <f>IF(AND(OR($Q98="",$Z98="",$AI98=""),VALUE(MID($D98,3,1))&lt;様式１号!$D$16),"← 床面積増減、建物用途変更、設備増減の有無を選択してください。","")</f>
        <v/>
      </c>
      <c r="AN98" s="169"/>
      <c r="AO98" s="169"/>
      <c r="AP98" s="169"/>
      <c r="AQ98" s="169"/>
    </row>
    <row r="99" spans="1:46" ht="18.2" customHeight="1">
      <c r="A99" s="1"/>
      <c r="B99" s="153"/>
      <c r="C99" s="72"/>
      <c r="D99" s="869"/>
      <c r="E99" s="869"/>
      <c r="F99" s="869"/>
      <c r="G99" s="869"/>
      <c r="H99" s="1023"/>
      <c r="I99" s="1024"/>
      <c r="J99" s="1024"/>
      <c r="K99" s="1024"/>
      <c r="L99" s="1024"/>
      <c r="M99" s="1024"/>
      <c r="N99" s="1024"/>
      <c r="O99" s="1024"/>
      <c r="P99" s="1024"/>
      <c r="Q99" s="1024"/>
      <c r="R99" s="1024"/>
      <c r="S99" s="1024"/>
      <c r="T99" s="1024"/>
      <c r="U99" s="1024"/>
      <c r="V99" s="1024"/>
      <c r="W99" s="1024"/>
      <c r="X99" s="1024"/>
      <c r="Y99" s="1024"/>
      <c r="Z99" s="1024"/>
      <c r="AA99" s="1024"/>
      <c r="AB99" s="1024"/>
      <c r="AC99" s="1024"/>
      <c r="AD99" s="1024"/>
      <c r="AE99" s="1024"/>
      <c r="AF99" s="1024"/>
      <c r="AG99" s="1024"/>
      <c r="AH99" s="1024"/>
      <c r="AI99" s="1024"/>
      <c r="AJ99" s="1025"/>
      <c r="AK99" s="3"/>
      <c r="AM99" s="308" t="str">
        <f>IF(AND($H99="",VALUE(MID($D98,3,1))&lt;様式１号!$D$16),"← (1) ９８行目で変更「有」とした項目(面積増減,用途変更,設備増減)の具体的内容を
        入力してください。
← (2) ＣＯ2排出量の前年度に対する増減要因（削減対策の効果、生産量等の
        増減による変化等）を具体的に分析して入力してください。
   疑義を生じた場合は個別にお尋ねする場合があります。","")</f>
        <v/>
      </c>
      <c r="AN99" s="308"/>
      <c r="AO99" s="308"/>
      <c r="AP99" s="308"/>
      <c r="AQ99" s="308"/>
      <c r="AR99" s="308"/>
      <c r="AS99" s="308"/>
      <c r="AT99" s="308"/>
    </row>
    <row r="100" spans="1:46" ht="18.2" customHeight="1">
      <c r="A100" s="1"/>
      <c r="B100" s="153"/>
      <c r="C100" s="72"/>
      <c r="D100" s="869"/>
      <c r="E100" s="869"/>
      <c r="F100" s="869"/>
      <c r="G100" s="869"/>
      <c r="H100" s="1026"/>
      <c r="I100" s="1027"/>
      <c r="J100" s="1027"/>
      <c r="K100" s="1027"/>
      <c r="L100" s="1027"/>
      <c r="M100" s="1027"/>
      <c r="N100" s="1027"/>
      <c r="O100" s="1027"/>
      <c r="P100" s="1027"/>
      <c r="Q100" s="1027"/>
      <c r="R100" s="1027"/>
      <c r="S100" s="1027"/>
      <c r="T100" s="1027"/>
      <c r="U100" s="1027"/>
      <c r="V100" s="1027"/>
      <c r="W100" s="1027"/>
      <c r="X100" s="1027"/>
      <c r="Y100" s="1027"/>
      <c r="Z100" s="1027"/>
      <c r="AA100" s="1027"/>
      <c r="AB100" s="1027"/>
      <c r="AC100" s="1027"/>
      <c r="AD100" s="1027"/>
      <c r="AE100" s="1027"/>
      <c r="AF100" s="1027"/>
      <c r="AG100" s="1027"/>
      <c r="AH100" s="1027"/>
      <c r="AI100" s="1027"/>
      <c r="AJ100" s="1028"/>
      <c r="AK100" s="3"/>
      <c r="AM100" s="308"/>
      <c r="AN100" s="308"/>
      <c r="AO100" s="308"/>
      <c r="AP100" s="308"/>
      <c r="AQ100" s="308"/>
      <c r="AR100" s="308"/>
      <c r="AS100" s="308"/>
      <c r="AT100" s="308"/>
    </row>
    <row r="101" spans="1:46" ht="18.2" customHeight="1">
      <c r="A101" s="1"/>
      <c r="B101" s="153"/>
      <c r="C101" s="72"/>
      <c r="D101" s="869"/>
      <c r="E101" s="869"/>
      <c r="F101" s="869"/>
      <c r="G101" s="869"/>
      <c r="H101" s="1026"/>
      <c r="I101" s="1027"/>
      <c r="J101" s="1027"/>
      <c r="K101" s="1027"/>
      <c r="L101" s="1027"/>
      <c r="M101" s="1027"/>
      <c r="N101" s="1027"/>
      <c r="O101" s="1027"/>
      <c r="P101" s="1027"/>
      <c r="Q101" s="1027"/>
      <c r="R101" s="1027"/>
      <c r="S101" s="1027"/>
      <c r="T101" s="1027"/>
      <c r="U101" s="1027"/>
      <c r="V101" s="1027"/>
      <c r="W101" s="1027"/>
      <c r="X101" s="1027"/>
      <c r="Y101" s="1027"/>
      <c r="Z101" s="1027"/>
      <c r="AA101" s="1027"/>
      <c r="AB101" s="1027"/>
      <c r="AC101" s="1027"/>
      <c r="AD101" s="1027"/>
      <c r="AE101" s="1027"/>
      <c r="AF101" s="1027"/>
      <c r="AG101" s="1027"/>
      <c r="AH101" s="1027"/>
      <c r="AI101" s="1027"/>
      <c r="AJ101" s="1028"/>
      <c r="AK101" s="3"/>
      <c r="AM101" s="308"/>
      <c r="AN101" s="308"/>
      <c r="AO101" s="308"/>
      <c r="AP101" s="308"/>
      <c r="AQ101" s="308"/>
      <c r="AR101" s="308"/>
      <c r="AS101" s="308"/>
      <c r="AT101" s="308"/>
    </row>
    <row r="102" spans="1:46" ht="18.2" customHeight="1">
      <c r="A102" s="1"/>
      <c r="B102" s="153"/>
      <c r="C102" s="72"/>
      <c r="D102" s="869"/>
      <c r="E102" s="869"/>
      <c r="F102" s="869"/>
      <c r="G102" s="869"/>
      <c r="H102" s="1026"/>
      <c r="I102" s="1027"/>
      <c r="J102" s="1027"/>
      <c r="K102" s="1027"/>
      <c r="L102" s="1027"/>
      <c r="M102" s="1027"/>
      <c r="N102" s="1027"/>
      <c r="O102" s="1027"/>
      <c r="P102" s="1027"/>
      <c r="Q102" s="1027"/>
      <c r="R102" s="1027"/>
      <c r="S102" s="1027"/>
      <c r="T102" s="1027"/>
      <c r="U102" s="1027"/>
      <c r="V102" s="1027"/>
      <c r="W102" s="1027"/>
      <c r="X102" s="1027"/>
      <c r="Y102" s="1027"/>
      <c r="Z102" s="1027"/>
      <c r="AA102" s="1027"/>
      <c r="AB102" s="1027"/>
      <c r="AC102" s="1027"/>
      <c r="AD102" s="1027"/>
      <c r="AE102" s="1027"/>
      <c r="AF102" s="1027"/>
      <c r="AG102" s="1027"/>
      <c r="AH102" s="1027"/>
      <c r="AI102" s="1027"/>
      <c r="AJ102" s="1028"/>
      <c r="AK102" s="3"/>
      <c r="AM102" s="308"/>
      <c r="AN102" s="308"/>
      <c r="AO102" s="308"/>
      <c r="AP102" s="308"/>
      <c r="AQ102" s="308"/>
      <c r="AR102" s="308"/>
      <c r="AS102" s="308"/>
      <c r="AT102" s="308"/>
    </row>
    <row r="103" spans="1:46" ht="18.2" customHeight="1">
      <c r="A103" s="1"/>
      <c r="B103" s="153"/>
      <c r="C103" s="72"/>
      <c r="D103" s="869"/>
      <c r="E103" s="869"/>
      <c r="F103" s="869"/>
      <c r="G103" s="869"/>
      <c r="H103" s="1026"/>
      <c r="I103" s="1027"/>
      <c r="J103" s="1027"/>
      <c r="K103" s="1027"/>
      <c r="L103" s="1027"/>
      <c r="M103" s="1027"/>
      <c r="N103" s="1027"/>
      <c r="O103" s="1027"/>
      <c r="P103" s="1027"/>
      <c r="Q103" s="1027"/>
      <c r="R103" s="1027"/>
      <c r="S103" s="1027"/>
      <c r="T103" s="1027"/>
      <c r="U103" s="1027"/>
      <c r="V103" s="1027"/>
      <c r="W103" s="1027"/>
      <c r="X103" s="1027"/>
      <c r="Y103" s="1027"/>
      <c r="Z103" s="1027"/>
      <c r="AA103" s="1027"/>
      <c r="AB103" s="1027"/>
      <c r="AC103" s="1027"/>
      <c r="AD103" s="1027"/>
      <c r="AE103" s="1027"/>
      <c r="AF103" s="1027"/>
      <c r="AG103" s="1027"/>
      <c r="AH103" s="1027"/>
      <c r="AI103" s="1027"/>
      <c r="AJ103" s="1028"/>
      <c r="AK103" s="3"/>
      <c r="AM103" s="308"/>
      <c r="AN103" s="308"/>
      <c r="AO103" s="308"/>
      <c r="AP103" s="308"/>
      <c r="AQ103" s="308"/>
      <c r="AR103" s="308"/>
      <c r="AS103" s="308"/>
      <c r="AT103" s="308"/>
    </row>
    <row r="104" spans="1:46" ht="18.2" customHeight="1">
      <c r="A104" s="1"/>
      <c r="B104" s="153"/>
      <c r="C104" s="72"/>
      <c r="D104" s="869"/>
      <c r="E104" s="869"/>
      <c r="F104" s="869"/>
      <c r="G104" s="869"/>
      <c r="H104" s="1026"/>
      <c r="I104" s="1027"/>
      <c r="J104" s="1027"/>
      <c r="K104" s="1027"/>
      <c r="L104" s="1027"/>
      <c r="M104" s="1027"/>
      <c r="N104" s="1027"/>
      <c r="O104" s="1027"/>
      <c r="P104" s="1027"/>
      <c r="Q104" s="1027"/>
      <c r="R104" s="1027"/>
      <c r="S104" s="1027"/>
      <c r="T104" s="1027"/>
      <c r="U104" s="1027"/>
      <c r="V104" s="1027"/>
      <c r="W104" s="1027"/>
      <c r="X104" s="1027"/>
      <c r="Y104" s="1027"/>
      <c r="Z104" s="1027"/>
      <c r="AA104" s="1027"/>
      <c r="AB104" s="1027"/>
      <c r="AC104" s="1027"/>
      <c r="AD104" s="1027"/>
      <c r="AE104" s="1027"/>
      <c r="AF104" s="1027"/>
      <c r="AG104" s="1027"/>
      <c r="AH104" s="1027"/>
      <c r="AI104" s="1027"/>
      <c r="AJ104" s="1028"/>
      <c r="AK104" s="3"/>
      <c r="AM104" s="308"/>
      <c r="AN104" s="308"/>
      <c r="AO104" s="308"/>
      <c r="AP104" s="308"/>
      <c r="AQ104" s="308"/>
      <c r="AR104" s="308"/>
      <c r="AS104" s="308"/>
      <c r="AT104" s="308"/>
    </row>
    <row r="105" spans="1:46" ht="18.2" customHeight="1">
      <c r="A105" s="1"/>
      <c r="B105" s="153"/>
      <c r="C105" s="72"/>
      <c r="D105" s="869"/>
      <c r="E105" s="869"/>
      <c r="F105" s="869"/>
      <c r="G105" s="869"/>
      <c r="H105" s="1029"/>
      <c r="I105" s="1030"/>
      <c r="J105" s="1030"/>
      <c r="K105" s="1030"/>
      <c r="L105" s="1030"/>
      <c r="M105" s="1030"/>
      <c r="N105" s="1030"/>
      <c r="O105" s="1030"/>
      <c r="P105" s="1030"/>
      <c r="Q105" s="1030"/>
      <c r="R105" s="1030"/>
      <c r="S105" s="1030"/>
      <c r="T105" s="1030"/>
      <c r="U105" s="1030"/>
      <c r="V105" s="1030"/>
      <c r="W105" s="1030"/>
      <c r="X105" s="1030"/>
      <c r="Y105" s="1030"/>
      <c r="Z105" s="1030"/>
      <c r="AA105" s="1030"/>
      <c r="AB105" s="1030"/>
      <c r="AC105" s="1030"/>
      <c r="AD105" s="1030"/>
      <c r="AE105" s="1030"/>
      <c r="AF105" s="1030"/>
      <c r="AG105" s="1030"/>
      <c r="AH105" s="1030"/>
      <c r="AI105" s="1030"/>
      <c r="AJ105" s="1031"/>
      <c r="AK105" s="3"/>
      <c r="AM105" s="308"/>
      <c r="AN105" s="308"/>
      <c r="AO105" s="308"/>
      <c r="AP105" s="308"/>
      <c r="AQ105" s="308"/>
      <c r="AR105" s="308"/>
      <c r="AS105" s="308"/>
      <c r="AT105" s="308"/>
    </row>
    <row r="106" spans="1:46" ht="18.2" customHeight="1">
      <c r="A106" s="1"/>
      <c r="B106" s="153"/>
      <c r="C106" s="72"/>
      <c r="D106" s="869" t="str">
        <f>Tbl!$Q$6</f>
        <v>令和６年度
（2024年度）</v>
      </c>
      <c r="E106" s="869"/>
      <c r="F106" s="869"/>
      <c r="G106" s="869"/>
      <c r="H106" s="1032" t="s">
        <v>193</v>
      </c>
      <c r="I106" s="1032"/>
      <c r="J106" s="1032"/>
      <c r="K106" s="1032"/>
      <c r="L106" s="1032"/>
      <c r="M106" s="1032"/>
      <c r="N106" s="1032"/>
      <c r="O106" s="1032"/>
      <c r="P106" s="1032"/>
      <c r="Q106" s="1033"/>
      <c r="R106" s="1033"/>
      <c r="S106" s="1032" t="s">
        <v>194</v>
      </c>
      <c r="T106" s="1032"/>
      <c r="U106" s="1032"/>
      <c r="V106" s="1032"/>
      <c r="W106" s="1032"/>
      <c r="X106" s="1032"/>
      <c r="Y106" s="1032"/>
      <c r="Z106" s="1033"/>
      <c r="AA106" s="1033"/>
      <c r="AB106" s="1032" t="s">
        <v>195</v>
      </c>
      <c r="AC106" s="1032"/>
      <c r="AD106" s="1032"/>
      <c r="AE106" s="1032"/>
      <c r="AF106" s="1032"/>
      <c r="AG106" s="1032"/>
      <c r="AH106" s="1032"/>
      <c r="AI106" s="1021"/>
      <c r="AJ106" s="1022"/>
      <c r="AK106" s="3"/>
      <c r="AM106" s="133" t="str">
        <f>IF(AND(OR($Q106="",$Z106="",$AI106=""),VALUE(MID($D106,3,1))&lt;様式１号!$D$16),"← 床面積増減、建物用途変更、設備増減の有無を選択してください。","")</f>
        <v/>
      </c>
      <c r="AN106" s="169"/>
      <c r="AO106" s="169"/>
      <c r="AP106" s="169"/>
      <c r="AQ106" s="169"/>
    </row>
    <row r="107" spans="1:46" ht="18.2" customHeight="1">
      <c r="A107" s="1"/>
      <c r="B107" s="153"/>
      <c r="C107" s="72"/>
      <c r="D107" s="869"/>
      <c r="E107" s="869"/>
      <c r="F107" s="869"/>
      <c r="G107" s="869"/>
      <c r="H107" s="1023"/>
      <c r="I107" s="1024"/>
      <c r="J107" s="1024"/>
      <c r="K107" s="1024"/>
      <c r="L107" s="1024"/>
      <c r="M107" s="1024"/>
      <c r="N107" s="1024"/>
      <c r="O107" s="1024"/>
      <c r="P107" s="1024"/>
      <c r="Q107" s="1024"/>
      <c r="R107" s="1024"/>
      <c r="S107" s="1024"/>
      <c r="T107" s="1024"/>
      <c r="U107" s="1024"/>
      <c r="V107" s="1024"/>
      <c r="W107" s="1024"/>
      <c r="X107" s="1024"/>
      <c r="Y107" s="1024"/>
      <c r="Z107" s="1024"/>
      <c r="AA107" s="1024"/>
      <c r="AB107" s="1024"/>
      <c r="AC107" s="1024"/>
      <c r="AD107" s="1024"/>
      <c r="AE107" s="1024"/>
      <c r="AF107" s="1024"/>
      <c r="AG107" s="1024"/>
      <c r="AH107" s="1024"/>
      <c r="AI107" s="1024"/>
      <c r="AJ107" s="1025"/>
      <c r="AK107" s="3"/>
      <c r="AM107" s="308" t="str">
        <f>IF(AND($H107="",VALUE(MID($D106,3,1))&lt;様式１号!$D$16),"← (1) １０６行目で変更「有」とした項目(面積増減,用途変更,設備増減)の具体的
         内容を入力してください。
← (2) ＣＯ2排出量の前年度に対する増減要因（削減対策の効果、生産量等の
        増減による変化等）を具体的に分析して入力してください。
   疑義を生じた場合は個別にお尋ねする場合があります。","")</f>
        <v/>
      </c>
      <c r="AN107" s="308"/>
      <c r="AO107" s="308"/>
      <c r="AP107" s="308"/>
      <c r="AQ107" s="308"/>
      <c r="AR107" s="308"/>
      <c r="AS107" s="308"/>
      <c r="AT107" s="308"/>
    </row>
    <row r="108" spans="1:46" ht="18.2" customHeight="1">
      <c r="A108" s="1"/>
      <c r="B108" s="153"/>
      <c r="C108" s="72"/>
      <c r="D108" s="869"/>
      <c r="E108" s="869"/>
      <c r="F108" s="869"/>
      <c r="G108" s="869"/>
      <c r="H108" s="1026"/>
      <c r="I108" s="1027"/>
      <c r="J108" s="1027"/>
      <c r="K108" s="1027"/>
      <c r="L108" s="1027"/>
      <c r="M108" s="1027"/>
      <c r="N108" s="1027"/>
      <c r="O108" s="1027"/>
      <c r="P108" s="1027"/>
      <c r="Q108" s="1027"/>
      <c r="R108" s="1027"/>
      <c r="S108" s="1027"/>
      <c r="T108" s="1027"/>
      <c r="U108" s="1027"/>
      <c r="V108" s="1027"/>
      <c r="W108" s="1027"/>
      <c r="X108" s="1027"/>
      <c r="Y108" s="1027"/>
      <c r="Z108" s="1027"/>
      <c r="AA108" s="1027"/>
      <c r="AB108" s="1027"/>
      <c r="AC108" s="1027"/>
      <c r="AD108" s="1027"/>
      <c r="AE108" s="1027"/>
      <c r="AF108" s="1027"/>
      <c r="AG108" s="1027"/>
      <c r="AH108" s="1027"/>
      <c r="AI108" s="1027"/>
      <c r="AJ108" s="1028"/>
      <c r="AK108" s="3"/>
      <c r="AM108" s="308"/>
      <c r="AN108" s="308"/>
      <c r="AO108" s="308"/>
      <c r="AP108" s="308"/>
      <c r="AQ108" s="308"/>
      <c r="AR108" s="308"/>
      <c r="AS108" s="308"/>
      <c r="AT108" s="308"/>
    </row>
    <row r="109" spans="1:46" ht="18.2" customHeight="1">
      <c r="A109" s="1"/>
      <c r="B109" s="153"/>
      <c r="C109" s="72"/>
      <c r="D109" s="869"/>
      <c r="E109" s="869"/>
      <c r="F109" s="869"/>
      <c r="G109" s="869"/>
      <c r="H109" s="1026"/>
      <c r="I109" s="1027"/>
      <c r="J109" s="1027"/>
      <c r="K109" s="1027"/>
      <c r="L109" s="1027"/>
      <c r="M109" s="1027"/>
      <c r="N109" s="1027"/>
      <c r="O109" s="1027"/>
      <c r="P109" s="1027"/>
      <c r="Q109" s="1027"/>
      <c r="R109" s="1027"/>
      <c r="S109" s="1027"/>
      <c r="T109" s="1027"/>
      <c r="U109" s="1027"/>
      <c r="V109" s="1027"/>
      <c r="W109" s="1027"/>
      <c r="X109" s="1027"/>
      <c r="Y109" s="1027"/>
      <c r="Z109" s="1027"/>
      <c r="AA109" s="1027"/>
      <c r="AB109" s="1027"/>
      <c r="AC109" s="1027"/>
      <c r="AD109" s="1027"/>
      <c r="AE109" s="1027"/>
      <c r="AF109" s="1027"/>
      <c r="AG109" s="1027"/>
      <c r="AH109" s="1027"/>
      <c r="AI109" s="1027"/>
      <c r="AJ109" s="1028"/>
      <c r="AK109" s="3"/>
      <c r="AM109" s="308"/>
      <c r="AN109" s="308"/>
      <c r="AO109" s="308"/>
      <c r="AP109" s="308"/>
      <c r="AQ109" s="308"/>
      <c r="AR109" s="308"/>
      <c r="AS109" s="308"/>
      <c r="AT109" s="308"/>
    </row>
    <row r="110" spans="1:46" ht="18.2" customHeight="1">
      <c r="A110" s="1"/>
      <c r="B110" s="153"/>
      <c r="C110" s="72"/>
      <c r="D110" s="869"/>
      <c r="E110" s="869"/>
      <c r="F110" s="869"/>
      <c r="G110" s="869"/>
      <c r="H110" s="1026"/>
      <c r="I110" s="1027"/>
      <c r="J110" s="1027"/>
      <c r="K110" s="1027"/>
      <c r="L110" s="1027"/>
      <c r="M110" s="1027"/>
      <c r="N110" s="1027"/>
      <c r="O110" s="1027"/>
      <c r="P110" s="1027"/>
      <c r="Q110" s="1027"/>
      <c r="R110" s="1027"/>
      <c r="S110" s="1027"/>
      <c r="T110" s="1027"/>
      <c r="U110" s="1027"/>
      <c r="V110" s="1027"/>
      <c r="W110" s="1027"/>
      <c r="X110" s="1027"/>
      <c r="Y110" s="1027"/>
      <c r="Z110" s="1027"/>
      <c r="AA110" s="1027"/>
      <c r="AB110" s="1027"/>
      <c r="AC110" s="1027"/>
      <c r="AD110" s="1027"/>
      <c r="AE110" s="1027"/>
      <c r="AF110" s="1027"/>
      <c r="AG110" s="1027"/>
      <c r="AH110" s="1027"/>
      <c r="AI110" s="1027"/>
      <c r="AJ110" s="1028"/>
      <c r="AK110" s="3"/>
      <c r="AM110" s="308"/>
      <c r="AN110" s="308"/>
      <c r="AO110" s="308"/>
      <c r="AP110" s="308"/>
      <c r="AQ110" s="308"/>
      <c r="AR110" s="308"/>
      <c r="AS110" s="308"/>
      <c r="AT110" s="308"/>
    </row>
    <row r="111" spans="1:46" ht="18.2" customHeight="1">
      <c r="A111" s="1"/>
      <c r="B111" s="153"/>
      <c r="C111" s="72"/>
      <c r="D111" s="869"/>
      <c r="E111" s="869"/>
      <c r="F111" s="869"/>
      <c r="G111" s="869"/>
      <c r="H111" s="1026"/>
      <c r="I111" s="1027"/>
      <c r="J111" s="1027"/>
      <c r="K111" s="1027"/>
      <c r="L111" s="1027"/>
      <c r="M111" s="1027"/>
      <c r="N111" s="1027"/>
      <c r="O111" s="1027"/>
      <c r="P111" s="1027"/>
      <c r="Q111" s="1027"/>
      <c r="R111" s="1027"/>
      <c r="S111" s="1027"/>
      <c r="T111" s="1027"/>
      <c r="U111" s="1027"/>
      <c r="V111" s="1027"/>
      <c r="W111" s="1027"/>
      <c r="X111" s="1027"/>
      <c r="Y111" s="1027"/>
      <c r="Z111" s="1027"/>
      <c r="AA111" s="1027"/>
      <c r="AB111" s="1027"/>
      <c r="AC111" s="1027"/>
      <c r="AD111" s="1027"/>
      <c r="AE111" s="1027"/>
      <c r="AF111" s="1027"/>
      <c r="AG111" s="1027"/>
      <c r="AH111" s="1027"/>
      <c r="AI111" s="1027"/>
      <c r="AJ111" s="1028"/>
      <c r="AK111" s="3"/>
      <c r="AM111" s="308"/>
      <c r="AN111" s="308"/>
      <c r="AO111" s="308"/>
      <c r="AP111" s="308"/>
      <c r="AQ111" s="308"/>
      <c r="AR111" s="308"/>
      <c r="AS111" s="308"/>
      <c r="AT111" s="308"/>
    </row>
    <row r="112" spans="1:46" ht="18.2" customHeight="1">
      <c r="A112" s="1"/>
      <c r="B112" s="153"/>
      <c r="C112" s="72"/>
      <c r="D112" s="869"/>
      <c r="E112" s="869"/>
      <c r="F112" s="869"/>
      <c r="G112" s="869"/>
      <c r="H112" s="1026"/>
      <c r="I112" s="1027"/>
      <c r="J112" s="1027"/>
      <c r="K112" s="1027"/>
      <c r="L112" s="1027"/>
      <c r="M112" s="1027"/>
      <c r="N112" s="1027"/>
      <c r="O112" s="1027"/>
      <c r="P112" s="1027"/>
      <c r="Q112" s="1027"/>
      <c r="R112" s="1027"/>
      <c r="S112" s="1027"/>
      <c r="T112" s="1027"/>
      <c r="U112" s="1027"/>
      <c r="V112" s="1027"/>
      <c r="W112" s="1027"/>
      <c r="X112" s="1027"/>
      <c r="Y112" s="1027"/>
      <c r="Z112" s="1027"/>
      <c r="AA112" s="1027"/>
      <c r="AB112" s="1027"/>
      <c r="AC112" s="1027"/>
      <c r="AD112" s="1027"/>
      <c r="AE112" s="1027"/>
      <c r="AF112" s="1027"/>
      <c r="AG112" s="1027"/>
      <c r="AH112" s="1027"/>
      <c r="AI112" s="1027"/>
      <c r="AJ112" s="1028"/>
      <c r="AK112" s="3"/>
      <c r="AM112" s="308"/>
      <c r="AN112" s="308"/>
      <c r="AO112" s="308"/>
      <c r="AP112" s="308"/>
      <c r="AQ112" s="308"/>
      <c r="AR112" s="308"/>
      <c r="AS112" s="308"/>
      <c r="AT112" s="308"/>
    </row>
    <row r="113" spans="1:46" ht="18.2" customHeight="1">
      <c r="A113" s="1"/>
      <c r="B113" s="153"/>
      <c r="C113" s="72"/>
      <c r="D113" s="869"/>
      <c r="E113" s="869"/>
      <c r="F113" s="869"/>
      <c r="G113" s="869"/>
      <c r="H113" s="1029"/>
      <c r="I113" s="1030"/>
      <c r="J113" s="1030"/>
      <c r="K113" s="1030"/>
      <c r="L113" s="1030"/>
      <c r="M113" s="1030"/>
      <c r="N113" s="1030"/>
      <c r="O113" s="1030"/>
      <c r="P113" s="1030"/>
      <c r="Q113" s="1030"/>
      <c r="R113" s="1030"/>
      <c r="S113" s="1030"/>
      <c r="T113" s="1030"/>
      <c r="U113" s="1030"/>
      <c r="V113" s="1030"/>
      <c r="W113" s="1030"/>
      <c r="X113" s="1030"/>
      <c r="Y113" s="1030"/>
      <c r="Z113" s="1030"/>
      <c r="AA113" s="1030"/>
      <c r="AB113" s="1030"/>
      <c r="AC113" s="1030"/>
      <c r="AD113" s="1030"/>
      <c r="AE113" s="1030"/>
      <c r="AF113" s="1030"/>
      <c r="AG113" s="1030"/>
      <c r="AH113" s="1030"/>
      <c r="AI113" s="1030"/>
      <c r="AJ113" s="1031"/>
      <c r="AK113" s="3"/>
      <c r="AM113" s="308"/>
      <c r="AN113" s="308"/>
      <c r="AO113" s="308"/>
      <c r="AP113" s="308"/>
      <c r="AQ113" s="308"/>
      <c r="AR113" s="308"/>
      <c r="AS113" s="308"/>
      <c r="AT113" s="308"/>
    </row>
    <row r="114" spans="1:46">
      <c r="A114" s="1"/>
      <c r="B114" s="73"/>
      <c r="C114" s="72"/>
      <c r="D114" s="83"/>
      <c r="E114" s="83"/>
      <c r="F114" s="83"/>
      <c r="G114" s="83"/>
      <c r="H114" s="84"/>
      <c r="I114" s="85"/>
      <c r="J114" s="82"/>
      <c r="K114" s="82"/>
      <c r="L114" s="82"/>
      <c r="M114" s="82"/>
      <c r="N114" s="82"/>
      <c r="O114" s="73"/>
      <c r="P114" s="54"/>
      <c r="Q114" s="54"/>
      <c r="R114" s="54"/>
      <c r="S114" s="54"/>
      <c r="T114" s="54"/>
      <c r="U114" s="54"/>
      <c r="V114" s="54"/>
      <c r="W114" s="54"/>
      <c r="X114" s="54"/>
      <c r="Y114" s="54"/>
      <c r="Z114" s="54"/>
      <c r="AA114" s="54"/>
      <c r="AB114" s="54"/>
      <c r="AC114" s="54"/>
      <c r="AD114" s="116"/>
      <c r="AE114" s="116"/>
      <c r="AF114" s="116"/>
      <c r="AG114" s="116"/>
      <c r="AH114" s="116"/>
      <c r="AI114" s="116"/>
      <c r="AJ114" s="264" t="s">
        <v>79</v>
      </c>
      <c r="AK114" s="116"/>
      <c r="AL114" s="143"/>
      <c r="AN114" s="169"/>
      <c r="AO114" s="169"/>
      <c r="AP114" s="169"/>
      <c r="AQ114" s="169"/>
    </row>
    <row r="115" spans="1:46">
      <c r="A115" s="1"/>
      <c r="B115" s="76"/>
      <c r="C115" s="76"/>
      <c r="D115" s="76"/>
      <c r="E115" s="76"/>
      <c r="F115" s="76"/>
      <c r="G115" s="76"/>
      <c r="H115" s="76"/>
      <c r="I115" s="76"/>
      <c r="J115" s="76"/>
      <c r="K115" s="54"/>
      <c r="L115" s="54"/>
      <c r="M115" s="76"/>
      <c r="N115" s="82"/>
      <c r="O115" s="73"/>
      <c r="P115" s="54"/>
      <c r="Q115" s="54"/>
      <c r="R115" s="54"/>
      <c r="S115" s="54"/>
      <c r="T115" s="54"/>
      <c r="U115" s="54"/>
      <c r="V115" s="54"/>
      <c r="W115" s="54"/>
      <c r="X115" s="54"/>
      <c r="Y115" s="745" t="s">
        <v>84</v>
      </c>
      <c r="Z115" s="745"/>
      <c r="AA115" s="745"/>
      <c r="AB115" s="745"/>
      <c r="AC115" s="746" t="str">
        <f>IF($AC$4="","",$AC$4)</f>
        <v/>
      </c>
      <c r="AD115" s="746"/>
      <c r="AE115" s="746"/>
      <c r="AF115" s="746"/>
      <c r="AG115" s="746"/>
      <c r="AH115" s="746"/>
      <c r="AI115" s="746"/>
      <c r="AJ115" s="746"/>
      <c r="AK115" s="54"/>
      <c r="AN115" s="169"/>
      <c r="AO115" s="169"/>
      <c r="AP115" s="169"/>
      <c r="AQ115" s="169"/>
    </row>
    <row r="116" spans="1:46">
      <c r="A116" s="1"/>
      <c r="B116" s="266"/>
      <c r="C116" s="125" t="s">
        <v>170</v>
      </c>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2"/>
      <c r="Z116" s="2"/>
      <c r="AA116" s="2"/>
      <c r="AB116" s="2"/>
      <c r="AC116" s="2"/>
      <c r="AD116" s="2"/>
      <c r="AE116" s="2"/>
      <c r="AF116" s="267" t="str">
        <f>IF($E$10="B","提出不要",IF($E$10="C","C事業所（４）",""))</f>
        <v/>
      </c>
      <c r="AG116" s="2"/>
      <c r="AH116" s="2"/>
      <c r="AI116" s="2"/>
      <c r="AJ116" s="2"/>
      <c r="AK116" s="2"/>
      <c r="AN116" s="169"/>
      <c r="AO116" s="169"/>
      <c r="AP116" s="169"/>
      <c r="AQ116" s="169"/>
    </row>
    <row r="117" spans="1:46" ht="8.25" customHeight="1">
      <c r="A117" s="1"/>
      <c r="B117" s="32"/>
      <c r="C117" s="30"/>
      <c r="D117" s="27"/>
      <c r="E117" s="24"/>
      <c r="F117" s="24"/>
      <c r="G117" s="24"/>
      <c r="H117" s="24"/>
      <c r="I117" s="268"/>
      <c r="J117" s="24"/>
      <c r="K117" s="30"/>
      <c r="L117" s="269"/>
      <c r="M117" s="24"/>
      <c r="N117" s="31"/>
      <c r="O117" s="24"/>
      <c r="P117" s="5"/>
      <c r="Q117" s="5"/>
      <c r="R117" s="5"/>
      <c r="S117" s="5"/>
      <c r="T117" s="5"/>
      <c r="U117" s="5"/>
      <c r="V117" s="5"/>
      <c r="W117" s="5"/>
      <c r="X117" s="5"/>
      <c r="Y117" s="5"/>
      <c r="Z117" s="5"/>
      <c r="AA117" s="5"/>
      <c r="AB117" s="5"/>
      <c r="AC117" s="5"/>
      <c r="AD117" s="5"/>
      <c r="AE117" s="5"/>
      <c r="AF117" s="5"/>
      <c r="AG117" s="5"/>
      <c r="AH117" s="5"/>
      <c r="AI117" s="5"/>
      <c r="AJ117" s="5"/>
      <c r="AK117" s="18"/>
      <c r="AN117" s="169"/>
      <c r="AO117" s="169"/>
      <c r="AP117" s="169"/>
      <c r="AQ117" s="169"/>
    </row>
    <row r="118" spans="1:46">
      <c r="A118" s="1"/>
      <c r="B118" s="153"/>
      <c r="C118" s="126" t="s">
        <v>196</v>
      </c>
      <c r="D118" s="72"/>
      <c r="E118" s="72"/>
      <c r="F118" s="72"/>
      <c r="G118" s="72"/>
      <c r="H118" s="72"/>
      <c r="I118" s="72"/>
      <c r="J118" s="72"/>
      <c r="K118" s="72"/>
      <c r="L118" s="72"/>
      <c r="M118" s="21"/>
      <c r="N118" s="82"/>
      <c r="O118" s="73"/>
      <c r="P118" s="54"/>
      <c r="Q118" s="54"/>
      <c r="R118" s="54"/>
      <c r="S118" s="54"/>
      <c r="T118" s="54"/>
      <c r="U118" s="54"/>
      <c r="V118" s="54"/>
      <c r="W118" s="54"/>
      <c r="X118" s="54"/>
      <c r="Y118" s="54"/>
      <c r="Z118" s="54"/>
      <c r="AA118" s="54"/>
      <c r="AB118" s="54"/>
      <c r="AC118" s="54"/>
      <c r="AD118" s="54"/>
      <c r="AE118" s="54"/>
      <c r="AF118" s="54"/>
      <c r="AG118" s="54"/>
      <c r="AH118" s="54"/>
      <c r="AI118" s="54"/>
      <c r="AJ118" s="54"/>
      <c r="AK118" s="3"/>
      <c r="AN118" s="169"/>
      <c r="AO118" s="169"/>
      <c r="AP118" s="169"/>
      <c r="AQ118" s="169"/>
    </row>
    <row r="119" spans="1:46" ht="11.25" customHeight="1">
      <c r="A119" s="1"/>
      <c r="B119" s="153"/>
      <c r="C119" s="72"/>
      <c r="D119" s="72"/>
      <c r="E119" s="72"/>
      <c r="F119" s="72"/>
      <c r="G119" s="72"/>
      <c r="H119" s="72"/>
      <c r="I119" s="72"/>
      <c r="J119" s="72"/>
      <c r="K119" s="72"/>
      <c r="L119" s="72"/>
      <c r="M119" s="73"/>
      <c r="N119" s="82"/>
      <c r="O119" s="73"/>
      <c r="P119" s="54"/>
      <c r="Q119" s="54"/>
      <c r="R119" s="54"/>
      <c r="S119" s="54"/>
      <c r="T119" s="54"/>
      <c r="U119" s="54"/>
      <c r="V119" s="54"/>
      <c r="W119" s="54"/>
      <c r="X119" s="54"/>
      <c r="Y119" s="54"/>
      <c r="Z119" s="54"/>
      <c r="AA119" s="54"/>
      <c r="AB119" s="54"/>
      <c r="AC119" s="54"/>
      <c r="AD119" s="54"/>
      <c r="AE119" s="54"/>
      <c r="AF119" s="54"/>
      <c r="AG119" s="54"/>
      <c r="AH119" s="54"/>
      <c r="AI119" s="54"/>
      <c r="AJ119" s="54"/>
      <c r="AK119" s="3"/>
      <c r="AN119" s="169"/>
      <c r="AO119" s="169"/>
      <c r="AP119" s="169"/>
      <c r="AQ119" s="169"/>
    </row>
    <row r="120" spans="1:46">
      <c r="A120" s="1"/>
      <c r="B120" s="153"/>
      <c r="C120" s="126" t="s">
        <v>197</v>
      </c>
      <c r="D120" s="73"/>
      <c r="E120" s="72"/>
      <c r="F120" s="72"/>
      <c r="G120" s="72"/>
      <c r="H120" s="72"/>
      <c r="I120" s="72"/>
      <c r="J120" s="72"/>
      <c r="K120" s="72"/>
      <c r="L120" s="72"/>
      <c r="M120" s="73"/>
      <c r="N120" s="270"/>
      <c r="O120" s="73"/>
      <c r="P120" s="54"/>
      <c r="Q120" s="54"/>
      <c r="R120" s="54"/>
      <c r="S120" s="54"/>
      <c r="T120" s="54"/>
      <c r="U120" s="54"/>
      <c r="V120" s="54"/>
      <c r="W120" s="54"/>
      <c r="X120" s="54"/>
      <c r="Y120" s="54"/>
      <c r="Z120" s="54"/>
      <c r="AA120" s="54"/>
      <c r="AB120" s="54"/>
      <c r="AC120" s="54"/>
      <c r="AD120" s="54"/>
      <c r="AE120" s="54"/>
      <c r="AF120" s="54"/>
      <c r="AG120" s="54"/>
      <c r="AH120" s="54"/>
      <c r="AI120" s="54"/>
      <c r="AJ120" s="54"/>
      <c r="AK120" s="3"/>
      <c r="AN120" s="169"/>
      <c r="AO120" s="169"/>
      <c r="AP120" s="169"/>
      <c r="AQ120" s="169"/>
    </row>
    <row r="121" spans="1:46" ht="26.25" customHeight="1">
      <c r="A121" s="1"/>
      <c r="B121" s="153"/>
      <c r="C121" s="54"/>
      <c r="D121" s="1034" t="s">
        <v>198</v>
      </c>
      <c r="E121" s="1035"/>
      <c r="F121" s="1035"/>
      <c r="G121" s="1035"/>
      <c r="H121" s="1035"/>
      <c r="I121" s="1035"/>
      <c r="J121" s="1035"/>
      <c r="K121" s="1035"/>
      <c r="L121" s="1035"/>
      <c r="M121" s="1035"/>
      <c r="N121" s="1035"/>
      <c r="O121" s="1036"/>
      <c r="P121" s="1037"/>
      <c r="Q121" s="1038"/>
      <c r="R121" s="1038"/>
      <c r="S121" s="1038"/>
      <c r="T121" s="1038"/>
      <c r="U121" s="1038"/>
      <c r="V121" s="1038"/>
      <c r="W121" s="1038"/>
      <c r="X121" s="1039"/>
      <c r="Y121" s="1040" t="s">
        <v>492</v>
      </c>
      <c r="Z121" s="1041"/>
      <c r="AA121" s="1041"/>
      <c r="AB121" s="1042"/>
      <c r="AC121" s="54"/>
      <c r="AD121" s="54"/>
      <c r="AE121" s="54"/>
      <c r="AF121" s="54"/>
      <c r="AG121" s="54"/>
      <c r="AH121" s="54"/>
      <c r="AI121" s="54"/>
      <c r="AJ121" s="54"/>
      <c r="AK121" s="3"/>
      <c r="AN121" s="169"/>
      <c r="AO121" s="169"/>
      <c r="AP121" s="169"/>
      <c r="AQ121" s="169"/>
    </row>
    <row r="122" spans="1:46" ht="26.25" customHeight="1">
      <c r="A122" s="1"/>
      <c r="B122" s="153"/>
      <c r="C122" s="73"/>
      <c r="D122" s="1048" t="s">
        <v>199</v>
      </c>
      <c r="E122" s="1049"/>
      <c r="F122" s="1049"/>
      <c r="G122" s="1049"/>
      <c r="H122" s="1049"/>
      <c r="I122" s="1049"/>
      <c r="J122" s="1049"/>
      <c r="K122" s="1049"/>
      <c r="L122" s="1049"/>
      <c r="M122" s="1049"/>
      <c r="N122" s="1049"/>
      <c r="O122" s="1050"/>
      <c r="P122" s="1051"/>
      <c r="Q122" s="1051"/>
      <c r="R122" s="1051"/>
      <c r="S122" s="1051"/>
      <c r="T122" s="1051"/>
      <c r="U122" s="1051"/>
      <c r="V122" s="1051"/>
      <c r="W122" s="1051"/>
      <c r="X122" s="1051"/>
      <c r="Y122" s="271"/>
      <c r="Z122" s="271"/>
      <c r="AA122" s="271"/>
      <c r="AB122" s="271"/>
      <c r="AC122" s="54"/>
      <c r="AD122" s="54"/>
      <c r="AE122" s="54"/>
      <c r="AF122" s="54"/>
      <c r="AG122" s="54"/>
      <c r="AH122" s="54"/>
      <c r="AI122" s="54"/>
      <c r="AJ122" s="54"/>
      <c r="AK122" s="3"/>
      <c r="AM122" s="343" t="s">
        <v>534</v>
      </c>
      <c r="AN122" s="343"/>
      <c r="AO122" s="343"/>
      <c r="AP122" s="343"/>
      <c r="AQ122" s="343"/>
      <c r="AR122" s="343"/>
    </row>
    <row r="123" spans="1:46" ht="11.25" customHeight="1">
      <c r="A123" s="1"/>
      <c r="B123" s="153"/>
      <c r="C123" s="72"/>
      <c r="D123" s="72"/>
      <c r="E123" s="72"/>
      <c r="F123" s="72"/>
      <c r="G123" s="72"/>
      <c r="H123" s="72"/>
      <c r="I123" s="72"/>
      <c r="J123" s="72"/>
      <c r="K123" s="72"/>
      <c r="L123" s="72"/>
      <c r="M123" s="73"/>
      <c r="N123" s="73"/>
      <c r="O123" s="73"/>
      <c r="P123" s="54"/>
      <c r="Q123" s="54"/>
      <c r="R123" s="54"/>
      <c r="S123" s="54"/>
      <c r="T123" s="54"/>
      <c r="U123" s="54"/>
      <c r="V123" s="54"/>
      <c r="W123" s="54"/>
      <c r="X123" s="54"/>
      <c r="Y123" s="54"/>
      <c r="Z123" s="54"/>
      <c r="AA123" s="54"/>
      <c r="AB123" s="54"/>
      <c r="AC123" s="54"/>
      <c r="AD123" s="54"/>
      <c r="AE123" s="54"/>
      <c r="AF123" s="54"/>
      <c r="AG123" s="54"/>
      <c r="AH123" s="54"/>
      <c r="AI123" s="54"/>
      <c r="AJ123" s="54"/>
      <c r="AK123" s="3"/>
      <c r="AM123" s="343"/>
      <c r="AN123" s="343"/>
      <c r="AO123" s="343"/>
      <c r="AP123" s="343"/>
      <c r="AQ123" s="343"/>
      <c r="AR123" s="343"/>
    </row>
    <row r="124" spans="1:46">
      <c r="A124" s="1"/>
      <c r="B124" s="153"/>
      <c r="C124" s="126" t="s">
        <v>200</v>
      </c>
      <c r="D124" s="73"/>
      <c r="E124" s="72"/>
      <c r="F124" s="72"/>
      <c r="G124" s="72"/>
      <c r="H124" s="72"/>
      <c r="I124" s="72"/>
      <c r="J124" s="72"/>
      <c r="K124" s="72"/>
      <c r="L124" s="72"/>
      <c r="M124" s="73"/>
      <c r="N124" s="73"/>
      <c r="O124" s="73"/>
      <c r="P124" s="54"/>
      <c r="Q124" s="54"/>
      <c r="R124" s="54"/>
      <c r="S124" s="54"/>
      <c r="T124" s="54"/>
      <c r="U124" s="54"/>
      <c r="V124" s="54"/>
      <c r="W124" s="54"/>
      <c r="X124" s="54"/>
      <c r="Y124" s="54"/>
      <c r="Z124" s="54"/>
      <c r="AA124" s="54"/>
      <c r="AB124" s="54"/>
      <c r="AC124" s="54"/>
      <c r="AD124" s="54"/>
      <c r="AE124" s="54"/>
      <c r="AF124" s="54"/>
      <c r="AG124" s="54"/>
      <c r="AH124" s="54"/>
      <c r="AI124" s="54"/>
      <c r="AJ124" s="54"/>
      <c r="AK124" s="3"/>
      <c r="AM124" s="343"/>
      <c r="AN124" s="343"/>
      <c r="AO124" s="343"/>
      <c r="AP124" s="343"/>
      <c r="AQ124" s="343"/>
      <c r="AR124" s="343"/>
    </row>
    <row r="125" spans="1:46" ht="26.25" customHeight="1">
      <c r="A125" s="1"/>
      <c r="B125" s="153"/>
      <c r="C125" s="72"/>
      <c r="D125" s="1052"/>
      <c r="E125" s="1053"/>
      <c r="F125" s="1054" t="s">
        <v>201</v>
      </c>
      <c r="G125" s="1054"/>
      <c r="H125" s="1054"/>
      <c r="I125" s="1054"/>
      <c r="J125" s="1054"/>
      <c r="K125" s="1054"/>
      <c r="L125" s="1055" t="s">
        <v>493</v>
      </c>
      <c r="M125" s="1056"/>
      <c r="N125" s="1056"/>
      <c r="O125" s="1056"/>
      <c r="P125" s="1056"/>
      <c r="Q125" s="1056"/>
      <c r="R125" s="1056"/>
      <c r="S125" s="1056"/>
      <c r="T125" s="1057"/>
      <c r="U125" s="54"/>
      <c r="V125" s="54"/>
      <c r="W125" s="54"/>
      <c r="X125" s="54"/>
      <c r="Y125" s="54"/>
      <c r="Z125" s="54"/>
      <c r="AA125" s="54"/>
      <c r="AB125" s="54"/>
      <c r="AC125" s="54"/>
      <c r="AD125" s="54"/>
      <c r="AE125" s="54"/>
      <c r="AF125" s="54"/>
      <c r="AG125" s="54"/>
      <c r="AH125" s="54"/>
      <c r="AI125" s="54"/>
      <c r="AJ125" s="54"/>
      <c r="AK125" s="3"/>
      <c r="AN125" s="169"/>
      <c r="AO125" s="169"/>
      <c r="AP125" s="169"/>
      <c r="AQ125" s="169"/>
    </row>
    <row r="126" spans="1:46" ht="26.25" customHeight="1">
      <c r="A126" s="1"/>
      <c r="B126" s="153"/>
      <c r="C126" s="73"/>
      <c r="D126" s="1043">
        <v>1</v>
      </c>
      <c r="E126" s="1043"/>
      <c r="F126" s="1058"/>
      <c r="G126" s="1059"/>
      <c r="H126" s="1059"/>
      <c r="I126" s="1059"/>
      <c r="J126" s="1059"/>
      <c r="K126" s="1060"/>
      <c r="L126" s="1045"/>
      <c r="M126" s="1046"/>
      <c r="N126" s="1046"/>
      <c r="O126" s="1046"/>
      <c r="P126" s="1046"/>
      <c r="Q126" s="1046"/>
      <c r="R126" s="1046"/>
      <c r="S126" s="1046"/>
      <c r="T126" s="1047"/>
      <c r="U126" s="54"/>
      <c r="V126" s="54"/>
      <c r="W126" s="54"/>
      <c r="X126" s="54"/>
      <c r="Y126" s="54"/>
      <c r="Z126" s="54"/>
      <c r="AA126" s="54"/>
      <c r="AB126" s="54"/>
      <c r="AC126" s="54"/>
      <c r="AD126" s="54"/>
      <c r="AE126" s="54"/>
      <c r="AF126" s="54"/>
      <c r="AG126" s="54"/>
      <c r="AH126" s="54"/>
      <c r="AI126" s="54"/>
      <c r="AJ126" s="54"/>
      <c r="AK126" s="3"/>
      <c r="AM126" s="308" t="s">
        <v>453</v>
      </c>
      <c r="AN126" s="308"/>
      <c r="AO126" s="308"/>
      <c r="AP126" s="308"/>
      <c r="AQ126" s="308"/>
      <c r="AR126" s="308"/>
    </row>
    <row r="127" spans="1:46" ht="26.25" customHeight="1">
      <c r="A127" s="1"/>
      <c r="B127" s="153"/>
      <c r="C127" s="73"/>
      <c r="D127" s="1043">
        <v>2</v>
      </c>
      <c r="E127" s="1043"/>
      <c r="F127" s="1044"/>
      <c r="G127" s="1044"/>
      <c r="H127" s="1044"/>
      <c r="I127" s="1044"/>
      <c r="J127" s="1044"/>
      <c r="K127" s="1044"/>
      <c r="L127" s="1045"/>
      <c r="M127" s="1046"/>
      <c r="N127" s="1046"/>
      <c r="O127" s="1046"/>
      <c r="P127" s="1046"/>
      <c r="Q127" s="1046"/>
      <c r="R127" s="1046"/>
      <c r="S127" s="1046"/>
      <c r="T127" s="1047"/>
      <c r="U127" s="272"/>
      <c r="V127" s="272"/>
      <c r="W127" s="272"/>
      <c r="X127" s="272"/>
      <c r="Y127" s="272"/>
      <c r="Z127" s="272"/>
      <c r="AA127" s="272"/>
      <c r="AB127" s="272"/>
      <c r="AC127" s="272"/>
      <c r="AD127" s="272"/>
      <c r="AE127" s="272"/>
      <c r="AF127" s="272"/>
      <c r="AG127" s="272"/>
      <c r="AH127" s="272"/>
      <c r="AI127" s="272"/>
      <c r="AJ127" s="272"/>
      <c r="AK127" s="273"/>
      <c r="AL127" s="274"/>
      <c r="AM127" s="308"/>
      <c r="AN127" s="308"/>
      <c r="AO127" s="308"/>
      <c r="AP127" s="308"/>
      <c r="AQ127" s="308"/>
      <c r="AR127" s="308"/>
    </row>
    <row r="128" spans="1:46" ht="26.25" customHeight="1">
      <c r="A128" s="1"/>
      <c r="B128" s="153"/>
      <c r="C128" s="73"/>
      <c r="D128" s="1043">
        <v>3</v>
      </c>
      <c r="E128" s="1043"/>
      <c r="F128" s="1044"/>
      <c r="G128" s="1044"/>
      <c r="H128" s="1044"/>
      <c r="I128" s="1044"/>
      <c r="J128" s="1044"/>
      <c r="K128" s="1044"/>
      <c r="L128" s="1045"/>
      <c r="M128" s="1046"/>
      <c r="N128" s="1046"/>
      <c r="O128" s="1046"/>
      <c r="P128" s="1046"/>
      <c r="Q128" s="1046"/>
      <c r="R128" s="1046"/>
      <c r="S128" s="1046"/>
      <c r="T128" s="1047"/>
      <c r="U128" s="272"/>
      <c r="V128" s="272"/>
      <c r="W128" s="272"/>
      <c r="X128" s="272"/>
      <c r="Y128" s="272"/>
      <c r="Z128" s="272"/>
      <c r="AA128" s="272"/>
      <c r="AB128" s="272"/>
      <c r="AC128" s="272"/>
      <c r="AD128" s="272"/>
      <c r="AE128" s="272"/>
      <c r="AF128" s="272"/>
      <c r="AG128" s="272"/>
      <c r="AH128" s="272"/>
      <c r="AI128" s="272"/>
      <c r="AJ128" s="272"/>
      <c r="AK128" s="273"/>
      <c r="AL128" s="274"/>
      <c r="AM128" s="163"/>
      <c r="AN128" s="275"/>
      <c r="AO128" s="275"/>
      <c r="AP128" s="275"/>
      <c r="AQ128" s="169"/>
    </row>
    <row r="129" spans="1:44" ht="26.25" customHeight="1">
      <c r="A129" s="1"/>
      <c r="B129" s="153"/>
      <c r="C129" s="73"/>
      <c r="D129" s="1043">
        <v>4</v>
      </c>
      <c r="E129" s="1043"/>
      <c r="F129" s="1044"/>
      <c r="G129" s="1044"/>
      <c r="H129" s="1044"/>
      <c r="I129" s="1044"/>
      <c r="J129" s="1044"/>
      <c r="K129" s="1044"/>
      <c r="L129" s="1045"/>
      <c r="M129" s="1046"/>
      <c r="N129" s="1046"/>
      <c r="O129" s="1046"/>
      <c r="P129" s="1046"/>
      <c r="Q129" s="1046"/>
      <c r="R129" s="1046"/>
      <c r="S129" s="1046"/>
      <c r="T129" s="1047"/>
      <c r="U129" s="272"/>
      <c r="V129" s="272"/>
      <c r="W129" s="272"/>
      <c r="X129" s="272"/>
      <c r="Y129" s="272"/>
      <c r="Z129" s="272"/>
      <c r="AA129" s="272"/>
      <c r="AB129" s="272"/>
      <c r="AC129" s="272"/>
      <c r="AD129" s="272"/>
      <c r="AE129" s="272"/>
      <c r="AF129" s="272"/>
      <c r="AG129" s="272"/>
      <c r="AH129" s="272"/>
      <c r="AI129" s="272"/>
      <c r="AJ129" s="272"/>
      <c r="AK129" s="273"/>
      <c r="AL129" s="274"/>
      <c r="AM129" s="163"/>
      <c r="AN129" s="275"/>
      <c r="AO129" s="275"/>
      <c r="AP129" s="275"/>
      <c r="AQ129" s="169"/>
    </row>
    <row r="130" spans="1:44" ht="26.25" customHeight="1">
      <c r="A130" s="1"/>
      <c r="B130" s="153"/>
      <c r="C130" s="73"/>
      <c r="D130" s="1043">
        <v>5</v>
      </c>
      <c r="E130" s="1043"/>
      <c r="F130" s="1044"/>
      <c r="G130" s="1044"/>
      <c r="H130" s="1044"/>
      <c r="I130" s="1044"/>
      <c r="J130" s="1044"/>
      <c r="K130" s="1044"/>
      <c r="L130" s="1045"/>
      <c r="M130" s="1046"/>
      <c r="N130" s="1046"/>
      <c r="O130" s="1046"/>
      <c r="P130" s="1046"/>
      <c r="Q130" s="1046"/>
      <c r="R130" s="1046"/>
      <c r="S130" s="1046"/>
      <c r="T130" s="1047"/>
      <c r="U130" s="272"/>
      <c r="V130" s="272"/>
      <c r="W130" s="272"/>
      <c r="X130" s="272"/>
      <c r="Y130" s="272"/>
      <c r="Z130" s="272"/>
      <c r="AA130" s="272"/>
      <c r="AB130" s="272"/>
      <c r="AC130" s="272"/>
      <c r="AD130" s="272"/>
      <c r="AE130" s="272"/>
      <c r="AF130" s="272"/>
      <c r="AG130" s="272"/>
      <c r="AH130" s="272"/>
      <c r="AI130" s="272"/>
      <c r="AJ130" s="272"/>
      <c r="AK130" s="273"/>
      <c r="AL130" s="274"/>
      <c r="AM130" s="163"/>
      <c r="AN130" s="275"/>
      <c r="AO130" s="275"/>
      <c r="AP130" s="275"/>
      <c r="AQ130" s="169"/>
    </row>
    <row r="131" spans="1:44" ht="11.25" customHeight="1">
      <c r="A131" s="1"/>
      <c r="B131" s="153"/>
      <c r="C131" s="72"/>
      <c r="D131" s="72"/>
      <c r="E131" s="72"/>
      <c r="F131" s="72"/>
      <c r="G131" s="72"/>
      <c r="H131" s="72"/>
      <c r="I131" s="72"/>
      <c r="J131" s="72"/>
      <c r="K131" s="72"/>
      <c r="L131" s="72"/>
      <c r="M131" s="73"/>
      <c r="N131" s="54"/>
      <c r="O131" s="54"/>
      <c r="P131" s="54"/>
      <c r="Q131" s="54"/>
      <c r="R131" s="54"/>
      <c r="S131" s="54"/>
      <c r="T131" s="54"/>
      <c r="U131" s="54"/>
      <c r="V131" s="54"/>
      <c r="W131" s="272"/>
      <c r="X131" s="272"/>
      <c r="Y131" s="272"/>
      <c r="Z131" s="272"/>
      <c r="AA131" s="272"/>
      <c r="AB131" s="272"/>
      <c r="AC131" s="272"/>
      <c r="AD131" s="272"/>
      <c r="AE131" s="272"/>
      <c r="AF131" s="272"/>
      <c r="AG131" s="272"/>
      <c r="AH131" s="272"/>
      <c r="AI131" s="272"/>
      <c r="AJ131" s="54"/>
      <c r="AK131" s="3"/>
      <c r="AN131" s="169"/>
      <c r="AO131" s="169"/>
      <c r="AP131" s="169"/>
      <c r="AQ131" s="169"/>
    </row>
    <row r="132" spans="1:44" ht="12.95" customHeight="1">
      <c r="A132" s="1"/>
      <c r="B132" s="153"/>
      <c r="C132" s="126" t="s">
        <v>202</v>
      </c>
      <c r="D132" s="73"/>
      <c r="E132" s="72"/>
      <c r="F132" s="72"/>
      <c r="G132" s="72"/>
      <c r="H132" s="72"/>
      <c r="I132" s="72"/>
      <c r="J132" s="72"/>
      <c r="K132" s="72"/>
      <c r="L132" s="72"/>
      <c r="M132" s="73"/>
      <c r="N132" s="54"/>
      <c r="O132" s="54"/>
      <c r="P132" s="54"/>
      <c r="Q132" s="54"/>
      <c r="R132" s="54"/>
      <c r="S132" s="54"/>
      <c r="T132" s="54"/>
      <c r="U132" s="54"/>
      <c r="V132" s="54"/>
      <c r="W132" s="272"/>
      <c r="X132" s="272"/>
      <c r="Y132" s="272"/>
      <c r="Z132" s="272"/>
      <c r="AA132" s="272"/>
      <c r="AB132" s="272"/>
      <c r="AC132" s="272"/>
      <c r="AD132" s="272"/>
      <c r="AE132" s="272"/>
      <c r="AF132" s="272"/>
      <c r="AG132" s="272"/>
      <c r="AH132" s="272"/>
      <c r="AI132" s="272"/>
      <c r="AJ132" s="54"/>
      <c r="AK132" s="3"/>
      <c r="AN132" s="169"/>
      <c r="AO132" s="169"/>
      <c r="AP132" s="169"/>
      <c r="AQ132" s="169"/>
    </row>
    <row r="133" spans="1:44" ht="26.25" customHeight="1">
      <c r="A133" s="1"/>
      <c r="B133" s="153"/>
      <c r="C133" s="72"/>
      <c r="D133" s="1066" t="s">
        <v>203</v>
      </c>
      <c r="E133" s="1067"/>
      <c r="F133" s="1067"/>
      <c r="G133" s="1067"/>
      <c r="H133" s="1067"/>
      <c r="I133" s="1067"/>
      <c r="J133" s="1068"/>
      <c r="K133" s="1061"/>
      <c r="L133" s="1061"/>
      <c r="M133" s="1061"/>
      <c r="N133" s="1061"/>
      <c r="O133" s="1061"/>
      <c r="P133" s="1061"/>
      <c r="Q133" s="1061"/>
      <c r="R133" s="1061"/>
      <c r="S133" s="1061"/>
      <c r="T133" s="54"/>
      <c r="U133" s="54"/>
      <c r="V133" s="54"/>
      <c r="W133" s="272"/>
      <c r="X133" s="272"/>
      <c r="Y133" s="272"/>
      <c r="Z133" s="272"/>
      <c r="AA133" s="272"/>
      <c r="AB133" s="272"/>
      <c r="AC133" s="272"/>
      <c r="AD133" s="272"/>
      <c r="AE133" s="272"/>
      <c r="AF133" s="272"/>
      <c r="AG133" s="272"/>
      <c r="AH133" s="272"/>
      <c r="AI133" s="272"/>
      <c r="AJ133" s="54"/>
      <c r="AK133" s="3"/>
      <c r="AN133" s="169"/>
      <c r="AO133" s="169"/>
      <c r="AP133" s="169"/>
      <c r="AQ133" s="169"/>
    </row>
    <row r="134" spans="1:44" ht="11.25" customHeight="1">
      <c r="A134" s="1"/>
      <c r="B134" s="153"/>
      <c r="C134" s="73"/>
      <c r="D134" s="73"/>
      <c r="E134" s="73"/>
      <c r="F134" s="73"/>
      <c r="G134" s="73"/>
      <c r="H134" s="73"/>
      <c r="I134" s="73"/>
      <c r="J134" s="73"/>
      <c r="K134" s="73"/>
      <c r="L134" s="73"/>
      <c r="M134" s="73"/>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3"/>
      <c r="AN134" s="169"/>
      <c r="AO134" s="169"/>
      <c r="AP134" s="169"/>
      <c r="AQ134" s="169"/>
    </row>
    <row r="135" spans="1:44">
      <c r="A135" s="1"/>
      <c r="B135" s="153"/>
      <c r="C135" s="126" t="s">
        <v>204</v>
      </c>
      <c r="D135" s="73"/>
      <c r="E135" s="73"/>
      <c r="F135" s="73"/>
      <c r="G135" s="73"/>
      <c r="H135" s="73"/>
      <c r="I135" s="73"/>
      <c r="J135" s="73"/>
      <c r="K135" s="73"/>
      <c r="L135" s="73"/>
      <c r="M135" s="73"/>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3"/>
      <c r="AN135" s="169"/>
      <c r="AO135" s="169"/>
      <c r="AP135" s="169"/>
      <c r="AQ135" s="169"/>
    </row>
    <row r="136" spans="1:44" ht="26.25" customHeight="1">
      <c r="A136" s="1"/>
      <c r="B136" s="153"/>
      <c r="C136" s="73"/>
      <c r="D136" s="1062">
        <v>2</v>
      </c>
      <c r="E136" s="1062"/>
      <c r="F136" s="1062"/>
      <c r="G136" s="1062"/>
      <c r="H136" s="1054" t="s">
        <v>205</v>
      </c>
      <c r="I136" s="1054"/>
      <c r="J136" s="1054"/>
      <c r="K136" s="1054"/>
      <c r="L136" s="1062">
        <v>6</v>
      </c>
      <c r="M136" s="1062"/>
      <c r="N136" s="1062"/>
      <c r="O136" s="1062"/>
      <c r="P136" s="1054" t="s">
        <v>206</v>
      </c>
      <c r="Q136" s="1054"/>
      <c r="R136" s="1054"/>
      <c r="S136" s="1054"/>
      <c r="T136" s="73"/>
      <c r="U136" s="54"/>
      <c r="V136" s="54"/>
      <c r="W136" s="54"/>
      <c r="X136" s="54"/>
      <c r="Y136" s="54"/>
      <c r="Z136" s="54"/>
      <c r="AA136" s="54"/>
      <c r="AB136" s="54"/>
      <c r="AC136" s="54"/>
      <c r="AD136" s="54"/>
      <c r="AE136" s="54"/>
      <c r="AF136" s="54"/>
      <c r="AG136" s="54"/>
      <c r="AH136" s="54"/>
      <c r="AI136" s="54"/>
      <c r="AJ136" s="54"/>
      <c r="AK136" s="3"/>
      <c r="AN136" s="169"/>
      <c r="AO136" s="169"/>
      <c r="AP136" s="169"/>
      <c r="AQ136" s="169"/>
    </row>
    <row r="137" spans="1:44" ht="11.25" customHeight="1">
      <c r="A137" s="1"/>
      <c r="B137" s="153"/>
      <c r="C137" s="73"/>
      <c r="D137" s="73"/>
      <c r="E137" s="73"/>
      <c r="F137" s="73"/>
      <c r="G137" s="73"/>
      <c r="H137" s="73"/>
      <c r="I137" s="73"/>
      <c r="J137" s="73"/>
      <c r="K137" s="73"/>
      <c r="L137" s="73"/>
      <c r="M137" s="73"/>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3"/>
      <c r="AN137" s="169"/>
      <c r="AO137" s="169"/>
      <c r="AP137" s="169"/>
      <c r="AQ137" s="169"/>
    </row>
    <row r="138" spans="1:44">
      <c r="A138" s="1"/>
      <c r="B138" s="153"/>
      <c r="C138" s="126" t="s">
        <v>207</v>
      </c>
      <c r="D138" s="73"/>
      <c r="E138" s="73"/>
      <c r="F138" s="73"/>
      <c r="G138" s="73"/>
      <c r="H138" s="73"/>
      <c r="I138" s="73"/>
      <c r="J138" s="73"/>
      <c r="K138" s="73"/>
      <c r="L138" s="73"/>
      <c r="M138" s="73"/>
      <c r="N138" s="54"/>
      <c r="O138" s="54"/>
      <c r="P138" s="54"/>
      <c r="Q138" s="54"/>
      <c r="R138" s="54"/>
      <c r="S138" s="54"/>
      <c r="T138" s="54"/>
      <c r="U138" s="54"/>
      <c r="V138" s="54"/>
      <c r="W138" s="54"/>
      <c r="X138" s="54"/>
      <c r="Y138" s="54"/>
      <c r="Z138" s="54"/>
      <c r="AA138" s="54"/>
      <c r="AB138" s="54"/>
      <c r="AC138" s="54"/>
      <c r="AD138" s="54"/>
      <c r="AE138" s="54"/>
      <c r="AF138" s="54"/>
      <c r="AG138" s="54"/>
      <c r="AH138" s="54"/>
      <c r="AI138" s="67"/>
      <c r="AJ138" s="307" t="s">
        <v>524</v>
      </c>
      <c r="AK138" s="3"/>
      <c r="AN138" s="169"/>
      <c r="AO138" s="169"/>
      <c r="AP138" s="169"/>
      <c r="AQ138" s="169"/>
    </row>
    <row r="139" spans="1:44" ht="30" customHeight="1">
      <c r="A139" s="1"/>
      <c r="B139" s="153"/>
      <c r="C139" s="73"/>
      <c r="D139" s="1063"/>
      <c r="E139" s="1063"/>
      <c r="F139" s="1063"/>
      <c r="G139" s="1063"/>
      <c r="H139" s="1063"/>
      <c r="I139" s="1063"/>
      <c r="J139" s="1063"/>
      <c r="K139" s="1063"/>
      <c r="L139" s="1063"/>
      <c r="M139" s="1064" t="s">
        <v>539</v>
      </c>
      <c r="N139" s="1065"/>
      <c r="O139" s="1065"/>
      <c r="P139" s="1065"/>
      <c r="Q139" s="1064" t="s">
        <v>538</v>
      </c>
      <c r="R139" s="1065"/>
      <c r="S139" s="1065"/>
      <c r="T139" s="1065"/>
      <c r="U139" s="1064" t="s">
        <v>537</v>
      </c>
      <c r="V139" s="1065"/>
      <c r="W139" s="1065"/>
      <c r="X139" s="1065"/>
      <c r="Y139" s="1064" t="s">
        <v>536</v>
      </c>
      <c r="Z139" s="1065"/>
      <c r="AA139" s="1065"/>
      <c r="AB139" s="1065"/>
      <c r="AC139" s="1064" t="s">
        <v>535</v>
      </c>
      <c r="AD139" s="1065"/>
      <c r="AE139" s="1065"/>
      <c r="AF139" s="1065"/>
      <c r="AG139" s="1064" t="s">
        <v>208</v>
      </c>
      <c r="AH139" s="1064"/>
      <c r="AI139" s="1064"/>
      <c r="AJ139" s="1064"/>
      <c r="AK139" s="3"/>
      <c r="AN139" s="169"/>
      <c r="AO139" s="276"/>
      <c r="AP139" s="169"/>
      <c r="AQ139" s="169"/>
    </row>
    <row r="140" spans="1:44" ht="30" customHeight="1">
      <c r="A140" s="1"/>
      <c r="B140" s="153"/>
      <c r="C140" s="73"/>
      <c r="D140" s="1069" t="s">
        <v>209</v>
      </c>
      <c r="E140" s="1069"/>
      <c r="F140" s="1069"/>
      <c r="G140" s="1064" t="s">
        <v>210</v>
      </c>
      <c r="H140" s="1064"/>
      <c r="I140" s="1064"/>
      <c r="J140" s="1064"/>
      <c r="K140" s="1064"/>
      <c r="L140" s="1064"/>
      <c r="M140" s="1070"/>
      <c r="N140" s="1070"/>
      <c r="O140" s="1070"/>
      <c r="P140" s="1070"/>
      <c r="Q140" s="1070"/>
      <c r="R140" s="1070"/>
      <c r="S140" s="1070"/>
      <c r="T140" s="1070"/>
      <c r="U140" s="1070"/>
      <c r="V140" s="1070"/>
      <c r="W140" s="1070"/>
      <c r="X140" s="1070"/>
      <c r="Y140" s="1070"/>
      <c r="Z140" s="1070"/>
      <c r="AA140" s="1070"/>
      <c r="AB140" s="1070"/>
      <c r="AC140" s="1070"/>
      <c r="AD140" s="1070"/>
      <c r="AE140" s="1070"/>
      <c r="AF140" s="1070"/>
      <c r="AG140" s="1071" t="str">
        <f>IF(SUM($M$140:$AF$140)=0,"",SUM($M$140:$AF$140))</f>
        <v/>
      </c>
      <c r="AH140" s="1072"/>
      <c r="AI140" s="1072"/>
      <c r="AJ140" s="1073"/>
      <c r="AK140" s="3"/>
      <c r="AN140" s="169"/>
      <c r="AO140" s="276"/>
      <c r="AP140" s="169"/>
      <c r="AQ140" s="169"/>
    </row>
    <row r="141" spans="1:44" ht="30" customHeight="1">
      <c r="A141" s="1"/>
      <c r="B141" s="153"/>
      <c r="C141" s="73"/>
      <c r="D141" s="1069"/>
      <c r="E141" s="1069"/>
      <c r="F141" s="1069"/>
      <c r="G141" s="1074" t="s">
        <v>211</v>
      </c>
      <c r="H141" s="1075"/>
      <c r="I141" s="1075"/>
      <c r="J141" s="1075"/>
      <c r="K141" s="1075"/>
      <c r="L141" s="1076"/>
      <c r="M141" s="1077"/>
      <c r="N141" s="1077"/>
      <c r="O141" s="1077"/>
      <c r="P141" s="1077"/>
      <c r="Q141" s="1077"/>
      <c r="R141" s="1077"/>
      <c r="S141" s="1077"/>
      <c r="T141" s="1077"/>
      <c r="U141" s="1077"/>
      <c r="V141" s="1077"/>
      <c r="W141" s="1077"/>
      <c r="X141" s="1077"/>
      <c r="Y141" s="1077"/>
      <c r="Z141" s="1077"/>
      <c r="AA141" s="1077"/>
      <c r="AB141" s="1077"/>
      <c r="AC141" s="1077"/>
      <c r="AD141" s="1077"/>
      <c r="AE141" s="1077"/>
      <c r="AF141" s="1077"/>
      <c r="AG141" s="1078"/>
      <c r="AH141" s="1079"/>
      <c r="AI141" s="1079"/>
      <c r="AJ141" s="1080"/>
      <c r="AK141" s="3"/>
      <c r="AM141" s="277" t="str">
        <f>IF(OR($M$141&lt;&gt;"",$Q$141&lt;&gt;"",$U$141&lt;&gt;"",$Y$141&lt;&gt;"",$AC$141&lt;&gt;""),"← 緩和措置は県に届け出て承認された場合のみ適用されます。","")</f>
        <v/>
      </c>
      <c r="AN141" s="278"/>
      <c r="AO141" s="278"/>
      <c r="AP141" s="278"/>
      <c r="AQ141" s="278"/>
      <c r="AR141" s="278"/>
    </row>
    <row r="142" spans="1:44" ht="30" customHeight="1">
      <c r="A142" s="1"/>
      <c r="B142" s="153"/>
      <c r="C142" s="73"/>
      <c r="D142" s="1069"/>
      <c r="E142" s="1069"/>
      <c r="F142" s="1069"/>
      <c r="G142" s="1086" t="s">
        <v>212</v>
      </c>
      <c r="H142" s="1087"/>
      <c r="I142" s="1087"/>
      <c r="J142" s="1087"/>
      <c r="K142" s="1087"/>
      <c r="L142" s="1088"/>
      <c r="M142" s="1077"/>
      <c r="N142" s="1077"/>
      <c r="O142" s="1077"/>
      <c r="P142" s="1077"/>
      <c r="Q142" s="1077"/>
      <c r="R142" s="1077"/>
      <c r="S142" s="1077"/>
      <c r="T142" s="1077"/>
      <c r="U142" s="1077"/>
      <c r="V142" s="1077"/>
      <c r="W142" s="1077"/>
      <c r="X142" s="1077"/>
      <c r="Y142" s="1077"/>
      <c r="Z142" s="1077"/>
      <c r="AA142" s="1077"/>
      <c r="AB142" s="1077"/>
      <c r="AC142" s="1077"/>
      <c r="AD142" s="1077"/>
      <c r="AE142" s="1077"/>
      <c r="AF142" s="1077"/>
      <c r="AG142" s="1078"/>
      <c r="AH142" s="1079"/>
      <c r="AI142" s="1079"/>
      <c r="AJ142" s="1080"/>
      <c r="AK142" s="3"/>
      <c r="AM142" s="279"/>
      <c r="AN142" s="278"/>
      <c r="AO142" s="278"/>
      <c r="AP142" s="278"/>
      <c r="AQ142" s="278"/>
      <c r="AR142" s="278"/>
    </row>
    <row r="143" spans="1:44" ht="30" customHeight="1">
      <c r="A143" s="1"/>
      <c r="B143" s="153"/>
      <c r="C143" s="73"/>
      <c r="D143" s="1069"/>
      <c r="E143" s="1069"/>
      <c r="F143" s="1069"/>
      <c r="G143" s="1065" t="s">
        <v>213</v>
      </c>
      <c r="H143" s="1065"/>
      <c r="I143" s="1065"/>
      <c r="J143" s="1065"/>
      <c r="K143" s="1065"/>
      <c r="L143" s="1065"/>
      <c r="M143" s="1085"/>
      <c r="N143" s="1085"/>
      <c r="O143" s="1085"/>
      <c r="P143" s="1085"/>
      <c r="Q143" s="1085"/>
      <c r="R143" s="1085"/>
      <c r="S143" s="1085"/>
      <c r="T143" s="1085"/>
      <c r="U143" s="1085"/>
      <c r="V143" s="1085"/>
      <c r="W143" s="1085"/>
      <c r="X143" s="1085"/>
      <c r="Y143" s="1085"/>
      <c r="Z143" s="1085"/>
      <c r="AA143" s="1085"/>
      <c r="AB143" s="1085"/>
      <c r="AC143" s="1085"/>
      <c r="AD143" s="1085"/>
      <c r="AE143" s="1085"/>
      <c r="AF143" s="1085"/>
      <c r="AG143" s="1078"/>
      <c r="AH143" s="1079"/>
      <c r="AI143" s="1079"/>
      <c r="AJ143" s="1080"/>
      <c r="AK143" s="3"/>
      <c r="AM143" s="279"/>
      <c r="AN143" s="278"/>
      <c r="AO143" s="278"/>
      <c r="AP143" s="278"/>
      <c r="AQ143" s="278"/>
      <c r="AR143" s="278"/>
    </row>
    <row r="144" spans="1:44" ht="30" customHeight="1">
      <c r="A144" s="1"/>
      <c r="B144" s="153"/>
      <c r="C144" s="73"/>
      <c r="D144" s="1069"/>
      <c r="E144" s="1069"/>
      <c r="F144" s="1069"/>
      <c r="G144" s="1064" t="s">
        <v>214</v>
      </c>
      <c r="H144" s="1064"/>
      <c r="I144" s="1064"/>
      <c r="J144" s="1064"/>
      <c r="K144" s="1064"/>
      <c r="L144" s="1064"/>
      <c r="M144" s="1081"/>
      <c r="N144" s="1082"/>
      <c r="O144" s="1082"/>
      <c r="P144" s="1082"/>
      <c r="Q144" s="1082"/>
      <c r="R144" s="1082"/>
      <c r="S144" s="1082"/>
      <c r="T144" s="1082"/>
      <c r="U144" s="1082"/>
      <c r="V144" s="1082"/>
      <c r="W144" s="1082"/>
      <c r="X144" s="1082"/>
      <c r="Y144" s="1082"/>
      <c r="Z144" s="1082"/>
      <c r="AA144" s="1082"/>
      <c r="AB144" s="1082"/>
      <c r="AC144" s="1082"/>
      <c r="AD144" s="1082"/>
      <c r="AE144" s="1082"/>
      <c r="AF144" s="1083"/>
      <c r="AG144" s="1071" t="str">
        <f>IF($AG$140="","",$AG$140-$AG$145)</f>
        <v/>
      </c>
      <c r="AH144" s="1072"/>
      <c r="AI144" s="1072"/>
      <c r="AJ144" s="1073"/>
      <c r="AK144" s="3"/>
      <c r="AN144" s="169"/>
      <c r="AO144" s="169"/>
      <c r="AP144" s="169"/>
      <c r="AQ144" s="169"/>
    </row>
    <row r="145" spans="1:46" ht="30" customHeight="1">
      <c r="A145" s="1"/>
      <c r="B145" s="153"/>
      <c r="C145" s="73"/>
      <c r="D145" s="1069"/>
      <c r="E145" s="1069"/>
      <c r="F145" s="1069"/>
      <c r="G145" s="1064" t="s">
        <v>215</v>
      </c>
      <c r="H145" s="1064"/>
      <c r="I145" s="1064"/>
      <c r="J145" s="1064"/>
      <c r="K145" s="1064"/>
      <c r="L145" s="1064"/>
      <c r="M145" s="1081"/>
      <c r="N145" s="1082"/>
      <c r="O145" s="1082"/>
      <c r="P145" s="1082"/>
      <c r="Q145" s="1082"/>
      <c r="R145" s="1082"/>
      <c r="S145" s="1082"/>
      <c r="T145" s="1082"/>
      <c r="U145" s="1082"/>
      <c r="V145" s="1082"/>
      <c r="W145" s="1082"/>
      <c r="X145" s="1082"/>
      <c r="Y145" s="1082"/>
      <c r="Z145" s="1082"/>
      <c r="AA145" s="1082"/>
      <c r="AB145" s="1082"/>
      <c r="AC145" s="1082"/>
      <c r="AD145" s="1082"/>
      <c r="AE145" s="1082"/>
      <c r="AF145" s="1083"/>
      <c r="AG145" s="1071" t="str">
        <f>IF($AG$140="","",ROUNDUP($M$140*$M$143+$Q$140*$Q$143+$U$140*$U$143+$Y$140*$Y$143+$AC$140*$AC$143,0))</f>
        <v/>
      </c>
      <c r="AH145" s="1072"/>
      <c r="AI145" s="1072"/>
      <c r="AJ145" s="1073"/>
      <c r="AK145" s="3"/>
      <c r="AN145" s="169"/>
      <c r="AO145" s="169"/>
      <c r="AP145" s="169"/>
      <c r="AQ145" s="169"/>
    </row>
    <row r="146" spans="1:46" ht="30" customHeight="1">
      <c r="A146" s="1"/>
      <c r="B146" s="153"/>
      <c r="C146" s="73"/>
      <c r="D146" s="1069" t="s">
        <v>496</v>
      </c>
      <c r="E146" s="1069"/>
      <c r="F146" s="1069"/>
      <c r="G146" s="1064" t="s">
        <v>494</v>
      </c>
      <c r="H146" s="1064"/>
      <c r="I146" s="1064"/>
      <c r="J146" s="1064"/>
      <c r="K146" s="1064"/>
      <c r="L146" s="1064"/>
      <c r="M146" s="1084" t="str">
        <f>IF(Q$49="","",Q$49)</f>
        <v/>
      </c>
      <c r="N146" s="1084"/>
      <c r="O146" s="1084"/>
      <c r="P146" s="1084"/>
      <c r="Q146" s="1084" t="str">
        <f t="shared" ref="Q146" si="14">IF(U$49="","",U$49)</f>
        <v/>
      </c>
      <c r="R146" s="1084"/>
      <c r="S146" s="1084"/>
      <c r="T146" s="1084"/>
      <c r="U146" s="1084" t="str">
        <f t="shared" ref="U146" si="15">IF(Y$49="","",Y$49)</f>
        <v/>
      </c>
      <c r="V146" s="1084"/>
      <c r="W146" s="1084"/>
      <c r="X146" s="1084"/>
      <c r="Y146" s="1084" t="str">
        <f t="shared" ref="Y146" si="16">IF(AC$49="","",AC$49)</f>
        <v/>
      </c>
      <c r="Z146" s="1084"/>
      <c r="AA146" s="1084"/>
      <c r="AB146" s="1084"/>
      <c r="AC146" s="1084" t="str">
        <f t="shared" ref="AC146" si="17">IF(AG$49="","",AG$49)</f>
        <v/>
      </c>
      <c r="AD146" s="1084"/>
      <c r="AE146" s="1084"/>
      <c r="AF146" s="1084"/>
      <c r="AG146" s="1071" t="str">
        <f>IF(SUM($M$146:$AF$146)=0,"",SUM($M$146:$AF$146))</f>
        <v/>
      </c>
      <c r="AH146" s="1072"/>
      <c r="AI146" s="1072"/>
      <c r="AJ146" s="1073"/>
      <c r="AK146" s="3"/>
      <c r="AN146" s="169"/>
      <c r="AO146" s="169"/>
      <c r="AP146" s="169"/>
      <c r="AQ146" s="169"/>
    </row>
    <row r="147" spans="1:46" ht="30" customHeight="1">
      <c r="A147" s="1"/>
      <c r="B147" s="153"/>
      <c r="C147" s="73"/>
      <c r="D147" s="1069"/>
      <c r="E147" s="1069"/>
      <c r="F147" s="1069"/>
      <c r="G147" s="1074" t="s">
        <v>495</v>
      </c>
      <c r="H147" s="1075"/>
      <c r="I147" s="1075"/>
      <c r="J147" s="1075"/>
      <c r="K147" s="1075"/>
      <c r="L147" s="1076"/>
      <c r="M147" s="1092" t="str">
        <f>IFERROR(IF(AND(M$140&gt;0,M$146&gt;0),1-M$146/M$140,""),"")</f>
        <v/>
      </c>
      <c r="N147" s="1092"/>
      <c r="O147" s="1092"/>
      <c r="P147" s="1092"/>
      <c r="Q147" s="1092" t="str">
        <f t="shared" ref="Q147" si="18">IFERROR(IF(AND(Q$140&gt;0,Q$146&gt;0),1-Q$146/Q$140,""),"")</f>
        <v/>
      </c>
      <c r="R147" s="1092"/>
      <c r="S147" s="1092"/>
      <c r="T147" s="1092"/>
      <c r="U147" s="1092" t="str">
        <f t="shared" ref="U147" si="19">IFERROR(IF(AND(U$140&gt;0,U$146&gt;0),1-U$146/U$140,""),"")</f>
        <v/>
      </c>
      <c r="V147" s="1092"/>
      <c r="W147" s="1092"/>
      <c r="X147" s="1092"/>
      <c r="Y147" s="1092" t="str">
        <f t="shared" ref="Y147" si="20">IFERROR(IF(AND(Y$140&gt;0,Y$146&gt;0),1-Y$146/Y$140,""),"")</f>
        <v/>
      </c>
      <c r="Z147" s="1092"/>
      <c r="AA147" s="1092"/>
      <c r="AB147" s="1092"/>
      <c r="AC147" s="1092" t="str">
        <f t="shared" ref="AC147" si="21">IFERROR(IF(AND(AC$140&gt;0,AC$146&gt;0),1-AC$146/AC$140,""),"")</f>
        <v/>
      </c>
      <c r="AD147" s="1092"/>
      <c r="AE147" s="1092"/>
      <c r="AF147" s="1092"/>
      <c r="AG147" s="1093" t="s">
        <v>192</v>
      </c>
      <c r="AH147" s="1094"/>
      <c r="AI147" s="1094"/>
      <c r="AJ147" s="1094"/>
      <c r="AK147" s="3"/>
      <c r="AN147" s="169"/>
      <c r="AO147" s="169"/>
      <c r="AP147" s="169"/>
      <c r="AQ147" s="169"/>
    </row>
    <row r="148" spans="1:46" ht="30" customHeight="1">
      <c r="A148" s="1"/>
      <c r="B148" s="153"/>
      <c r="C148" s="73"/>
      <c r="D148" s="1069"/>
      <c r="E148" s="1069"/>
      <c r="F148" s="1069"/>
      <c r="G148" s="1064" t="s">
        <v>216</v>
      </c>
      <c r="H148" s="1064"/>
      <c r="I148" s="1064"/>
      <c r="J148" s="1064"/>
      <c r="K148" s="1064"/>
      <c r="L148" s="1064"/>
      <c r="M148" s="1084" t="str">
        <f>IFERROR(IF(AND(M$140&gt;0,M$146&gt;0),M$140-M$146,""),"")</f>
        <v/>
      </c>
      <c r="N148" s="1084"/>
      <c r="O148" s="1084"/>
      <c r="P148" s="1084"/>
      <c r="Q148" s="1084" t="str">
        <f t="shared" ref="Q148" si="22">IFERROR(IF(AND(Q$140&gt;0,Q$146&gt;0),Q$140-Q$146,""),"")</f>
        <v/>
      </c>
      <c r="R148" s="1084"/>
      <c r="S148" s="1084"/>
      <c r="T148" s="1084"/>
      <c r="U148" s="1084" t="str">
        <f t="shared" ref="U148" si="23">IFERROR(IF(AND(U$140&gt;0,U$146&gt;0),U$140-U$146,""),"")</f>
        <v/>
      </c>
      <c r="V148" s="1084"/>
      <c r="W148" s="1084"/>
      <c r="X148" s="1084"/>
      <c r="Y148" s="1084" t="str">
        <f t="shared" ref="Y148" si="24">IFERROR(IF(AND(Y$140&gt;0,Y$146&gt;0),Y$140-Y$146,""),"")</f>
        <v/>
      </c>
      <c r="Z148" s="1084"/>
      <c r="AA148" s="1084"/>
      <c r="AB148" s="1084"/>
      <c r="AC148" s="1084" t="str">
        <f t="shared" ref="AC148" si="25">IFERROR(IF(AND(AC$140&gt;0,AC$146&gt;0),AC$140-AC$146,""),"")</f>
        <v/>
      </c>
      <c r="AD148" s="1084"/>
      <c r="AE148" s="1084"/>
      <c r="AF148" s="1084"/>
      <c r="AG148" s="1071" t="str">
        <f>IF(SUM($M$148:$AF$148)=0,"",SUM($M$148:$AF$148))</f>
        <v/>
      </c>
      <c r="AH148" s="1072"/>
      <c r="AI148" s="1072"/>
      <c r="AJ148" s="1073"/>
      <c r="AK148" s="3"/>
      <c r="AN148" s="169"/>
      <c r="AO148" s="169"/>
      <c r="AP148" s="169"/>
      <c r="AQ148" s="169"/>
    </row>
    <row r="149" spans="1:46" ht="30" customHeight="1">
      <c r="A149" s="1"/>
      <c r="B149" s="153"/>
      <c r="C149" s="73"/>
      <c r="D149" s="1089" t="s">
        <v>217</v>
      </c>
      <c r="E149" s="1090"/>
      <c r="F149" s="1090"/>
      <c r="G149" s="1090"/>
      <c r="H149" s="1090"/>
      <c r="I149" s="1090"/>
      <c r="J149" s="1090"/>
      <c r="K149" s="1090"/>
      <c r="L149" s="1091"/>
      <c r="M149" s="1077"/>
      <c r="N149" s="1077"/>
      <c r="O149" s="1077"/>
      <c r="P149" s="1077"/>
      <c r="Q149" s="1077"/>
      <c r="R149" s="1077"/>
      <c r="S149" s="1077"/>
      <c r="T149" s="1077"/>
      <c r="U149" s="1077"/>
      <c r="V149" s="1077"/>
      <c r="W149" s="1077"/>
      <c r="X149" s="1077"/>
      <c r="Y149" s="1077"/>
      <c r="Z149" s="1077"/>
      <c r="AA149" s="1077"/>
      <c r="AB149" s="1077"/>
      <c r="AC149" s="1077"/>
      <c r="AD149" s="1077"/>
      <c r="AE149" s="1077"/>
      <c r="AF149" s="1077"/>
      <c r="AG149" s="1078"/>
      <c r="AH149" s="1079"/>
      <c r="AI149" s="1079"/>
      <c r="AJ149" s="1080"/>
      <c r="AK149" s="3"/>
      <c r="AM149" s="133" t="s">
        <v>513</v>
      </c>
      <c r="AN149" s="169"/>
      <c r="AO149" s="169"/>
      <c r="AP149" s="169"/>
      <c r="AQ149" s="169"/>
    </row>
    <row r="150" spans="1:46" ht="11.25" customHeight="1">
      <c r="A150" s="1"/>
      <c r="B150" s="73"/>
      <c r="C150" s="73"/>
      <c r="D150" s="73"/>
      <c r="E150" s="73"/>
      <c r="F150" s="73"/>
      <c r="G150" s="73"/>
      <c r="H150" s="73"/>
      <c r="I150" s="73"/>
      <c r="J150" s="73"/>
      <c r="K150" s="73"/>
      <c r="L150" s="73"/>
      <c r="M150" s="73"/>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N150" s="169"/>
      <c r="AO150" s="169"/>
      <c r="AP150" s="169"/>
      <c r="AQ150" s="169"/>
    </row>
    <row r="151" spans="1:46">
      <c r="A151" s="1"/>
      <c r="B151" s="73"/>
      <c r="C151" s="54"/>
      <c r="D151" s="72"/>
      <c r="E151" s="280"/>
      <c r="F151" s="280"/>
      <c r="G151" s="280"/>
      <c r="H151" s="280"/>
      <c r="I151" s="280"/>
      <c r="J151" s="280"/>
      <c r="K151" s="280"/>
      <c r="L151" s="280"/>
      <c r="M151" s="73"/>
      <c r="N151" s="54"/>
      <c r="O151" s="54"/>
      <c r="P151" s="54"/>
      <c r="Q151" s="54"/>
      <c r="R151" s="54"/>
      <c r="S151" s="54"/>
      <c r="T151" s="54"/>
      <c r="U151" s="54"/>
      <c r="V151" s="54"/>
      <c r="W151" s="54"/>
      <c r="X151" s="54"/>
      <c r="Y151" s="116"/>
      <c r="Z151" s="116"/>
      <c r="AA151" s="116"/>
      <c r="AB151" s="107"/>
      <c r="AC151" s="116"/>
      <c r="AD151" s="116"/>
      <c r="AE151" s="116"/>
      <c r="AF151" s="116"/>
      <c r="AG151" s="116"/>
      <c r="AH151" s="116"/>
      <c r="AI151" s="116"/>
      <c r="AJ151" s="264" t="s">
        <v>79</v>
      </c>
      <c r="AK151" s="116"/>
      <c r="AN151" s="169"/>
      <c r="AO151" s="169"/>
      <c r="AP151" s="169"/>
      <c r="AQ151" s="169"/>
    </row>
    <row r="152" spans="1:46" s="46" customFormat="1" ht="13.5">
      <c r="A152" s="9"/>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871" t="s">
        <v>84</v>
      </c>
      <c r="Z152" s="871"/>
      <c r="AA152" s="871"/>
      <c r="AB152" s="871"/>
      <c r="AC152" s="746" t="str">
        <f>IF($AC$4="","",$AC$4)</f>
        <v/>
      </c>
      <c r="AD152" s="746"/>
      <c r="AE152" s="746"/>
      <c r="AF152" s="746"/>
      <c r="AG152" s="746"/>
      <c r="AH152" s="746"/>
      <c r="AI152" s="746"/>
      <c r="AJ152" s="746"/>
      <c r="AK152" s="67"/>
      <c r="AM152" s="136"/>
      <c r="AN152" s="169"/>
      <c r="AO152" s="169"/>
      <c r="AP152" s="169"/>
      <c r="AQ152" s="169"/>
    </row>
    <row r="153" spans="1:46">
      <c r="A153" s="1"/>
      <c r="B153" s="72"/>
      <c r="C153" s="258" t="s">
        <v>170</v>
      </c>
      <c r="D153" s="258"/>
      <c r="E153" s="258"/>
      <c r="F153" s="258"/>
      <c r="G153" s="258"/>
      <c r="H153" s="258"/>
      <c r="I153" s="258"/>
      <c r="J153" s="258"/>
      <c r="K153" s="258"/>
      <c r="L153" s="258"/>
      <c r="M153" s="258"/>
      <c r="N153" s="258"/>
      <c r="O153" s="258"/>
      <c r="P153" s="258"/>
      <c r="Q153" s="258"/>
      <c r="R153" s="258"/>
      <c r="S153" s="258"/>
      <c r="T153" s="258"/>
      <c r="U153" s="258"/>
      <c r="V153" s="258"/>
      <c r="W153" s="258"/>
      <c r="X153" s="258"/>
      <c r="Y153" s="54"/>
      <c r="Z153" s="54"/>
      <c r="AA153" s="54"/>
      <c r="AB153" s="54"/>
      <c r="AC153" s="54"/>
      <c r="AD153" s="54"/>
      <c r="AE153" s="54"/>
      <c r="AF153" s="281" t="str">
        <f>IF($E$10="B","B事業所（５） ",IF($E$10="C","C事業所（５）",""))</f>
        <v/>
      </c>
      <c r="AG153" s="54"/>
      <c r="AH153" s="54"/>
      <c r="AI153" s="54"/>
      <c r="AJ153" s="54"/>
      <c r="AK153" s="54"/>
      <c r="AN153" s="169"/>
      <c r="AO153" s="169"/>
      <c r="AP153" s="169"/>
      <c r="AQ153" s="169"/>
      <c r="AR153" s="46"/>
      <c r="AS153" s="46"/>
      <c r="AT153" s="46"/>
    </row>
    <row r="154" spans="1:46" ht="8.25" customHeight="1">
      <c r="A154" s="1"/>
      <c r="B154" s="32"/>
      <c r="C154" s="17"/>
      <c r="D154" s="17"/>
      <c r="E154" s="17"/>
      <c r="F154" s="17"/>
      <c r="G154" s="17"/>
      <c r="H154" s="17"/>
      <c r="I154" s="17"/>
      <c r="J154" s="17"/>
      <c r="K154" s="17"/>
      <c r="L154" s="17"/>
      <c r="M154" s="17"/>
      <c r="N154" s="17"/>
      <c r="O154" s="17"/>
      <c r="P154" s="17"/>
      <c r="Q154" s="17"/>
      <c r="R154" s="17"/>
      <c r="S154" s="17"/>
      <c r="T154" s="17"/>
      <c r="U154" s="17"/>
      <c r="V154" s="5"/>
      <c r="W154" s="5"/>
      <c r="X154" s="5"/>
      <c r="Y154" s="5"/>
      <c r="Z154" s="5"/>
      <c r="AA154" s="5"/>
      <c r="AB154" s="5"/>
      <c r="AC154" s="5"/>
      <c r="AD154" s="5"/>
      <c r="AE154" s="5"/>
      <c r="AF154" s="5"/>
      <c r="AG154" s="5"/>
      <c r="AH154" s="5"/>
      <c r="AI154" s="5"/>
      <c r="AJ154" s="5"/>
      <c r="AK154" s="18"/>
      <c r="AN154" s="169"/>
      <c r="AO154" s="169"/>
      <c r="AP154" s="169"/>
      <c r="AQ154" s="169"/>
      <c r="AR154" s="46"/>
      <c r="AS154" s="46"/>
      <c r="AT154" s="46"/>
    </row>
    <row r="155" spans="1:46" s="46" customFormat="1" ht="21" customHeight="1">
      <c r="A155" s="9"/>
      <c r="B155" s="155"/>
      <c r="C155" s="130" t="s">
        <v>171</v>
      </c>
      <c r="D155" s="86"/>
      <c r="E155" s="86"/>
      <c r="F155" s="86"/>
      <c r="G155" s="86"/>
      <c r="H155" s="67"/>
      <c r="I155" s="67"/>
      <c r="J155" s="67"/>
      <c r="K155" s="86"/>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34"/>
      <c r="AM155" s="136"/>
      <c r="AN155" s="169"/>
      <c r="AO155" s="169"/>
      <c r="AP155" s="169"/>
      <c r="AQ155" s="169"/>
    </row>
    <row r="156" spans="1:46" s="46" customFormat="1" ht="13.5">
      <c r="A156" s="9"/>
      <c r="B156" s="155"/>
      <c r="C156" s="86"/>
      <c r="D156" s="86"/>
      <c r="E156" s="86"/>
      <c r="F156" s="86"/>
      <c r="G156" s="86"/>
      <c r="H156" s="282"/>
      <c r="I156" s="282"/>
      <c r="J156" s="282"/>
      <c r="K156" s="86"/>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34"/>
      <c r="AM156" s="136"/>
      <c r="AN156" s="169"/>
      <c r="AO156" s="169"/>
      <c r="AP156" s="169"/>
      <c r="AQ156" s="169"/>
    </row>
    <row r="157" spans="1:46" s="46" customFormat="1" ht="10.5" customHeight="1">
      <c r="A157" s="9"/>
      <c r="B157" s="155"/>
      <c r="C157" s="878" t="s">
        <v>172</v>
      </c>
      <c r="D157" s="879"/>
      <c r="E157" s="884" t="s">
        <v>173</v>
      </c>
      <c r="F157" s="885"/>
      <c r="G157" s="885"/>
      <c r="H157" s="885"/>
      <c r="I157" s="885"/>
      <c r="J157" s="885"/>
      <c r="K157" s="885"/>
      <c r="L157" s="885"/>
      <c r="M157" s="885"/>
      <c r="N157" s="885"/>
      <c r="O157" s="885"/>
      <c r="P157" s="885"/>
      <c r="Q157" s="886"/>
      <c r="R157" s="878" t="s">
        <v>486</v>
      </c>
      <c r="S157" s="893"/>
      <c r="T157" s="893"/>
      <c r="U157" s="893"/>
      <c r="V157" s="893"/>
      <c r="W157" s="893"/>
      <c r="X157" s="893"/>
      <c r="Y157" s="893"/>
      <c r="Z157" s="893"/>
      <c r="AA157" s="893"/>
      <c r="AB157" s="893"/>
      <c r="AC157" s="879"/>
      <c r="AD157" s="872" t="s">
        <v>174</v>
      </c>
      <c r="AE157" s="872"/>
      <c r="AF157" s="1097" t="s">
        <v>218</v>
      </c>
      <c r="AG157" s="1097"/>
      <c r="AH157" s="873" t="s">
        <v>487</v>
      </c>
      <c r="AI157" s="873"/>
      <c r="AJ157" s="873"/>
      <c r="AK157" s="34"/>
      <c r="AM157" s="136"/>
      <c r="AN157" s="169"/>
      <c r="AO157" s="169"/>
      <c r="AP157" s="169"/>
      <c r="AQ157" s="169"/>
      <c r="AR157" s="45"/>
    </row>
    <row r="158" spans="1:46" s="46" customFormat="1" ht="10.5" customHeight="1">
      <c r="A158" s="9"/>
      <c r="B158" s="155"/>
      <c r="C158" s="1095"/>
      <c r="D158" s="881"/>
      <c r="E158" s="1096"/>
      <c r="F158" s="888"/>
      <c r="G158" s="888"/>
      <c r="H158" s="888"/>
      <c r="I158" s="888"/>
      <c r="J158" s="888"/>
      <c r="K158" s="888"/>
      <c r="L158" s="888"/>
      <c r="M158" s="888"/>
      <c r="N158" s="888"/>
      <c r="O158" s="888"/>
      <c r="P158" s="888"/>
      <c r="Q158" s="889"/>
      <c r="R158" s="1095"/>
      <c r="S158" s="894"/>
      <c r="T158" s="894"/>
      <c r="U158" s="894"/>
      <c r="V158" s="894"/>
      <c r="W158" s="894"/>
      <c r="X158" s="894"/>
      <c r="Y158" s="894"/>
      <c r="Z158" s="894"/>
      <c r="AA158" s="894"/>
      <c r="AB158" s="894"/>
      <c r="AC158" s="881"/>
      <c r="AD158" s="872"/>
      <c r="AE158" s="872"/>
      <c r="AF158" s="1097"/>
      <c r="AG158" s="1097"/>
      <c r="AH158" s="873"/>
      <c r="AI158" s="873"/>
      <c r="AJ158" s="873"/>
      <c r="AK158" s="34"/>
      <c r="AM158" s="136"/>
      <c r="AN158" s="169"/>
      <c r="AO158" s="169"/>
      <c r="AP158" s="169"/>
      <c r="AQ158" s="169"/>
      <c r="AR158" s="45"/>
    </row>
    <row r="159" spans="1:46" s="46" customFormat="1" ht="10.5" customHeight="1">
      <c r="A159" s="9"/>
      <c r="B159" s="155"/>
      <c r="C159" s="1095"/>
      <c r="D159" s="881"/>
      <c r="E159" s="890"/>
      <c r="F159" s="891"/>
      <c r="G159" s="891"/>
      <c r="H159" s="891"/>
      <c r="I159" s="891"/>
      <c r="J159" s="891"/>
      <c r="K159" s="891"/>
      <c r="L159" s="891"/>
      <c r="M159" s="891"/>
      <c r="N159" s="891"/>
      <c r="O159" s="891"/>
      <c r="P159" s="891"/>
      <c r="Q159" s="892"/>
      <c r="R159" s="1095"/>
      <c r="S159" s="894"/>
      <c r="T159" s="894"/>
      <c r="U159" s="894"/>
      <c r="V159" s="894"/>
      <c r="W159" s="894"/>
      <c r="X159" s="894"/>
      <c r="Y159" s="894"/>
      <c r="Z159" s="894"/>
      <c r="AA159" s="894"/>
      <c r="AB159" s="894"/>
      <c r="AC159" s="881"/>
      <c r="AD159" s="872"/>
      <c r="AE159" s="872"/>
      <c r="AF159" s="1097"/>
      <c r="AG159" s="1097"/>
      <c r="AH159" s="873"/>
      <c r="AI159" s="873"/>
      <c r="AJ159" s="873"/>
      <c r="AK159" s="34"/>
      <c r="AM159" s="136"/>
      <c r="AN159" s="169"/>
      <c r="AO159" s="169"/>
      <c r="AP159" s="169"/>
      <c r="AQ159" s="169"/>
    </row>
    <row r="160" spans="1:46" s="46" customFormat="1" ht="27.75" customHeight="1">
      <c r="A160" s="9"/>
      <c r="B160" s="155"/>
      <c r="C160" s="1095"/>
      <c r="D160" s="881"/>
      <c r="E160" s="1098" t="s">
        <v>176</v>
      </c>
      <c r="F160" s="1099"/>
      <c r="G160" s="1100"/>
      <c r="H160" s="874" t="s">
        <v>177</v>
      </c>
      <c r="I160" s="875"/>
      <c r="J160" s="875"/>
      <c r="K160" s="875"/>
      <c r="L160" s="875"/>
      <c r="M160" s="875"/>
      <c r="N160" s="875"/>
      <c r="O160" s="875"/>
      <c r="P160" s="875"/>
      <c r="Q160" s="876"/>
      <c r="R160" s="1095"/>
      <c r="S160" s="894"/>
      <c r="T160" s="894"/>
      <c r="U160" s="894"/>
      <c r="V160" s="894"/>
      <c r="W160" s="894"/>
      <c r="X160" s="894"/>
      <c r="Y160" s="894"/>
      <c r="Z160" s="894"/>
      <c r="AA160" s="894"/>
      <c r="AB160" s="894"/>
      <c r="AC160" s="881"/>
      <c r="AD160" s="872"/>
      <c r="AE160" s="872"/>
      <c r="AF160" s="1097"/>
      <c r="AG160" s="1097"/>
      <c r="AH160" s="873"/>
      <c r="AI160" s="873"/>
      <c r="AJ160" s="873"/>
      <c r="AK160" s="34"/>
      <c r="AM160" s="136"/>
      <c r="AN160" s="169"/>
      <c r="AO160" s="169"/>
      <c r="AP160" s="169"/>
      <c r="AQ160" s="169"/>
    </row>
    <row r="161" spans="1:46" s="46" customFormat="1" ht="27.75" customHeight="1">
      <c r="A161" s="9"/>
      <c r="B161" s="155"/>
      <c r="C161" s="882"/>
      <c r="D161" s="883"/>
      <c r="E161" s="1101"/>
      <c r="F161" s="1102"/>
      <c r="G161" s="1103"/>
      <c r="H161" s="874" t="s">
        <v>178</v>
      </c>
      <c r="I161" s="875"/>
      <c r="J161" s="875"/>
      <c r="K161" s="876"/>
      <c r="L161" s="874" t="s">
        <v>179</v>
      </c>
      <c r="M161" s="875"/>
      <c r="N161" s="875"/>
      <c r="O161" s="875"/>
      <c r="P161" s="875"/>
      <c r="Q161" s="876"/>
      <c r="R161" s="882"/>
      <c r="S161" s="895"/>
      <c r="T161" s="895"/>
      <c r="U161" s="895"/>
      <c r="V161" s="895"/>
      <c r="W161" s="895"/>
      <c r="X161" s="895"/>
      <c r="Y161" s="895"/>
      <c r="Z161" s="895"/>
      <c r="AA161" s="895"/>
      <c r="AB161" s="895"/>
      <c r="AC161" s="883"/>
      <c r="AD161" s="872"/>
      <c r="AE161" s="872"/>
      <c r="AF161" s="1097"/>
      <c r="AG161" s="1097"/>
      <c r="AH161" s="873"/>
      <c r="AI161" s="873"/>
      <c r="AJ161" s="873"/>
      <c r="AK161" s="34"/>
      <c r="AM161" s="136"/>
      <c r="AN161" s="169"/>
      <c r="AO161" s="169"/>
      <c r="AP161" s="169"/>
      <c r="AQ161" s="169"/>
    </row>
    <row r="162" spans="1:46" s="46" customFormat="1" ht="42" customHeight="1">
      <c r="A162" s="9"/>
      <c r="B162" s="155"/>
      <c r="C162" s="900">
        <v>1</v>
      </c>
      <c r="D162" s="901"/>
      <c r="E162" s="902" t="str" cm="1">
        <f t="array" aca="1" ref="E162" ca="1">IFERROR(INDIRECT("Tbl!"&amp;ADDRESS(MATCH($L162,Tbl!$AC:$AC,0),27)),"")</f>
        <v/>
      </c>
      <c r="F162" s="903"/>
      <c r="G162" s="904"/>
      <c r="H162" s="905" t="str" cm="1">
        <f t="array" aca="1" ref="H162" ca="1">IFERROR(INDIRECT("Tbl!"&amp;ADDRESS(MATCH($L162,Tbl!$AC:$AC,0),28)),"")</f>
        <v/>
      </c>
      <c r="I162" s="906"/>
      <c r="J162" s="906"/>
      <c r="K162" s="907"/>
      <c r="L162" s="908"/>
      <c r="M162" s="909"/>
      <c r="N162" s="909"/>
      <c r="O162" s="909"/>
      <c r="P162" s="909"/>
      <c r="Q162" s="909"/>
      <c r="R162" s="1104"/>
      <c r="S162" s="1105"/>
      <c r="T162" s="1105"/>
      <c r="U162" s="1105"/>
      <c r="V162" s="1105"/>
      <c r="W162" s="1105"/>
      <c r="X162" s="1105"/>
      <c r="Y162" s="1105"/>
      <c r="Z162" s="1105"/>
      <c r="AA162" s="1105"/>
      <c r="AB162" s="1105"/>
      <c r="AC162" s="1105"/>
      <c r="AD162" s="896"/>
      <c r="AE162" s="896"/>
      <c r="AF162" s="896"/>
      <c r="AG162" s="896"/>
      <c r="AH162" s="897"/>
      <c r="AI162" s="898"/>
      <c r="AJ162" s="899"/>
      <c r="AK162" s="34"/>
      <c r="AM162" s="343" t="s">
        <v>533</v>
      </c>
      <c r="AN162" s="343"/>
      <c r="AO162" s="343"/>
      <c r="AP162" s="343"/>
      <c r="AQ162" s="343"/>
      <c r="AR162" s="343"/>
      <c r="AS162" s="343"/>
    </row>
    <row r="163" spans="1:46" s="46" customFormat="1" ht="42" customHeight="1">
      <c r="A163" s="9"/>
      <c r="B163" s="155"/>
      <c r="C163" s="900">
        <v>2</v>
      </c>
      <c r="D163" s="901"/>
      <c r="E163" s="902" t="str" cm="1">
        <f t="array" aca="1" ref="E163" ca="1">IFERROR(INDIRECT("Tbl!"&amp;ADDRESS(MATCH($L163,Tbl!$AC:$AC,0),27)),"")</f>
        <v/>
      </c>
      <c r="F163" s="903"/>
      <c r="G163" s="904"/>
      <c r="H163" s="905" t="str" cm="1">
        <f t="array" aca="1" ref="H163" ca="1">IFERROR(INDIRECT("Tbl!"&amp;ADDRESS(MATCH($L163,Tbl!$AC:$AC,0),28)),"")</f>
        <v/>
      </c>
      <c r="I163" s="906"/>
      <c r="J163" s="906"/>
      <c r="K163" s="907"/>
      <c r="L163" s="908"/>
      <c r="M163" s="909"/>
      <c r="N163" s="909"/>
      <c r="O163" s="909"/>
      <c r="P163" s="909"/>
      <c r="Q163" s="909"/>
      <c r="R163" s="1104"/>
      <c r="S163" s="1105"/>
      <c r="T163" s="1105"/>
      <c r="U163" s="1105"/>
      <c r="V163" s="1105"/>
      <c r="W163" s="1105"/>
      <c r="X163" s="1105"/>
      <c r="Y163" s="1105"/>
      <c r="Z163" s="1105"/>
      <c r="AA163" s="1105"/>
      <c r="AB163" s="1105"/>
      <c r="AC163" s="1105"/>
      <c r="AD163" s="896"/>
      <c r="AE163" s="896"/>
      <c r="AF163" s="896"/>
      <c r="AG163" s="896"/>
      <c r="AH163" s="897"/>
      <c r="AI163" s="898"/>
      <c r="AJ163" s="899"/>
      <c r="AK163" s="34"/>
      <c r="AM163" s="136"/>
      <c r="AN163" s="169"/>
      <c r="AO163" s="169"/>
      <c r="AP163" s="169"/>
      <c r="AQ163" s="169"/>
    </row>
    <row r="164" spans="1:46" s="46" customFormat="1" ht="42" customHeight="1">
      <c r="A164" s="9"/>
      <c r="B164" s="155"/>
      <c r="C164" s="900">
        <v>3</v>
      </c>
      <c r="D164" s="901"/>
      <c r="E164" s="902" t="str" cm="1">
        <f t="array" aca="1" ref="E164" ca="1">IFERROR(INDIRECT("Tbl!"&amp;ADDRESS(MATCH($L164,Tbl!$AC:$AC,0),27)),"")</f>
        <v/>
      </c>
      <c r="F164" s="903"/>
      <c r="G164" s="904"/>
      <c r="H164" s="905" t="str" cm="1">
        <f t="array" aca="1" ref="H164" ca="1">IFERROR(INDIRECT("Tbl!"&amp;ADDRESS(MATCH($L164,Tbl!$AC:$AC,0),28)),"")</f>
        <v/>
      </c>
      <c r="I164" s="906"/>
      <c r="J164" s="906"/>
      <c r="K164" s="907"/>
      <c r="L164" s="908"/>
      <c r="M164" s="909"/>
      <c r="N164" s="909"/>
      <c r="O164" s="909"/>
      <c r="P164" s="909"/>
      <c r="Q164" s="909"/>
      <c r="R164" s="1104"/>
      <c r="S164" s="1105"/>
      <c r="T164" s="1105"/>
      <c r="U164" s="1105"/>
      <c r="V164" s="1105"/>
      <c r="W164" s="1105"/>
      <c r="X164" s="1105"/>
      <c r="Y164" s="1105"/>
      <c r="Z164" s="1105"/>
      <c r="AA164" s="1105"/>
      <c r="AB164" s="1105"/>
      <c r="AC164" s="1105"/>
      <c r="AD164" s="896"/>
      <c r="AE164" s="896"/>
      <c r="AF164" s="896"/>
      <c r="AG164" s="896"/>
      <c r="AH164" s="897"/>
      <c r="AI164" s="898"/>
      <c r="AJ164" s="899"/>
      <c r="AK164" s="34"/>
      <c r="AM164" s="136"/>
      <c r="AN164" s="169"/>
      <c r="AO164" s="169"/>
      <c r="AP164" s="169"/>
      <c r="AQ164" s="169"/>
    </row>
    <row r="165" spans="1:46" s="46" customFormat="1" ht="42" customHeight="1">
      <c r="A165" s="9"/>
      <c r="B165" s="155"/>
      <c r="C165" s="900">
        <v>4</v>
      </c>
      <c r="D165" s="901"/>
      <c r="E165" s="902" t="str" cm="1">
        <f t="array" aca="1" ref="E165" ca="1">IFERROR(INDIRECT("Tbl!"&amp;ADDRESS(MATCH($L165,Tbl!$AC:$AC,0),27)),"")</f>
        <v/>
      </c>
      <c r="F165" s="903"/>
      <c r="G165" s="904"/>
      <c r="H165" s="905" t="str" cm="1">
        <f t="array" aca="1" ref="H165" ca="1">IFERROR(INDIRECT("Tbl!"&amp;ADDRESS(MATCH($L165,Tbl!$AC:$AC,0),28)),"")</f>
        <v/>
      </c>
      <c r="I165" s="906"/>
      <c r="J165" s="906"/>
      <c r="K165" s="907"/>
      <c r="L165" s="908"/>
      <c r="M165" s="909"/>
      <c r="N165" s="909"/>
      <c r="O165" s="909"/>
      <c r="P165" s="909"/>
      <c r="Q165" s="909"/>
      <c r="R165" s="1104"/>
      <c r="S165" s="1105"/>
      <c r="T165" s="1105"/>
      <c r="U165" s="1105"/>
      <c r="V165" s="1105"/>
      <c r="W165" s="1105"/>
      <c r="X165" s="1105"/>
      <c r="Y165" s="1105"/>
      <c r="Z165" s="1105"/>
      <c r="AA165" s="1105"/>
      <c r="AB165" s="1105"/>
      <c r="AC165" s="1105"/>
      <c r="AD165" s="896"/>
      <c r="AE165" s="896"/>
      <c r="AF165" s="896"/>
      <c r="AG165" s="896"/>
      <c r="AH165" s="897"/>
      <c r="AI165" s="898"/>
      <c r="AJ165" s="899"/>
      <c r="AK165" s="34"/>
      <c r="AM165" s="136"/>
      <c r="AN165" s="169"/>
      <c r="AO165" s="169"/>
      <c r="AP165" s="169"/>
      <c r="AQ165" s="169"/>
    </row>
    <row r="166" spans="1:46" s="46" customFormat="1" ht="42" customHeight="1">
      <c r="A166" s="9"/>
      <c r="B166" s="155"/>
      <c r="C166" s="900">
        <v>5</v>
      </c>
      <c r="D166" s="901"/>
      <c r="E166" s="902" t="str" cm="1">
        <f t="array" aca="1" ref="E166" ca="1">IFERROR(INDIRECT("Tbl!"&amp;ADDRESS(MATCH($L166,Tbl!$AC:$AC,0),27)),"")</f>
        <v/>
      </c>
      <c r="F166" s="903"/>
      <c r="G166" s="904"/>
      <c r="H166" s="905" t="str" cm="1">
        <f t="array" aca="1" ref="H166" ca="1">IFERROR(INDIRECT("Tbl!"&amp;ADDRESS(MATCH($L166,Tbl!$AC:$AC,0),28)),"")</f>
        <v/>
      </c>
      <c r="I166" s="906"/>
      <c r="J166" s="906"/>
      <c r="K166" s="907"/>
      <c r="L166" s="908"/>
      <c r="M166" s="909"/>
      <c r="N166" s="909"/>
      <c r="O166" s="909"/>
      <c r="P166" s="909"/>
      <c r="Q166" s="909"/>
      <c r="R166" s="1104"/>
      <c r="S166" s="1105"/>
      <c r="T166" s="1105"/>
      <c r="U166" s="1105"/>
      <c r="V166" s="1105"/>
      <c r="W166" s="1105"/>
      <c r="X166" s="1105"/>
      <c r="Y166" s="1105"/>
      <c r="Z166" s="1105"/>
      <c r="AA166" s="1105"/>
      <c r="AB166" s="1105"/>
      <c r="AC166" s="1105"/>
      <c r="AD166" s="896"/>
      <c r="AE166" s="896"/>
      <c r="AF166" s="896"/>
      <c r="AG166" s="896"/>
      <c r="AH166" s="897"/>
      <c r="AI166" s="898"/>
      <c r="AJ166" s="899"/>
      <c r="AK166" s="34"/>
      <c r="AM166" s="136"/>
      <c r="AN166" s="169"/>
      <c r="AO166" s="169"/>
      <c r="AP166" s="169"/>
      <c r="AQ166" s="169"/>
    </row>
    <row r="167" spans="1:46" s="46" customFormat="1" ht="42" customHeight="1">
      <c r="A167" s="9"/>
      <c r="B167" s="155"/>
      <c r="C167" s="900">
        <v>6</v>
      </c>
      <c r="D167" s="901"/>
      <c r="E167" s="902" t="str" cm="1">
        <f t="array" aca="1" ref="E167" ca="1">IFERROR(INDIRECT("Tbl!"&amp;ADDRESS(MATCH($L167,Tbl!$AC:$AC,0),27)),"")</f>
        <v/>
      </c>
      <c r="F167" s="903"/>
      <c r="G167" s="904"/>
      <c r="H167" s="905" t="str" cm="1">
        <f t="array" aca="1" ref="H167" ca="1">IFERROR(INDIRECT("Tbl!"&amp;ADDRESS(MATCH($L167,Tbl!$AC:$AC,0),28)),"")</f>
        <v/>
      </c>
      <c r="I167" s="906"/>
      <c r="J167" s="906"/>
      <c r="K167" s="907"/>
      <c r="L167" s="908"/>
      <c r="M167" s="909"/>
      <c r="N167" s="909"/>
      <c r="O167" s="909"/>
      <c r="P167" s="909"/>
      <c r="Q167" s="909"/>
      <c r="R167" s="1104"/>
      <c r="S167" s="1105"/>
      <c r="T167" s="1105"/>
      <c r="U167" s="1105"/>
      <c r="V167" s="1105"/>
      <c r="W167" s="1105"/>
      <c r="X167" s="1105"/>
      <c r="Y167" s="1105"/>
      <c r="Z167" s="1105"/>
      <c r="AA167" s="1105"/>
      <c r="AB167" s="1105"/>
      <c r="AC167" s="1105"/>
      <c r="AD167" s="896"/>
      <c r="AE167" s="896"/>
      <c r="AF167" s="896"/>
      <c r="AG167" s="896"/>
      <c r="AH167" s="897"/>
      <c r="AI167" s="898"/>
      <c r="AJ167" s="899"/>
      <c r="AK167" s="34"/>
      <c r="AM167" s="136"/>
      <c r="AN167" s="169"/>
      <c r="AO167" s="169"/>
      <c r="AP167" s="169"/>
      <c r="AQ167" s="169"/>
    </row>
    <row r="168" spans="1:46" s="46" customFormat="1" ht="42" customHeight="1">
      <c r="A168" s="9"/>
      <c r="B168" s="155"/>
      <c r="C168" s="900">
        <v>7</v>
      </c>
      <c r="D168" s="901"/>
      <c r="E168" s="902" t="str" cm="1">
        <f t="array" aca="1" ref="E168" ca="1">IFERROR(INDIRECT("Tbl!"&amp;ADDRESS(MATCH($L168,Tbl!$AC:$AC,0),27)),"")</f>
        <v/>
      </c>
      <c r="F168" s="903"/>
      <c r="G168" s="904"/>
      <c r="H168" s="905" t="str" cm="1">
        <f t="array" aca="1" ref="H168" ca="1">IFERROR(INDIRECT("Tbl!"&amp;ADDRESS(MATCH($L168,Tbl!$AC:$AC,0),28)),"")</f>
        <v/>
      </c>
      <c r="I168" s="906"/>
      <c r="J168" s="906"/>
      <c r="K168" s="907"/>
      <c r="L168" s="908"/>
      <c r="M168" s="909"/>
      <c r="N168" s="909"/>
      <c r="O168" s="909"/>
      <c r="P168" s="909"/>
      <c r="Q168" s="909"/>
      <c r="R168" s="1104"/>
      <c r="S168" s="1105"/>
      <c r="T168" s="1105"/>
      <c r="U168" s="1105"/>
      <c r="V168" s="1105"/>
      <c r="W168" s="1105"/>
      <c r="X168" s="1105"/>
      <c r="Y168" s="1105"/>
      <c r="Z168" s="1105"/>
      <c r="AA168" s="1105"/>
      <c r="AB168" s="1105"/>
      <c r="AC168" s="1105"/>
      <c r="AD168" s="896"/>
      <c r="AE168" s="896"/>
      <c r="AF168" s="896"/>
      <c r="AG168" s="896"/>
      <c r="AH168" s="897"/>
      <c r="AI168" s="898"/>
      <c r="AJ168" s="899"/>
      <c r="AK168" s="34"/>
      <c r="AM168" s="136"/>
      <c r="AN168" s="169"/>
      <c r="AO168" s="169"/>
      <c r="AP168" s="169"/>
      <c r="AQ168" s="169"/>
    </row>
    <row r="169" spans="1:46" s="46" customFormat="1" ht="42" customHeight="1">
      <c r="A169" s="9"/>
      <c r="B169" s="155"/>
      <c r="C169" s="900">
        <v>8</v>
      </c>
      <c r="D169" s="901"/>
      <c r="E169" s="902" t="str" cm="1">
        <f t="array" aca="1" ref="E169" ca="1">IFERROR(INDIRECT("Tbl!"&amp;ADDRESS(MATCH($L169,Tbl!$AC:$AC,0),27)),"")</f>
        <v/>
      </c>
      <c r="F169" s="903"/>
      <c r="G169" s="904"/>
      <c r="H169" s="905" t="str" cm="1">
        <f t="array" aca="1" ref="H169" ca="1">IFERROR(INDIRECT("Tbl!"&amp;ADDRESS(MATCH($L169,Tbl!$AC:$AC,0),28)),"")</f>
        <v/>
      </c>
      <c r="I169" s="906"/>
      <c r="J169" s="906"/>
      <c r="K169" s="907"/>
      <c r="L169" s="908"/>
      <c r="M169" s="909"/>
      <c r="N169" s="909"/>
      <c r="O169" s="909"/>
      <c r="P169" s="909"/>
      <c r="Q169" s="909"/>
      <c r="R169" s="1104"/>
      <c r="S169" s="1105"/>
      <c r="T169" s="1105"/>
      <c r="U169" s="1105"/>
      <c r="V169" s="1105"/>
      <c r="W169" s="1105"/>
      <c r="X169" s="1105"/>
      <c r="Y169" s="1105"/>
      <c r="Z169" s="1105"/>
      <c r="AA169" s="1105"/>
      <c r="AB169" s="1105"/>
      <c r="AC169" s="1105"/>
      <c r="AD169" s="896"/>
      <c r="AE169" s="896"/>
      <c r="AF169" s="896"/>
      <c r="AG169" s="896"/>
      <c r="AH169" s="897"/>
      <c r="AI169" s="898"/>
      <c r="AJ169" s="899"/>
      <c r="AK169" s="34"/>
      <c r="AM169" s="136"/>
      <c r="AN169" s="169"/>
      <c r="AO169" s="169"/>
      <c r="AP169" s="169"/>
      <c r="AQ169" s="169"/>
    </row>
    <row r="170" spans="1:46" s="46" customFormat="1" ht="42" customHeight="1">
      <c r="A170" s="9"/>
      <c r="B170" s="155"/>
      <c r="C170" s="900">
        <v>9</v>
      </c>
      <c r="D170" s="901"/>
      <c r="E170" s="902" t="str" cm="1">
        <f t="array" aca="1" ref="E170" ca="1">IFERROR(INDIRECT("Tbl!"&amp;ADDRESS(MATCH($L170,Tbl!$AC:$AC,0),27)),"")</f>
        <v/>
      </c>
      <c r="F170" s="903"/>
      <c r="G170" s="904"/>
      <c r="H170" s="905" t="str" cm="1">
        <f t="array" aca="1" ref="H170" ca="1">IFERROR(INDIRECT("Tbl!"&amp;ADDRESS(MATCH($L170,Tbl!$AC:$AC,0),28)),"")</f>
        <v/>
      </c>
      <c r="I170" s="906"/>
      <c r="J170" s="906"/>
      <c r="K170" s="907"/>
      <c r="L170" s="908"/>
      <c r="M170" s="909"/>
      <c r="N170" s="909"/>
      <c r="O170" s="909"/>
      <c r="P170" s="909"/>
      <c r="Q170" s="909"/>
      <c r="R170" s="1104"/>
      <c r="S170" s="1105"/>
      <c r="T170" s="1105"/>
      <c r="U170" s="1105"/>
      <c r="V170" s="1105"/>
      <c r="W170" s="1105"/>
      <c r="X170" s="1105"/>
      <c r="Y170" s="1105"/>
      <c r="Z170" s="1105"/>
      <c r="AA170" s="1105"/>
      <c r="AB170" s="1105"/>
      <c r="AC170" s="1105"/>
      <c r="AD170" s="896"/>
      <c r="AE170" s="896"/>
      <c r="AF170" s="896"/>
      <c r="AG170" s="896"/>
      <c r="AH170" s="897"/>
      <c r="AI170" s="898"/>
      <c r="AJ170" s="899"/>
      <c r="AK170" s="34"/>
      <c r="AM170" s="136"/>
      <c r="AN170" s="169"/>
      <c r="AO170" s="169"/>
      <c r="AP170" s="169"/>
      <c r="AQ170" s="169"/>
    </row>
    <row r="171" spans="1:46" s="46" customFormat="1" ht="42" customHeight="1">
      <c r="A171" s="9"/>
      <c r="B171" s="155"/>
      <c r="C171" s="900">
        <v>10</v>
      </c>
      <c r="D171" s="901"/>
      <c r="E171" s="902" t="str" cm="1">
        <f t="array" aca="1" ref="E171" ca="1">IFERROR(INDIRECT("Tbl!"&amp;ADDRESS(MATCH($L171,Tbl!$AC:$AC,0),27)),"")</f>
        <v/>
      </c>
      <c r="F171" s="903"/>
      <c r="G171" s="904"/>
      <c r="H171" s="905" t="str" cm="1">
        <f t="array" aca="1" ref="H171" ca="1">IFERROR(INDIRECT("Tbl!"&amp;ADDRESS(MATCH($L171,Tbl!$AC:$AC,0),28)),"")</f>
        <v/>
      </c>
      <c r="I171" s="906"/>
      <c r="J171" s="906"/>
      <c r="K171" s="907"/>
      <c r="L171" s="908"/>
      <c r="M171" s="909"/>
      <c r="N171" s="909"/>
      <c r="O171" s="909"/>
      <c r="P171" s="909"/>
      <c r="Q171" s="909"/>
      <c r="R171" s="1104"/>
      <c r="S171" s="1105"/>
      <c r="T171" s="1105"/>
      <c r="U171" s="1105"/>
      <c r="V171" s="1105"/>
      <c r="W171" s="1105"/>
      <c r="X171" s="1105"/>
      <c r="Y171" s="1105"/>
      <c r="Z171" s="1105"/>
      <c r="AA171" s="1105"/>
      <c r="AB171" s="1105"/>
      <c r="AC171" s="1105"/>
      <c r="AD171" s="896"/>
      <c r="AE171" s="896"/>
      <c r="AF171" s="896"/>
      <c r="AG171" s="896"/>
      <c r="AH171" s="897"/>
      <c r="AI171" s="898"/>
      <c r="AJ171" s="899"/>
      <c r="AK171" s="34"/>
      <c r="AM171" s="136"/>
      <c r="AN171" s="169"/>
      <c r="AO171" s="169"/>
      <c r="AP171" s="169"/>
      <c r="AQ171" s="169"/>
    </row>
    <row r="172" spans="1:46" s="46" customFormat="1" ht="42" customHeight="1">
      <c r="A172" s="9"/>
      <c r="B172" s="155"/>
      <c r="C172" s="900">
        <v>11</v>
      </c>
      <c r="D172" s="901"/>
      <c r="E172" s="902" t="str" cm="1">
        <f t="array" aca="1" ref="E172" ca="1">IFERROR(INDIRECT("Tbl!"&amp;ADDRESS(MATCH($L172,Tbl!$AC:$AC,0),27)),"")</f>
        <v/>
      </c>
      <c r="F172" s="903"/>
      <c r="G172" s="904"/>
      <c r="H172" s="905" t="str" cm="1">
        <f t="array" aca="1" ref="H172" ca="1">IFERROR(INDIRECT("Tbl!"&amp;ADDRESS(MATCH($L172,Tbl!$AC:$AC,0),28)),"")</f>
        <v/>
      </c>
      <c r="I172" s="906"/>
      <c r="J172" s="906"/>
      <c r="K172" s="907"/>
      <c r="L172" s="908"/>
      <c r="M172" s="909"/>
      <c r="N172" s="909"/>
      <c r="O172" s="909"/>
      <c r="P172" s="909"/>
      <c r="Q172" s="909"/>
      <c r="R172" s="1104"/>
      <c r="S172" s="1105"/>
      <c r="T172" s="1105"/>
      <c r="U172" s="1105"/>
      <c r="V172" s="1105"/>
      <c r="W172" s="1105"/>
      <c r="X172" s="1105"/>
      <c r="Y172" s="1105"/>
      <c r="Z172" s="1105"/>
      <c r="AA172" s="1105"/>
      <c r="AB172" s="1105"/>
      <c r="AC172" s="1105"/>
      <c r="AD172" s="896"/>
      <c r="AE172" s="896"/>
      <c r="AF172" s="896"/>
      <c r="AG172" s="896"/>
      <c r="AH172" s="897"/>
      <c r="AI172" s="898"/>
      <c r="AJ172" s="899"/>
      <c r="AK172" s="34"/>
      <c r="AM172" s="136"/>
      <c r="AN172" s="169"/>
      <c r="AO172" s="169"/>
      <c r="AP172" s="169"/>
      <c r="AQ172" s="169"/>
    </row>
    <row r="173" spans="1:46" s="46" customFormat="1" ht="42" customHeight="1">
      <c r="A173" s="9"/>
      <c r="B173" s="155"/>
      <c r="C173" s="900">
        <v>12</v>
      </c>
      <c r="D173" s="901"/>
      <c r="E173" s="902" t="str" cm="1">
        <f t="array" aca="1" ref="E173" ca="1">IFERROR(INDIRECT("Tbl!"&amp;ADDRESS(MATCH($L173,Tbl!$AC:$AC,0),27)),"")</f>
        <v/>
      </c>
      <c r="F173" s="903"/>
      <c r="G173" s="904"/>
      <c r="H173" s="905" t="str" cm="1">
        <f t="array" aca="1" ref="H173" ca="1">IFERROR(INDIRECT("Tbl!"&amp;ADDRESS(MATCH($L173,Tbl!$AC:$AC,0),28)),"")</f>
        <v/>
      </c>
      <c r="I173" s="906"/>
      <c r="J173" s="906"/>
      <c r="K173" s="907"/>
      <c r="L173" s="908"/>
      <c r="M173" s="909"/>
      <c r="N173" s="909"/>
      <c r="O173" s="909"/>
      <c r="P173" s="909"/>
      <c r="Q173" s="909"/>
      <c r="R173" s="1104"/>
      <c r="S173" s="1105"/>
      <c r="T173" s="1105"/>
      <c r="U173" s="1105"/>
      <c r="V173" s="1105"/>
      <c r="W173" s="1105"/>
      <c r="X173" s="1105"/>
      <c r="Y173" s="1105"/>
      <c r="Z173" s="1105"/>
      <c r="AA173" s="1105"/>
      <c r="AB173" s="1105"/>
      <c r="AC173" s="1105"/>
      <c r="AD173" s="896"/>
      <c r="AE173" s="896"/>
      <c r="AF173" s="896"/>
      <c r="AG173" s="896"/>
      <c r="AH173" s="897"/>
      <c r="AI173" s="898"/>
      <c r="AJ173" s="899"/>
      <c r="AK173" s="34"/>
      <c r="AM173" s="136"/>
      <c r="AN173" s="169"/>
      <c r="AO173" s="169"/>
      <c r="AP173" s="169"/>
      <c r="AQ173" s="169"/>
    </row>
    <row r="174" spans="1:46" s="46" customFormat="1" ht="42" customHeight="1">
      <c r="A174" s="9"/>
      <c r="B174" s="155"/>
      <c r="C174" s="900">
        <v>13</v>
      </c>
      <c r="D174" s="901"/>
      <c r="E174" s="902" t="str" cm="1">
        <f t="array" aca="1" ref="E174" ca="1">IFERROR(INDIRECT("Tbl!"&amp;ADDRESS(MATCH($L174,Tbl!$AC:$AC,0),27)),"")</f>
        <v/>
      </c>
      <c r="F174" s="903"/>
      <c r="G174" s="904"/>
      <c r="H174" s="905" t="str" cm="1">
        <f t="array" aca="1" ref="H174" ca="1">IFERROR(INDIRECT("Tbl!"&amp;ADDRESS(MATCH($L174,Tbl!$AC:$AC,0),28)),"")</f>
        <v/>
      </c>
      <c r="I174" s="906"/>
      <c r="J174" s="906"/>
      <c r="K174" s="907"/>
      <c r="L174" s="908"/>
      <c r="M174" s="909"/>
      <c r="N174" s="909"/>
      <c r="O174" s="909"/>
      <c r="P174" s="909"/>
      <c r="Q174" s="909"/>
      <c r="R174" s="1104"/>
      <c r="S174" s="1105"/>
      <c r="T174" s="1105"/>
      <c r="U174" s="1105"/>
      <c r="V174" s="1105"/>
      <c r="W174" s="1105"/>
      <c r="X174" s="1105"/>
      <c r="Y174" s="1105"/>
      <c r="Z174" s="1105"/>
      <c r="AA174" s="1105"/>
      <c r="AB174" s="1105"/>
      <c r="AC174" s="1105"/>
      <c r="AD174" s="896"/>
      <c r="AE174" s="896"/>
      <c r="AF174" s="896"/>
      <c r="AG174" s="896"/>
      <c r="AH174" s="897"/>
      <c r="AI174" s="898"/>
      <c r="AJ174" s="899"/>
      <c r="AK174" s="34"/>
      <c r="AM174" s="136"/>
      <c r="AN174" s="169"/>
      <c r="AO174" s="169"/>
      <c r="AP174" s="169"/>
      <c r="AQ174" s="169"/>
      <c r="AR174" s="45"/>
      <c r="AS174" s="45"/>
      <c r="AT174" s="45"/>
    </row>
    <row r="175" spans="1:46" s="46" customFormat="1" ht="42" customHeight="1">
      <c r="A175" s="9"/>
      <c r="B175" s="155"/>
      <c r="C175" s="900">
        <v>14</v>
      </c>
      <c r="D175" s="901"/>
      <c r="E175" s="902" t="str" cm="1">
        <f t="array" aca="1" ref="E175" ca="1">IFERROR(INDIRECT("Tbl!"&amp;ADDRESS(MATCH($L175,Tbl!$AC:$AC,0),27)),"")</f>
        <v/>
      </c>
      <c r="F175" s="903"/>
      <c r="G175" s="904"/>
      <c r="H175" s="905" t="str" cm="1">
        <f t="array" aca="1" ref="H175" ca="1">IFERROR(INDIRECT("Tbl!"&amp;ADDRESS(MATCH($L175,Tbl!$AC:$AC,0),28)),"")</f>
        <v/>
      </c>
      <c r="I175" s="906"/>
      <c r="J175" s="906"/>
      <c r="K175" s="907"/>
      <c r="L175" s="908"/>
      <c r="M175" s="909"/>
      <c r="N175" s="909"/>
      <c r="O175" s="909"/>
      <c r="P175" s="909"/>
      <c r="Q175" s="909"/>
      <c r="R175" s="1104"/>
      <c r="S175" s="1105"/>
      <c r="T175" s="1105"/>
      <c r="U175" s="1105"/>
      <c r="V175" s="1105"/>
      <c r="W175" s="1105"/>
      <c r="X175" s="1105"/>
      <c r="Y175" s="1105"/>
      <c r="Z175" s="1105"/>
      <c r="AA175" s="1105"/>
      <c r="AB175" s="1105"/>
      <c r="AC175" s="1105"/>
      <c r="AD175" s="896"/>
      <c r="AE175" s="896"/>
      <c r="AF175" s="896"/>
      <c r="AG175" s="896"/>
      <c r="AH175" s="897"/>
      <c r="AI175" s="898"/>
      <c r="AJ175" s="899"/>
      <c r="AK175" s="34"/>
      <c r="AM175" s="136"/>
      <c r="AN175" s="169"/>
      <c r="AO175" s="169"/>
      <c r="AP175" s="169"/>
      <c r="AQ175" s="169"/>
    </row>
    <row r="176" spans="1:46" s="46" customFormat="1" ht="42" customHeight="1">
      <c r="A176" s="9"/>
      <c r="B176" s="155"/>
      <c r="C176" s="900">
        <v>15</v>
      </c>
      <c r="D176" s="901"/>
      <c r="E176" s="902" t="str" cm="1">
        <f t="array" aca="1" ref="E176" ca="1">IFERROR(INDIRECT("Tbl!"&amp;ADDRESS(MATCH($L176,Tbl!$AC:$AC,0),27)),"")</f>
        <v/>
      </c>
      <c r="F176" s="903"/>
      <c r="G176" s="904"/>
      <c r="H176" s="905" t="str" cm="1">
        <f t="array" aca="1" ref="H176" ca="1">IFERROR(INDIRECT("Tbl!"&amp;ADDRESS(MATCH($L176,Tbl!$AC:$AC,0),28)),"")</f>
        <v/>
      </c>
      <c r="I176" s="906"/>
      <c r="J176" s="906"/>
      <c r="K176" s="907"/>
      <c r="L176" s="908"/>
      <c r="M176" s="909"/>
      <c r="N176" s="909"/>
      <c r="O176" s="909"/>
      <c r="P176" s="909"/>
      <c r="Q176" s="909"/>
      <c r="R176" s="1104"/>
      <c r="S176" s="1105"/>
      <c r="T176" s="1105"/>
      <c r="U176" s="1105"/>
      <c r="V176" s="1105"/>
      <c r="W176" s="1105"/>
      <c r="X176" s="1105"/>
      <c r="Y176" s="1105"/>
      <c r="Z176" s="1105"/>
      <c r="AA176" s="1105"/>
      <c r="AB176" s="1105"/>
      <c r="AC176" s="1105"/>
      <c r="AD176" s="896"/>
      <c r="AE176" s="896"/>
      <c r="AF176" s="896"/>
      <c r="AG176" s="896"/>
      <c r="AH176" s="897"/>
      <c r="AI176" s="898"/>
      <c r="AJ176" s="899"/>
      <c r="AK176" s="34"/>
      <c r="AM176" s="308"/>
      <c r="AN176" s="308"/>
      <c r="AO176" s="308"/>
      <c r="AP176" s="308"/>
      <c r="AQ176" s="308"/>
      <c r="AR176" s="308"/>
      <c r="AS176" s="308"/>
      <c r="AT176" s="308"/>
    </row>
    <row r="177" spans="1:46" ht="18" customHeight="1">
      <c r="A177" s="1"/>
      <c r="B177" s="54"/>
      <c r="C177" s="283"/>
      <c r="D177" s="54"/>
      <c r="E177" s="54"/>
      <c r="F177" s="54"/>
      <c r="G177" s="54"/>
      <c r="H177" s="54"/>
      <c r="I177" s="54"/>
      <c r="J177" s="54"/>
      <c r="K177" s="54"/>
      <c r="L177" s="54"/>
      <c r="M177" s="54"/>
      <c r="N177" s="54"/>
      <c r="O177" s="54"/>
      <c r="P177" s="54"/>
      <c r="Q177" s="54"/>
      <c r="R177" s="54"/>
      <c r="S177" s="54"/>
      <c r="T177" s="54"/>
      <c r="U177" s="54"/>
      <c r="V177" s="116"/>
      <c r="W177" s="116"/>
      <c r="X177" s="116"/>
      <c r="Y177" s="116"/>
      <c r="Z177" s="116"/>
      <c r="AA177" s="121"/>
      <c r="AB177" s="116"/>
      <c r="AC177" s="116"/>
      <c r="AD177" s="116"/>
      <c r="AE177" s="116"/>
      <c r="AF177" s="116"/>
      <c r="AG177" s="116"/>
      <c r="AH177" s="116"/>
      <c r="AI177" s="116"/>
      <c r="AJ177" s="251" t="s">
        <v>79</v>
      </c>
      <c r="AK177" s="116"/>
      <c r="AN177" s="169"/>
      <c r="AO177" s="169"/>
      <c r="AP177" s="169"/>
      <c r="AQ177" s="169"/>
    </row>
    <row r="178" spans="1:46" s="46" customFormat="1" ht="13.5">
      <c r="A178" s="9"/>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871" t="s">
        <v>84</v>
      </c>
      <c r="Z178" s="871"/>
      <c r="AA178" s="871"/>
      <c r="AB178" s="871"/>
      <c r="AC178" s="746" t="str">
        <f>IF($AC$4="","",$AC$4)</f>
        <v/>
      </c>
      <c r="AD178" s="746"/>
      <c r="AE178" s="746"/>
      <c r="AF178" s="746"/>
      <c r="AG178" s="746"/>
      <c r="AH178" s="746"/>
      <c r="AI178" s="746"/>
      <c r="AJ178" s="746"/>
      <c r="AK178" s="67"/>
      <c r="AM178" s="136"/>
      <c r="AN178" s="169"/>
      <c r="AO178" s="169"/>
      <c r="AP178" s="169"/>
      <c r="AQ178" s="169"/>
    </row>
    <row r="179" spans="1:46">
      <c r="A179" s="1"/>
      <c r="B179" s="72"/>
      <c r="C179" s="258" t="s">
        <v>170</v>
      </c>
      <c r="D179" s="258"/>
      <c r="E179" s="258"/>
      <c r="F179" s="258"/>
      <c r="G179" s="258"/>
      <c r="H179" s="258"/>
      <c r="I179" s="258"/>
      <c r="J179" s="258"/>
      <c r="K179" s="258"/>
      <c r="L179" s="258"/>
      <c r="M179" s="258"/>
      <c r="N179" s="258"/>
      <c r="O179" s="258"/>
      <c r="P179" s="258"/>
      <c r="Q179" s="258"/>
      <c r="R179" s="258"/>
      <c r="S179" s="258"/>
      <c r="T179" s="258"/>
      <c r="U179" s="258"/>
      <c r="V179" s="258"/>
      <c r="W179" s="258"/>
      <c r="X179" s="258"/>
      <c r="Y179" s="54"/>
      <c r="Z179" s="54"/>
      <c r="AA179" s="54"/>
      <c r="AB179" s="54"/>
      <c r="AC179" s="54"/>
      <c r="AD179" s="54"/>
      <c r="AE179" s="54"/>
      <c r="AF179" s="281" t="str">
        <f>IF($E$10="B","B事業所（６）",IF($E$10="C","C事業所（６）",""))</f>
        <v/>
      </c>
      <c r="AG179" s="54"/>
      <c r="AH179" s="54"/>
      <c r="AI179" s="54"/>
      <c r="AJ179" s="54"/>
      <c r="AK179" s="54"/>
      <c r="AN179" s="169"/>
      <c r="AO179" s="169"/>
      <c r="AP179" s="169"/>
      <c r="AQ179" s="169"/>
      <c r="AR179" s="46"/>
      <c r="AS179" s="46"/>
      <c r="AT179" s="46"/>
    </row>
    <row r="180" spans="1:46" ht="8.25" customHeight="1">
      <c r="A180" s="1"/>
      <c r="B180" s="32"/>
      <c r="C180" s="17"/>
      <c r="D180" s="17"/>
      <c r="E180" s="17"/>
      <c r="F180" s="17"/>
      <c r="G180" s="17"/>
      <c r="H180" s="17"/>
      <c r="I180" s="17"/>
      <c r="J180" s="17"/>
      <c r="K180" s="17"/>
      <c r="L180" s="17"/>
      <c r="M180" s="17"/>
      <c r="N180" s="17"/>
      <c r="O180" s="17"/>
      <c r="P180" s="17"/>
      <c r="Q180" s="17"/>
      <c r="R180" s="17"/>
      <c r="S180" s="17"/>
      <c r="T180" s="17"/>
      <c r="U180" s="17"/>
      <c r="V180" s="5"/>
      <c r="W180" s="5"/>
      <c r="X180" s="5"/>
      <c r="Y180" s="5"/>
      <c r="Z180" s="5"/>
      <c r="AA180" s="5"/>
      <c r="AB180" s="5"/>
      <c r="AC180" s="5"/>
      <c r="AD180" s="5"/>
      <c r="AE180" s="5"/>
      <c r="AF180" s="5"/>
      <c r="AG180" s="5"/>
      <c r="AH180" s="5"/>
      <c r="AI180" s="5"/>
      <c r="AJ180" s="5"/>
      <c r="AK180" s="18"/>
      <c r="AN180" s="169"/>
      <c r="AO180" s="169"/>
      <c r="AP180" s="169"/>
      <c r="AQ180" s="169"/>
      <c r="AR180" s="46"/>
      <c r="AS180" s="46"/>
      <c r="AT180" s="46"/>
    </row>
    <row r="181" spans="1:46" s="46" customFormat="1" ht="13.5">
      <c r="A181" s="9"/>
      <c r="B181" s="155"/>
      <c r="C181" s="130" t="s">
        <v>180</v>
      </c>
      <c r="D181" s="86"/>
      <c r="E181" s="86"/>
      <c r="F181" s="86"/>
      <c r="G181" s="86"/>
      <c r="H181" s="86"/>
      <c r="I181" s="86"/>
      <c r="J181" s="86"/>
      <c r="K181" s="86"/>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34"/>
      <c r="AM181" s="136"/>
      <c r="AN181" s="169"/>
      <c r="AO181" s="169"/>
      <c r="AP181" s="169"/>
      <c r="AQ181" s="169"/>
    </row>
    <row r="182" spans="1:46" s="46" customFormat="1" ht="13.5">
      <c r="A182" s="9"/>
      <c r="B182" s="155"/>
      <c r="C182" s="86"/>
      <c r="D182" s="86"/>
      <c r="E182" s="86"/>
      <c r="F182" s="86"/>
      <c r="G182" s="86"/>
      <c r="H182" s="67"/>
      <c r="I182" s="86"/>
      <c r="J182" s="67"/>
      <c r="K182" s="86"/>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34"/>
      <c r="AM182" s="136"/>
      <c r="AN182" s="169"/>
      <c r="AO182" s="169"/>
      <c r="AP182" s="169"/>
      <c r="AQ182" s="169"/>
    </row>
    <row r="183" spans="1:46" s="46" customFormat="1" ht="13.5">
      <c r="A183" s="9"/>
      <c r="B183" s="155"/>
      <c r="C183" s="914" t="s">
        <v>181</v>
      </c>
      <c r="D183" s="914"/>
      <c r="E183" s="914"/>
      <c r="F183" s="914"/>
      <c r="G183" s="914"/>
      <c r="H183" s="914"/>
      <c r="I183" s="914"/>
      <c r="J183" s="914"/>
      <c r="K183" s="914"/>
      <c r="L183" s="914"/>
      <c r="M183" s="914"/>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34"/>
      <c r="AM183" s="136"/>
      <c r="AN183" s="169"/>
      <c r="AO183" s="169"/>
      <c r="AP183" s="169"/>
      <c r="AQ183" s="169"/>
    </row>
    <row r="184" spans="1:46" s="46" customFormat="1" ht="13.5">
      <c r="A184" s="9"/>
      <c r="B184" s="155"/>
      <c r="C184" s="86"/>
      <c r="D184" s="86"/>
      <c r="E184" s="86"/>
      <c r="F184" s="86"/>
      <c r="G184" s="86"/>
      <c r="H184" s="89"/>
      <c r="I184" s="86"/>
      <c r="J184" s="88"/>
      <c r="K184" s="86"/>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34"/>
      <c r="AM184" s="136"/>
      <c r="AN184" s="169"/>
      <c r="AO184" s="169"/>
      <c r="AP184" s="169"/>
      <c r="AQ184" s="169"/>
    </row>
    <row r="185" spans="1:46" s="46" customFormat="1" ht="13.5">
      <c r="A185" s="9"/>
      <c r="B185" s="155"/>
      <c r="C185" s="130" t="s">
        <v>182</v>
      </c>
      <c r="D185" s="86"/>
      <c r="E185" s="86"/>
      <c r="F185" s="86"/>
      <c r="G185" s="86"/>
      <c r="H185" s="89"/>
      <c r="I185" s="86"/>
      <c r="J185" s="88"/>
      <c r="K185" s="86"/>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34"/>
      <c r="AM185" s="136"/>
      <c r="AN185" s="169"/>
      <c r="AO185" s="169"/>
      <c r="AP185" s="169"/>
      <c r="AQ185" s="169"/>
    </row>
    <row r="186" spans="1:46" s="46" customFormat="1" ht="14.45" customHeight="1">
      <c r="A186" s="9"/>
      <c r="B186" s="155"/>
      <c r="C186" s="915"/>
      <c r="D186" s="916"/>
      <c r="E186" s="916"/>
      <c r="F186" s="916"/>
      <c r="G186" s="916"/>
      <c r="H186" s="916"/>
      <c r="I186" s="916"/>
      <c r="J186" s="916"/>
      <c r="K186" s="916"/>
      <c r="L186" s="916"/>
      <c r="M186" s="916"/>
      <c r="N186" s="916"/>
      <c r="O186" s="916"/>
      <c r="P186" s="916"/>
      <c r="Q186" s="916"/>
      <c r="R186" s="916"/>
      <c r="S186" s="916"/>
      <c r="T186" s="916"/>
      <c r="U186" s="916"/>
      <c r="V186" s="916"/>
      <c r="W186" s="916"/>
      <c r="X186" s="916"/>
      <c r="Y186" s="916"/>
      <c r="Z186" s="916"/>
      <c r="AA186" s="916"/>
      <c r="AB186" s="916"/>
      <c r="AC186" s="916"/>
      <c r="AD186" s="916"/>
      <c r="AE186" s="916"/>
      <c r="AF186" s="916"/>
      <c r="AG186" s="916"/>
      <c r="AH186" s="916"/>
      <c r="AI186" s="916"/>
      <c r="AJ186" s="917"/>
      <c r="AK186" s="34"/>
      <c r="AM186" s="133" t="s">
        <v>452</v>
      </c>
      <c r="AN186" s="169"/>
      <c r="AO186" s="169"/>
      <c r="AP186" s="169"/>
      <c r="AQ186" s="169"/>
    </row>
    <row r="187" spans="1:46" s="46" customFormat="1" ht="14.45" customHeight="1">
      <c r="A187" s="9"/>
      <c r="B187" s="155"/>
      <c r="C187" s="918"/>
      <c r="D187" s="919"/>
      <c r="E187" s="919"/>
      <c r="F187" s="919"/>
      <c r="G187" s="919"/>
      <c r="H187" s="919"/>
      <c r="I187" s="919"/>
      <c r="J187" s="919"/>
      <c r="K187" s="919"/>
      <c r="L187" s="919"/>
      <c r="M187" s="919"/>
      <c r="N187" s="919"/>
      <c r="O187" s="919"/>
      <c r="P187" s="919"/>
      <c r="Q187" s="919"/>
      <c r="R187" s="919"/>
      <c r="S187" s="919"/>
      <c r="T187" s="919"/>
      <c r="U187" s="919"/>
      <c r="V187" s="919"/>
      <c r="W187" s="919"/>
      <c r="X187" s="919"/>
      <c r="Y187" s="919"/>
      <c r="Z187" s="919"/>
      <c r="AA187" s="919"/>
      <c r="AB187" s="919"/>
      <c r="AC187" s="919"/>
      <c r="AD187" s="919"/>
      <c r="AE187" s="919"/>
      <c r="AF187" s="919"/>
      <c r="AG187" s="919"/>
      <c r="AH187" s="919"/>
      <c r="AI187" s="919"/>
      <c r="AJ187" s="920"/>
      <c r="AK187" s="34"/>
      <c r="AM187" s="136"/>
      <c r="AN187" s="169"/>
      <c r="AO187" s="169"/>
      <c r="AP187" s="169"/>
      <c r="AQ187" s="169"/>
    </row>
    <row r="188" spans="1:46" s="46" customFormat="1" ht="14.45" customHeight="1">
      <c r="A188" s="9"/>
      <c r="B188" s="155"/>
      <c r="C188" s="918"/>
      <c r="D188" s="919"/>
      <c r="E188" s="919"/>
      <c r="F188" s="919"/>
      <c r="G188" s="919"/>
      <c r="H188" s="919"/>
      <c r="I188" s="919"/>
      <c r="J188" s="919"/>
      <c r="K188" s="919"/>
      <c r="L188" s="919"/>
      <c r="M188" s="919"/>
      <c r="N188" s="919"/>
      <c r="O188" s="919"/>
      <c r="P188" s="919"/>
      <c r="Q188" s="919"/>
      <c r="R188" s="919"/>
      <c r="S188" s="919"/>
      <c r="T188" s="919"/>
      <c r="U188" s="919"/>
      <c r="V188" s="919"/>
      <c r="W188" s="919"/>
      <c r="X188" s="919"/>
      <c r="Y188" s="919"/>
      <c r="Z188" s="919"/>
      <c r="AA188" s="919"/>
      <c r="AB188" s="919"/>
      <c r="AC188" s="919"/>
      <c r="AD188" s="919"/>
      <c r="AE188" s="919"/>
      <c r="AF188" s="919"/>
      <c r="AG188" s="919"/>
      <c r="AH188" s="919"/>
      <c r="AI188" s="919"/>
      <c r="AJ188" s="920"/>
      <c r="AK188" s="34"/>
      <c r="AM188" s="136"/>
      <c r="AN188" s="169"/>
      <c r="AO188" s="169"/>
      <c r="AP188" s="169"/>
      <c r="AQ188" s="169"/>
    </row>
    <row r="189" spans="1:46" s="46" customFormat="1" ht="14.45" customHeight="1">
      <c r="A189" s="9"/>
      <c r="B189" s="155"/>
      <c r="C189" s="918"/>
      <c r="D189" s="919"/>
      <c r="E189" s="919"/>
      <c r="F189" s="919"/>
      <c r="G189" s="919"/>
      <c r="H189" s="919"/>
      <c r="I189" s="919"/>
      <c r="J189" s="919"/>
      <c r="K189" s="919"/>
      <c r="L189" s="919"/>
      <c r="M189" s="919"/>
      <c r="N189" s="919"/>
      <c r="O189" s="919"/>
      <c r="P189" s="919"/>
      <c r="Q189" s="919"/>
      <c r="R189" s="919"/>
      <c r="S189" s="919"/>
      <c r="T189" s="919"/>
      <c r="U189" s="919"/>
      <c r="V189" s="919"/>
      <c r="W189" s="919"/>
      <c r="X189" s="919"/>
      <c r="Y189" s="919"/>
      <c r="Z189" s="919"/>
      <c r="AA189" s="919"/>
      <c r="AB189" s="919"/>
      <c r="AC189" s="919"/>
      <c r="AD189" s="919"/>
      <c r="AE189" s="919"/>
      <c r="AF189" s="919"/>
      <c r="AG189" s="919"/>
      <c r="AH189" s="919"/>
      <c r="AI189" s="919"/>
      <c r="AJ189" s="920"/>
      <c r="AK189" s="34"/>
      <c r="AM189" s="136"/>
      <c r="AN189" s="169"/>
      <c r="AO189" s="169"/>
      <c r="AP189" s="169"/>
      <c r="AQ189" s="169"/>
    </row>
    <row r="190" spans="1:46" s="46" customFormat="1" ht="14.45" customHeight="1">
      <c r="A190" s="9"/>
      <c r="B190" s="155"/>
      <c r="C190" s="918"/>
      <c r="D190" s="919"/>
      <c r="E190" s="919"/>
      <c r="F190" s="919"/>
      <c r="G190" s="919"/>
      <c r="H190" s="919"/>
      <c r="I190" s="919"/>
      <c r="J190" s="919"/>
      <c r="K190" s="919"/>
      <c r="L190" s="919"/>
      <c r="M190" s="919"/>
      <c r="N190" s="919"/>
      <c r="O190" s="919"/>
      <c r="P190" s="919"/>
      <c r="Q190" s="919"/>
      <c r="R190" s="919"/>
      <c r="S190" s="919"/>
      <c r="T190" s="919"/>
      <c r="U190" s="919"/>
      <c r="V190" s="919"/>
      <c r="W190" s="919"/>
      <c r="X190" s="919"/>
      <c r="Y190" s="919"/>
      <c r="Z190" s="919"/>
      <c r="AA190" s="919"/>
      <c r="AB190" s="919"/>
      <c r="AC190" s="919"/>
      <c r="AD190" s="919"/>
      <c r="AE190" s="919"/>
      <c r="AF190" s="919"/>
      <c r="AG190" s="919"/>
      <c r="AH190" s="919"/>
      <c r="AI190" s="919"/>
      <c r="AJ190" s="920"/>
      <c r="AK190" s="34"/>
      <c r="AM190" s="136"/>
      <c r="AN190" s="169"/>
      <c r="AO190" s="169"/>
      <c r="AP190" s="169"/>
      <c r="AQ190" s="169"/>
    </row>
    <row r="191" spans="1:46" s="46" customFormat="1" ht="14.45" customHeight="1">
      <c r="A191" s="9"/>
      <c r="B191" s="155"/>
      <c r="C191" s="918"/>
      <c r="D191" s="919"/>
      <c r="E191" s="919"/>
      <c r="F191" s="919"/>
      <c r="G191" s="919"/>
      <c r="H191" s="919"/>
      <c r="I191" s="919"/>
      <c r="J191" s="919"/>
      <c r="K191" s="919"/>
      <c r="L191" s="919"/>
      <c r="M191" s="919"/>
      <c r="N191" s="919"/>
      <c r="O191" s="919"/>
      <c r="P191" s="919"/>
      <c r="Q191" s="919"/>
      <c r="R191" s="919"/>
      <c r="S191" s="919"/>
      <c r="T191" s="919"/>
      <c r="U191" s="919"/>
      <c r="V191" s="919"/>
      <c r="W191" s="919"/>
      <c r="X191" s="919"/>
      <c r="Y191" s="919"/>
      <c r="Z191" s="919"/>
      <c r="AA191" s="919"/>
      <c r="AB191" s="919"/>
      <c r="AC191" s="919"/>
      <c r="AD191" s="919"/>
      <c r="AE191" s="919"/>
      <c r="AF191" s="919"/>
      <c r="AG191" s="919"/>
      <c r="AH191" s="919"/>
      <c r="AI191" s="919"/>
      <c r="AJ191" s="920"/>
      <c r="AK191" s="34"/>
      <c r="AM191" s="136"/>
      <c r="AN191" s="169"/>
      <c r="AO191" s="169"/>
      <c r="AP191" s="169"/>
      <c r="AQ191" s="169"/>
    </row>
    <row r="192" spans="1:46" s="46" customFormat="1" ht="14.45" customHeight="1">
      <c r="A192" s="9"/>
      <c r="B192" s="155"/>
      <c r="C192" s="918"/>
      <c r="D192" s="919"/>
      <c r="E192" s="919"/>
      <c r="F192" s="919"/>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920"/>
      <c r="AK192" s="34"/>
      <c r="AM192" s="136"/>
      <c r="AN192" s="169"/>
      <c r="AO192" s="169"/>
      <c r="AP192" s="169"/>
      <c r="AQ192" s="169"/>
    </row>
    <row r="193" spans="1:43" s="46" customFormat="1" ht="14.45" customHeight="1">
      <c r="A193" s="9"/>
      <c r="B193" s="155"/>
      <c r="C193" s="918"/>
      <c r="D193" s="919"/>
      <c r="E193" s="919"/>
      <c r="F193" s="919"/>
      <c r="G193" s="919"/>
      <c r="H193" s="919"/>
      <c r="I193" s="919"/>
      <c r="J193" s="919"/>
      <c r="K193" s="919"/>
      <c r="L193" s="919"/>
      <c r="M193" s="919"/>
      <c r="N193" s="919"/>
      <c r="O193" s="919"/>
      <c r="P193" s="919"/>
      <c r="Q193" s="919"/>
      <c r="R193" s="919"/>
      <c r="S193" s="919"/>
      <c r="T193" s="919"/>
      <c r="U193" s="919"/>
      <c r="V193" s="919"/>
      <c r="W193" s="919"/>
      <c r="X193" s="919"/>
      <c r="Y193" s="919"/>
      <c r="Z193" s="919"/>
      <c r="AA193" s="919"/>
      <c r="AB193" s="919"/>
      <c r="AC193" s="919"/>
      <c r="AD193" s="919"/>
      <c r="AE193" s="919"/>
      <c r="AF193" s="919"/>
      <c r="AG193" s="919"/>
      <c r="AH193" s="919"/>
      <c r="AI193" s="919"/>
      <c r="AJ193" s="920"/>
      <c r="AK193" s="34"/>
      <c r="AM193" s="136"/>
      <c r="AN193" s="169"/>
      <c r="AO193" s="169"/>
      <c r="AP193" s="169"/>
      <c r="AQ193" s="169"/>
    </row>
    <row r="194" spans="1:43" s="46" customFormat="1" ht="14.45" customHeight="1">
      <c r="A194" s="9"/>
      <c r="B194" s="155"/>
      <c r="C194" s="918"/>
      <c r="D194" s="919"/>
      <c r="E194" s="919"/>
      <c r="F194" s="919"/>
      <c r="G194" s="919"/>
      <c r="H194" s="919"/>
      <c r="I194" s="919"/>
      <c r="J194" s="919"/>
      <c r="K194" s="919"/>
      <c r="L194" s="919"/>
      <c r="M194" s="919"/>
      <c r="N194" s="919"/>
      <c r="O194" s="919"/>
      <c r="P194" s="919"/>
      <c r="Q194" s="919"/>
      <c r="R194" s="919"/>
      <c r="S194" s="919"/>
      <c r="T194" s="919"/>
      <c r="U194" s="919"/>
      <c r="V194" s="919"/>
      <c r="W194" s="919"/>
      <c r="X194" s="919"/>
      <c r="Y194" s="919"/>
      <c r="Z194" s="919"/>
      <c r="AA194" s="919"/>
      <c r="AB194" s="919"/>
      <c r="AC194" s="919"/>
      <c r="AD194" s="919"/>
      <c r="AE194" s="919"/>
      <c r="AF194" s="919"/>
      <c r="AG194" s="919"/>
      <c r="AH194" s="919"/>
      <c r="AI194" s="919"/>
      <c r="AJ194" s="920"/>
      <c r="AK194" s="34"/>
      <c r="AM194" s="136"/>
      <c r="AN194" s="169"/>
      <c r="AO194" s="169"/>
      <c r="AP194" s="169"/>
      <c r="AQ194" s="169"/>
    </row>
    <row r="195" spans="1:43" s="46" customFormat="1" ht="14.45" customHeight="1">
      <c r="A195" s="9"/>
      <c r="B195" s="155"/>
      <c r="C195" s="918"/>
      <c r="D195" s="919"/>
      <c r="E195" s="919"/>
      <c r="F195" s="919"/>
      <c r="G195" s="919"/>
      <c r="H195" s="919"/>
      <c r="I195" s="919"/>
      <c r="J195" s="919"/>
      <c r="K195" s="919"/>
      <c r="L195" s="919"/>
      <c r="M195" s="919"/>
      <c r="N195" s="919"/>
      <c r="O195" s="919"/>
      <c r="P195" s="919"/>
      <c r="Q195" s="919"/>
      <c r="R195" s="919"/>
      <c r="S195" s="919"/>
      <c r="T195" s="919"/>
      <c r="U195" s="919"/>
      <c r="V195" s="919"/>
      <c r="W195" s="919"/>
      <c r="X195" s="919"/>
      <c r="Y195" s="919"/>
      <c r="Z195" s="919"/>
      <c r="AA195" s="919"/>
      <c r="AB195" s="919"/>
      <c r="AC195" s="919"/>
      <c r="AD195" s="919"/>
      <c r="AE195" s="919"/>
      <c r="AF195" s="919"/>
      <c r="AG195" s="919"/>
      <c r="AH195" s="919"/>
      <c r="AI195" s="919"/>
      <c r="AJ195" s="920"/>
      <c r="AK195" s="34"/>
      <c r="AM195" s="136"/>
      <c r="AN195" s="169"/>
      <c r="AO195" s="169"/>
      <c r="AP195" s="169"/>
      <c r="AQ195" s="169"/>
    </row>
    <row r="196" spans="1:43" s="46" customFormat="1" ht="14.45" customHeight="1">
      <c r="A196" s="9"/>
      <c r="B196" s="155"/>
      <c r="C196" s="918"/>
      <c r="D196" s="919"/>
      <c r="E196" s="919"/>
      <c r="F196" s="919"/>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920"/>
      <c r="AK196" s="34"/>
      <c r="AM196" s="136"/>
      <c r="AN196" s="169"/>
      <c r="AO196" s="169"/>
      <c r="AP196" s="169"/>
      <c r="AQ196" s="169"/>
    </row>
    <row r="197" spans="1:43" s="46" customFormat="1" ht="14.45" customHeight="1">
      <c r="A197" s="9"/>
      <c r="B197" s="155"/>
      <c r="C197" s="918"/>
      <c r="D197" s="919"/>
      <c r="E197" s="919"/>
      <c r="F197" s="919"/>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920"/>
      <c r="AK197" s="34"/>
      <c r="AM197" s="136"/>
      <c r="AN197" s="169"/>
      <c r="AO197" s="169"/>
      <c r="AP197" s="169"/>
      <c r="AQ197" s="169"/>
    </row>
    <row r="198" spans="1:43" s="46" customFormat="1" ht="14.45" customHeight="1">
      <c r="A198" s="9"/>
      <c r="B198" s="155"/>
      <c r="C198" s="918"/>
      <c r="D198" s="919"/>
      <c r="E198" s="919"/>
      <c r="F198" s="919"/>
      <c r="G198" s="919"/>
      <c r="H198" s="919"/>
      <c r="I198" s="919"/>
      <c r="J198" s="919"/>
      <c r="K198" s="919"/>
      <c r="L198" s="919"/>
      <c r="M198" s="919"/>
      <c r="N198" s="919"/>
      <c r="O198" s="919"/>
      <c r="P198" s="919"/>
      <c r="Q198" s="919"/>
      <c r="R198" s="919"/>
      <c r="S198" s="919"/>
      <c r="T198" s="919"/>
      <c r="U198" s="919"/>
      <c r="V198" s="919"/>
      <c r="W198" s="919"/>
      <c r="X198" s="919"/>
      <c r="Y198" s="919"/>
      <c r="Z198" s="919"/>
      <c r="AA198" s="919"/>
      <c r="AB198" s="919"/>
      <c r="AC198" s="919"/>
      <c r="AD198" s="919"/>
      <c r="AE198" s="919"/>
      <c r="AF198" s="919"/>
      <c r="AG198" s="919"/>
      <c r="AH198" s="919"/>
      <c r="AI198" s="919"/>
      <c r="AJ198" s="920"/>
      <c r="AK198" s="34"/>
      <c r="AM198" s="136"/>
      <c r="AN198" s="169"/>
      <c r="AO198" s="169"/>
      <c r="AP198" s="169"/>
      <c r="AQ198" s="169"/>
    </row>
    <row r="199" spans="1:43" s="46" customFormat="1" ht="14.45" customHeight="1">
      <c r="A199" s="9"/>
      <c r="B199" s="155"/>
      <c r="C199" s="918"/>
      <c r="D199" s="919"/>
      <c r="E199" s="919"/>
      <c r="F199" s="919"/>
      <c r="G199" s="919"/>
      <c r="H199" s="919"/>
      <c r="I199" s="919"/>
      <c r="J199" s="919"/>
      <c r="K199" s="919"/>
      <c r="L199" s="919"/>
      <c r="M199" s="919"/>
      <c r="N199" s="919"/>
      <c r="O199" s="919"/>
      <c r="P199" s="919"/>
      <c r="Q199" s="919"/>
      <c r="R199" s="919"/>
      <c r="S199" s="919"/>
      <c r="T199" s="919"/>
      <c r="U199" s="919"/>
      <c r="V199" s="919"/>
      <c r="W199" s="919"/>
      <c r="X199" s="919"/>
      <c r="Y199" s="919"/>
      <c r="Z199" s="919"/>
      <c r="AA199" s="919"/>
      <c r="AB199" s="919"/>
      <c r="AC199" s="919"/>
      <c r="AD199" s="919"/>
      <c r="AE199" s="919"/>
      <c r="AF199" s="919"/>
      <c r="AG199" s="919"/>
      <c r="AH199" s="919"/>
      <c r="AI199" s="919"/>
      <c r="AJ199" s="920"/>
      <c r="AK199" s="34"/>
      <c r="AM199" s="136"/>
      <c r="AN199" s="169"/>
      <c r="AO199" s="169"/>
      <c r="AP199" s="169"/>
      <c r="AQ199" s="169"/>
    </row>
    <row r="200" spans="1:43" s="46" customFormat="1" ht="14.45" customHeight="1">
      <c r="A200" s="9"/>
      <c r="B200" s="155"/>
      <c r="C200" s="918"/>
      <c r="D200" s="919"/>
      <c r="E200" s="919"/>
      <c r="F200" s="919"/>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920"/>
      <c r="AK200" s="34"/>
      <c r="AM200" s="136"/>
      <c r="AN200" s="169"/>
      <c r="AO200" s="169"/>
      <c r="AP200" s="169"/>
      <c r="AQ200" s="169"/>
    </row>
    <row r="201" spans="1:43" s="46" customFormat="1" ht="14.45" customHeight="1">
      <c r="A201" s="9"/>
      <c r="B201" s="155"/>
      <c r="C201" s="918"/>
      <c r="D201" s="919"/>
      <c r="E201" s="919"/>
      <c r="F201" s="919"/>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920"/>
      <c r="AK201" s="34"/>
      <c r="AM201" s="136"/>
      <c r="AN201" s="169"/>
      <c r="AO201" s="169"/>
      <c r="AP201" s="169"/>
      <c r="AQ201" s="169"/>
    </row>
    <row r="202" spans="1:43" s="46" customFormat="1" ht="14.45" customHeight="1">
      <c r="A202" s="9"/>
      <c r="B202" s="155"/>
      <c r="C202" s="918"/>
      <c r="D202" s="919"/>
      <c r="E202" s="919"/>
      <c r="F202" s="919"/>
      <c r="G202" s="919"/>
      <c r="H202" s="919"/>
      <c r="I202" s="919"/>
      <c r="J202" s="919"/>
      <c r="K202" s="919"/>
      <c r="L202" s="919"/>
      <c r="M202" s="919"/>
      <c r="N202" s="919"/>
      <c r="O202" s="919"/>
      <c r="P202" s="919"/>
      <c r="Q202" s="919"/>
      <c r="R202" s="919"/>
      <c r="S202" s="919"/>
      <c r="T202" s="919"/>
      <c r="U202" s="919"/>
      <c r="V202" s="919"/>
      <c r="W202" s="919"/>
      <c r="X202" s="919"/>
      <c r="Y202" s="919"/>
      <c r="Z202" s="919"/>
      <c r="AA202" s="919"/>
      <c r="AB202" s="919"/>
      <c r="AC202" s="919"/>
      <c r="AD202" s="919"/>
      <c r="AE202" s="919"/>
      <c r="AF202" s="919"/>
      <c r="AG202" s="919"/>
      <c r="AH202" s="919"/>
      <c r="AI202" s="919"/>
      <c r="AJ202" s="920"/>
      <c r="AK202" s="34"/>
      <c r="AM202" s="136"/>
      <c r="AN202" s="169"/>
      <c r="AO202" s="169"/>
      <c r="AP202" s="169"/>
      <c r="AQ202" s="169"/>
    </row>
    <row r="203" spans="1:43" s="46" customFormat="1" ht="14.45" customHeight="1">
      <c r="A203" s="9"/>
      <c r="B203" s="155"/>
      <c r="C203" s="918"/>
      <c r="D203" s="919"/>
      <c r="E203" s="919"/>
      <c r="F203" s="919"/>
      <c r="G203" s="919"/>
      <c r="H203" s="919"/>
      <c r="I203" s="919"/>
      <c r="J203" s="919"/>
      <c r="K203" s="919"/>
      <c r="L203" s="919"/>
      <c r="M203" s="919"/>
      <c r="N203" s="919"/>
      <c r="O203" s="919"/>
      <c r="P203" s="919"/>
      <c r="Q203" s="919"/>
      <c r="R203" s="919"/>
      <c r="S203" s="919"/>
      <c r="T203" s="919"/>
      <c r="U203" s="919"/>
      <c r="V203" s="919"/>
      <c r="W203" s="919"/>
      <c r="X203" s="919"/>
      <c r="Y203" s="919"/>
      <c r="Z203" s="919"/>
      <c r="AA203" s="919"/>
      <c r="AB203" s="919"/>
      <c r="AC203" s="919"/>
      <c r="AD203" s="919"/>
      <c r="AE203" s="919"/>
      <c r="AF203" s="919"/>
      <c r="AG203" s="919"/>
      <c r="AH203" s="919"/>
      <c r="AI203" s="919"/>
      <c r="AJ203" s="920"/>
      <c r="AK203" s="34"/>
      <c r="AM203" s="136"/>
      <c r="AN203" s="169"/>
      <c r="AO203" s="169"/>
      <c r="AP203" s="169"/>
      <c r="AQ203" s="169"/>
    </row>
    <row r="204" spans="1:43" s="46" customFormat="1" ht="14.45" customHeight="1">
      <c r="A204" s="9"/>
      <c r="B204" s="155"/>
      <c r="C204" s="918"/>
      <c r="D204" s="919"/>
      <c r="E204" s="919"/>
      <c r="F204" s="919"/>
      <c r="G204" s="919"/>
      <c r="H204" s="919"/>
      <c r="I204" s="919"/>
      <c r="J204" s="919"/>
      <c r="K204" s="919"/>
      <c r="L204" s="919"/>
      <c r="M204" s="919"/>
      <c r="N204" s="919"/>
      <c r="O204" s="919"/>
      <c r="P204" s="919"/>
      <c r="Q204" s="919"/>
      <c r="R204" s="919"/>
      <c r="S204" s="919"/>
      <c r="T204" s="919"/>
      <c r="U204" s="919"/>
      <c r="V204" s="919"/>
      <c r="W204" s="919"/>
      <c r="X204" s="919"/>
      <c r="Y204" s="919"/>
      <c r="Z204" s="919"/>
      <c r="AA204" s="919"/>
      <c r="AB204" s="919"/>
      <c r="AC204" s="919"/>
      <c r="AD204" s="919"/>
      <c r="AE204" s="919"/>
      <c r="AF204" s="919"/>
      <c r="AG204" s="919"/>
      <c r="AH204" s="919"/>
      <c r="AI204" s="919"/>
      <c r="AJ204" s="920"/>
      <c r="AK204" s="34"/>
      <c r="AM204" s="136"/>
      <c r="AN204" s="169"/>
      <c r="AO204" s="169"/>
      <c r="AP204" s="169"/>
      <c r="AQ204" s="169"/>
    </row>
    <row r="205" spans="1:43" s="46" customFormat="1" ht="14.45" customHeight="1">
      <c r="A205" s="9"/>
      <c r="B205" s="155"/>
      <c r="C205" s="918"/>
      <c r="D205" s="919"/>
      <c r="E205" s="919"/>
      <c r="F205" s="919"/>
      <c r="G205" s="919"/>
      <c r="H205" s="919"/>
      <c r="I205" s="919"/>
      <c r="J205" s="919"/>
      <c r="K205" s="919"/>
      <c r="L205" s="919"/>
      <c r="M205" s="919"/>
      <c r="N205" s="919"/>
      <c r="O205" s="919"/>
      <c r="P205" s="919"/>
      <c r="Q205" s="919"/>
      <c r="R205" s="919"/>
      <c r="S205" s="919"/>
      <c r="T205" s="919"/>
      <c r="U205" s="919"/>
      <c r="V205" s="919"/>
      <c r="W205" s="919"/>
      <c r="X205" s="919"/>
      <c r="Y205" s="919"/>
      <c r="Z205" s="919"/>
      <c r="AA205" s="919"/>
      <c r="AB205" s="919"/>
      <c r="AC205" s="919"/>
      <c r="AD205" s="919"/>
      <c r="AE205" s="919"/>
      <c r="AF205" s="919"/>
      <c r="AG205" s="919"/>
      <c r="AH205" s="919"/>
      <c r="AI205" s="919"/>
      <c r="AJ205" s="920"/>
      <c r="AK205" s="34"/>
      <c r="AM205" s="136"/>
      <c r="AN205" s="169"/>
      <c r="AO205" s="169"/>
      <c r="AP205" s="169"/>
      <c r="AQ205" s="169"/>
    </row>
    <row r="206" spans="1:43" s="46" customFormat="1" ht="14.45" customHeight="1">
      <c r="A206" s="9"/>
      <c r="B206" s="155"/>
      <c r="C206" s="918"/>
      <c r="D206" s="919"/>
      <c r="E206" s="919"/>
      <c r="F206" s="919"/>
      <c r="G206" s="919"/>
      <c r="H206" s="919"/>
      <c r="I206" s="919"/>
      <c r="J206" s="919"/>
      <c r="K206" s="919"/>
      <c r="L206" s="919"/>
      <c r="M206" s="919"/>
      <c r="N206" s="919"/>
      <c r="O206" s="919"/>
      <c r="P206" s="919"/>
      <c r="Q206" s="919"/>
      <c r="R206" s="919"/>
      <c r="S206" s="919"/>
      <c r="T206" s="919"/>
      <c r="U206" s="919"/>
      <c r="V206" s="919"/>
      <c r="W206" s="919"/>
      <c r="X206" s="919"/>
      <c r="Y206" s="919"/>
      <c r="Z206" s="919"/>
      <c r="AA206" s="919"/>
      <c r="AB206" s="919"/>
      <c r="AC206" s="919"/>
      <c r="AD206" s="919"/>
      <c r="AE206" s="919"/>
      <c r="AF206" s="919"/>
      <c r="AG206" s="919"/>
      <c r="AH206" s="919"/>
      <c r="AI206" s="919"/>
      <c r="AJ206" s="920"/>
      <c r="AK206" s="34"/>
      <c r="AM206" s="136"/>
      <c r="AN206" s="169"/>
      <c r="AO206" s="169"/>
      <c r="AP206" s="169"/>
      <c r="AQ206" s="169"/>
    </row>
    <row r="207" spans="1:43" s="46" customFormat="1" ht="14.45" customHeight="1">
      <c r="A207" s="9"/>
      <c r="B207" s="155"/>
      <c r="C207" s="918"/>
      <c r="D207" s="919"/>
      <c r="E207" s="919"/>
      <c r="F207" s="919"/>
      <c r="G207" s="919"/>
      <c r="H207" s="919"/>
      <c r="I207" s="919"/>
      <c r="J207" s="919"/>
      <c r="K207" s="919"/>
      <c r="L207" s="919"/>
      <c r="M207" s="919"/>
      <c r="N207" s="919"/>
      <c r="O207" s="919"/>
      <c r="P207" s="919"/>
      <c r="Q207" s="919"/>
      <c r="R207" s="919"/>
      <c r="S207" s="919"/>
      <c r="T207" s="919"/>
      <c r="U207" s="919"/>
      <c r="V207" s="919"/>
      <c r="W207" s="919"/>
      <c r="X207" s="919"/>
      <c r="Y207" s="919"/>
      <c r="Z207" s="919"/>
      <c r="AA207" s="919"/>
      <c r="AB207" s="919"/>
      <c r="AC207" s="919"/>
      <c r="AD207" s="919"/>
      <c r="AE207" s="919"/>
      <c r="AF207" s="919"/>
      <c r="AG207" s="919"/>
      <c r="AH207" s="919"/>
      <c r="AI207" s="919"/>
      <c r="AJ207" s="920"/>
      <c r="AK207" s="34"/>
      <c r="AM207" s="136"/>
      <c r="AN207" s="169"/>
      <c r="AO207" s="169"/>
      <c r="AP207" s="169"/>
      <c r="AQ207" s="169"/>
    </row>
    <row r="208" spans="1:43" s="46" customFormat="1" ht="14.45" customHeight="1">
      <c r="A208" s="9"/>
      <c r="B208" s="155"/>
      <c r="C208" s="918"/>
      <c r="D208" s="919"/>
      <c r="E208" s="919"/>
      <c r="F208" s="919"/>
      <c r="G208" s="919"/>
      <c r="H208" s="919"/>
      <c r="I208" s="919"/>
      <c r="J208" s="919"/>
      <c r="K208" s="919"/>
      <c r="L208" s="919"/>
      <c r="M208" s="919"/>
      <c r="N208" s="919"/>
      <c r="O208" s="919"/>
      <c r="P208" s="919"/>
      <c r="Q208" s="919"/>
      <c r="R208" s="919"/>
      <c r="S208" s="919"/>
      <c r="T208" s="919"/>
      <c r="U208" s="919"/>
      <c r="V208" s="919"/>
      <c r="W208" s="919"/>
      <c r="X208" s="919"/>
      <c r="Y208" s="919"/>
      <c r="Z208" s="919"/>
      <c r="AA208" s="919"/>
      <c r="AB208" s="919"/>
      <c r="AC208" s="919"/>
      <c r="AD208" s="919"/>
      <c r="AE208" s="919"/>
      <c r="AF208" s="919"/>
      <c r="AG208" s="919"/>
      <c r="AH208" s="919"/>
      <c r="AI208" s="919"/>
      <c r="AJ208" s="920"/>
      <c r="AK208" s="34"/>
      <c r="AM208" s="136"/>
      <c r="AN208" s="169"/>
      <c r="AO208" s="169"/>
      <c r="AP208" s="169"/>
      <c r="AQ208" s="169"/>
    </row>
    <row r="209" spans="1:43" s="46" customFormat="1" ht="14.45" customHeight="1">
      <c r="A209" s="9"/>
      <c r="B209" s="155"/>
      <c r="C209" s="918"/>
      <c r="D209" s="919"/>
      <c r="E209" s="919"/>
      <c r="F209" s="919"/>
      <c r="G209" s="919"/>
      <c r="H209" s="919"/>
      <c r="I209" s="919"/>
      <c r="J209" s="919"/>
      <c r="K209" s="919"/>
      <c r="L209" s="919"/>
      <c r="M209" s="919"/>
      <c r="N209" s="919"/>
      <c r="O209" s="919"/>
      <c r="P209" s="919"/>
      <c r="Q209" s="919"/>
      <c r="R209" s="919"/>
      <c r="S209" s="919"/>
      <c r="T209" s="919"/>
      <c r="U209" s="919"/>
      <c r="V209" s="919"/>
      <c r="W209" s="919"/>
      <c r="X209" s="919"/>
      <c r="Y209" s="919"/>
      <c r="Z209" s="919"/>
      <c r="AA209" s="919"/>
      <c r="AB209" s="919"/>
      <c r="AC209" s="919"/>
      <c r="AD209" s="919"/>
      <c r="AE209" s="919"/>
      <c r="AF209" s="919"/>
      <c r="AG209" s="919"/>
      <c r="AH209" s="919"/>
      <c r="AI209" s="919"/>
      <c r="AJ209" s="920"/>
      <c r="AK209" s="34"/>
      <c r="AM209" s="136"/>
      <c r="AN209" s="169"/>
      <c r="AO209" s="169"/>
      <c r="AP209" s="169"/>
      <c r="AQ209" s="169"/>
    </row>
    <row r="210" spans="1:43" s="46" customFormat="1" ht="14.45" customHeight="1">
      <c r="A210" s="9"/>
      <c r="B210" s="155"/>
      <c r="C210" s="918"/>
      <c r="D210" s="919"/>
      <c r="E210" s="919"/>
      <c r="F210" s="919"/>
      <c r="G210" s="919"/>
      <c r="H210" s="919"/>
      <c r="I210" s="919"/>
      <c r="J210" s="919"/>
      <c r="K210" s="919"/>
      <c r="L210" s="919"/>
      <c r="M210" s="919"/>
      <c r="N210" s="919"/>
      <c r="O210" s="919"/>
      <c r="P210" s="919"/>
      <c r="Q210" s="919"/>
      <c r="R210" s="919"/>
      <c r="S210" s="919"/>
      <c r="T210" s="919"/>
      <c r="U210" s="919"/>
      <c r="V210" s="919"/>
      <c r="W210" s="919"/>
      <c r="X210" s="919"/>
      <c r="Y210" s="919"/>
      <c r="Z210" s="919"/>
      <c r="AA210" s="919"/>
      <c r="AB210" s="919"/>
      <c r="AC210" s="919"/>
      <c r="AD210" s="919"/>
      <c r="AE210" s="919"/>
      <c r="AF210" s="919"/>
      <c r="AG210" s="919"/>
      <c r="AH210" s="919"/>
      <c r="AI210" s="919"/>
      <c r="AJ210" s="920"/>
      <c r="AK210" s="34"/>
      <c r="AM210" s="136"/>
      <c r="AN210" s="169"/>
      <c r="AO210" s="169"/>
      <c r="AP210" s="169"/>
      <c r="AQ210" s="169"/>
    </row>
    <row r="211" spans="1:43" s="46" customFormat="1" ht="14.45" customHeight="1">
      <c r="A211" s="9"/>
      <c r="B211" s="155"/>
      <c r="C211" s="918"/>
      <c r="D211" s="919"/>
      <c r="E211" s="919"/>
      <c r="F211" s="919"/>
      <c r="G211" s="919"/>
      <c r="H211" s="919"/>
      <c r="I211" s="919"/>
      <c r="J211" s="919"/>
      <c r="K211" s="919"/>
      <c r="L211" s="919"/>
      <c r="M211" s="919"/>
      <c r="N211" s="919"/>
      <c r="O211" s="919"/>
      <c r="P211" s="919"/>
      <c r="Q211" s="919"/>
      <c r="R211" s="919"/>
      <c r="S211" s="919"/>
      <c r="T211" s="919"/>
      <c r="U211" s="919"/>
      <c r="V211" s="919"/>
      <c r="W211" s="919"/>
      <c r="X211" s="919"/>
      <c r="Y211" s="919"/>
      <c r="Z211" s="919"/>
      <c r="AA211" s="919"/>
      <c r="AB211" s="919"/>
      <c r="AC211" s="919"/>
      <c r="AD211" s="919"/>
      <c r="AE211" s="919"/>
      <c r="AF211" s="919"/>
      <c r="AG211" s="919"/>
      <c r="AH211" s="919"/>
      <c r="AI211" s="919"/>
      <c r="AJ211" s="920"/>
      <c r="AK211" s="34"/>
      <c r="AM211" s="136"/>
      <c r="AN211" s="169"/>
      <c r="AO211" s="169"/>
      <c r="AP211" s="169"/>
      <c r="AQ211" s="169"/>
    </row>
    <row r="212" spans="1:43" s="46" customFormat="1" ht="14.45" customHeight="1">
      <c r="A212" s="9"/>
      <c r="B212" s="155"/>
      <c r="C212" s="918"/>
      <c r="D212" s="919"/>
      <c r="E212" s="919"/>
      <c r="F212" s="919"/>
      <c r="G212" s="919"/>
      <c r="H212" s="919"/>
      <c r="I212" s="919"/>
      <c r="J212" s="919"/>
      <c r="K212" s="919"/>
      <c r="L212" s="919"/>
      <c r="M212" s="919"/>
      <c r="N212" s="919"/>
      <c r="O212" s="919"/>
      <c r="P212" s="919"/>
      <c r="Q212" s="919"/>
      <c r="R212" s="919"/>
      <c r="S212" s="919"/>
      <c r="T212" s="919"/>
      <c r="U212" s="919"/>
      <c r="V212" s="919"/>
      <c r="W212" s="919"/>
      <c r="X212" s="919"/>
      <c r="Y212" s="919"/>
      <c r="Z212" s="919"/>
      <c r="AA212" s="919"/>
      <c r="AB212" s="919"/>
      <c r="AC212" s="919"/>
      <c r="AD212" s="919"/>
      <c r="AE212" s="919"/>
      <c r="AF212" s="919"/>
      <c r="AG212" s="919"/>
      <c r="AH212" s="919"/>
      <c r="AI212" s="919"/>
      <c r="AJ212" s="920"/>
      <c r="AK212" s="34"/>
      <c r="AM212" s="136"/>
      <c r="AN212" s="169"/>
      <c r="AO212" s="169"/>
      <c r="AP212" s="169"/>
      <c r="AQ212" s="169"/>
    </row>
    <row r="213" spans="1:43" s="46" customFormat="1" ht="14.45" customHeight="1">
      <c r="A213" s="9"/>
      <c r="B213" s="155"/>
      <c r="C213" s="918"/>
      <c r="D213" s="919"/>
      <c r="E213" s="919"/>
      <c r="F213" s="919"/>
      <c r="G213" s="919"/>
      <c r="H213" s="919"/>
      <c r="I213" s="919"/>
      <c r="J213" s="919"/>
      <c r="K213" s="919"/>
      <c r="L213" s="919"/>
      <c r="M213" s="919"/>
      <c r="N213" s="919"/>
      <c r="O213" s="919"/>
      <c r="P213" s="919"/>
      <c r="Q213" s="919"/>
      <c r="R213" s="919"/>
      <c r="S213" s="919"/>
      <c r="T213" s="919"/>
      <c r="U213" s="919"/>
      <c r="V213" s="919"/>
      <c r="W213" s="919"/>
      <c r="X213" s="919"/>
      <c r="Y213" s="919"/>
      <c r="Z213" s="919"/>
      <c r="AA213" s="919"/>
      <c r="AB213" s="919"/>
      <c r="AC213" s="919"/>
      <c r="AD213" s="919"/>
      <c r="AE213" s="919"/>
      <c r="AF213" s="919"/>
      <c r="AG213" s="919"/>
      <c r="AH213" s="919"/>
      <c r="AI213" s="919"/>
      <c r="AJ213" s="920"/>
      <c r="AK213" s="34"/>
      <c r="AM213" s="136"/>
      <c r="AN213" s="169"/>
      <c r="AO213" s="169"/>
      <c r="AP213" s="169"/>
      <c r="AQ213" s="169"/>
    </row>
    <row r="214" spans="1:43" s="46" customFormat="1" ht="14.45" customHeight="1">
      <c r="A214" s="9"/>
      <c r="B214" s="155"/>
      <c r="C214" s="918"/>
      <c r="D214" s="919"/>
      <c r="E214" s="919"/>
      <c r="F214" s="919"/>
      <c r="G214" s="919"/>
      <c r="H214" s="919"/>
      <c r="I214" s="919"/>
      <c r="J214" s="919"/>
      <c r="K214" s="919"/>
      <c r="L214" s="919"/>
      <c r="M214" s="919"/>
      <c r="N214" s="919"/>
      <c r="O214" s="919"/>
      <c r="P214" s="919"/>
      <c r="Q214" s="919"/>
      <c r="R214" s="919"/>
      <c r="S214" s="919"/>
      <c r="T214" s="919"/>
      <c r="U214" s="919"/>
      <c r="V214" s="919"/>
      <c r="W214" s="919"/>
      <c r="X214" s="919"/>
      <c r="Y214" s="919"/>
      <c r="Z214" s="919"/>
      <c r="AA214" s="919"/>
      <c r="AB214" s="919"/>
      <c r="AC214" s="919"/>
      <c r="AD214" s="919"/>
      <c r="AE214" s="919"/>
      <c r="AF214" s="919"/>
      <c r="AG214" s="919"/>
      <c r="AH214" s="919"/>
      <c r="AI214" s="919"/>
      <c r="AJ214" s="920"/>
      <c r="AK214" s="34"/>
      <c r="AM214" s="136"/>
      <c r="AN214" s="169"/>
      <c r="AO214" s="169"/>
      <c r="AP214" s="169"/>
      <c r="AQ214" s="169"/>
    </row>
    <row r="215" spans="1:43" s="46" customFormat="1" ht="14.45" customHeight="1">
      <c r="A215" s="9"/>
      <c r="B215" s="155"/>
      <c r="C215" s="918"/>
      <c r="D215" s="919"/>
      <c r="E215" s="919"/>
      <c r="F215" s="919"/>
      <c r="G215" s="919"/>
      <c r="H215" s="919"/>
      <c r="I215" s="919"/>
      <c r="J215" s="919"/>
      <c r="K215" s="919"/>
      <c r="L215" s="919"/>
      <c r="M215" s="919"/>
      <c r="N215" s="919"/>
      <c r="O215" s="919"/>
      <c r="P215" s="919"/>
      <c r="Q215" s="919"/>
      <c r="R215" s="919"/>
      <c r="S215" s="919"/>
      <c r="T215" s="919"/>
      <c r="U215" s="919"/>
      <c r="V215" s="919"/>
      <c r="W215" s="919"/>
      <c r="X215" s="919"/>
      <c r="Y215" s="919"/>
      <c r="Z215" s="919"/>
      <c r="AA215" s="919"/>
      <c r="AB215" s="919"/>
      <c r="AC215" s="919"/>
      <c r="AD215" s="919"/>
      <c r="AE215" s="919"/>
      <c r="AF215" s="919"/>
      <c r="AG215" s="919"/>
      <c r="AH215" s="919"/>
      <c r="AI215" s="919"/>
      <c r="AJ215" s="920"/>
      <c r="AK215" s="34"/>
      <c r="AM215" s="136"/>
      <c r="AN215" s="169"/>
      <c r="AO215" s="169"/>
      <c r="AP215" s="169"/>
      <c r="AQ215" s="169"/>
    </row>
    <row r="216" spans="1:43" s="46" customFormat="1" ht="14.45" customHeight="1">
      <c r="A216" s="9"/>
      <c r="B216" s="155"/>
      <c r="C216" s="918"/>
      <c r="D216" s="919"/>
      <c r="E216" s="919"/>
      <c r="F216" s="919"/>
      <c r="G216" s="919"/>
      <c r="H216" s="919"/>
      <c r="I216" s="919"/>
      <c r="J216" s="919"/>
      <c r="K216" s="919"/>
      <c r="L216" s="919"/>
      <c r="M216" s="919"/>
      <c r="N216" s="919"/>
      <c r="O216" s="919"/>
      <c r="P216" s="919"/>
      <c r="Q216" s="919"/>
      <c r="R216" s="919"/>
      <c r="S216" s="919"/>
      <c r="T216" s="919"/>
      <c r="U216" s="919"/>
      <c r="V216" s="919"/>
      <c r="W216" s="919"/>
      <c r="X216" s="919"/>
      <c r="Y216" s="919"/>
      <c r="Z216" s="919"/>
      <c r="AA216" s="919"/>
      <c r="AB216" s="919"/>
      <c r="AC216" s="919"/>
      <c r="AD216" s="919"/>
      <c r="AE216" s="919"/>
      <c r="AF216" s="919"/>
      <c r="AG216" s="919"/>
      <c r="AH216" s="919"/>
      <c r="AI216" s="919"/>
      <c r="AJ216" s="920"/>
      <c r="AK216" s="34"/>
      <c r="AM216" s="136"/>
      <c r="AN216" s="169"/>
      <c r="AO216" s="169"/>
      <c r="AP216" s="169"/>
      <c r="AQ216" s="169"/>
    </row>
    <row r="217" spans="1:43" s="46" customFormat="1" ht="14.45" customHeight="1">
      <c r="A217" s="9"/>
      <c r="B217" s="155"/>
      <c r="C217" s="918"/>
      <c r="D217" s="919"/>
      <c r="E217" s="919"/>
      <c r="F217" s="919"/>
      <c r="G217" s="919"/>
      <c r="H217" s="919"/>
      <c r="I217" s="919"/>
      <c r="J217" s="919"/>
      <c r="K217" s="919"/>
      <c r="L217" s="919"/>
      <c r="M217" s="919"/>
      <c r="N217" s="919"/>
      <c r="O217" s="919"/>
      <c r="P217" s="919"/>
      <c r="Q217" s="919"/>
      <c r="R217" s="919"/>
      <c r="S217" s="919"/>
      <c r="T217" s="919"/>
      <c r="U217" s="919"/>
      <c r="V217" s="919"/>
      <c r="W217" s="919"/>
      <c r="X217" s="919"/>
      <c r="Y217" s="919"/>
      <c r="Z217" s="919"/>
      <c r="AA217" s="919"/>
      <c r="AB217" s="919"/>
      <c r="AC217" s="919"/>
      <c r="AD217" s="919"/>
      <c r="AE217" s="919"/>
      <c r="AF217" s="919"/>
      <c r="AG217" s="919"/>
      <c r="AH217" s="919"/>
      <c r="AI217" s="919"/>
      <c r="AJ217" s="920"/>
      <c r="AK217" s="34"/>
      <c r="AM217" s="136"/>
      <c r="AN217" s="169"/>
      <c r="AO217" s="169"/>
      <c r="AP217" s="169"/>
      <c r="AQ217" s="169"/>
    </row>
    <row r="218" spans="1:43" s="46" customFormat="1" ht="14.45" customHeight="1">
      <c r="A218" s="9"/>
      <c r="B218" s="155"/>
      <c r="C218" s="918"/>
      <c r="D218" s="919"/>
      <c r="E218" s="919"/>
      <c r="F218" s="919"/>
      <c r="G218" s="919"/>
      <c r="H218" s="919"/>
      <c r="I218" s="919"/>
      <c r="J218" s="919"/>
      <c r="K218" s="919"/>
      <c r="L218" s="919"/>
      <c r="M218" s="919"/>
      <c r="N218" s="919"/>
      <c r="O218" s="919"/>
      <c r="P218" s="919"/>
      <c r="Q218" s="919"/>
      <c r="R218" s="919"/>
      <c r="S218" s="919"/>
      <c r="T218" s="919"/>
      <c r="U218" s="919"/>
      <c r="V218" s="919"/>
      <c r="W218" s="919"/>
      <c r="X218" s="919"/>
      <c r="Y218" s="919"/>
      <c r="Z218" s="919"/>
      <c r="AA218" s="919"/>
      <c r="AB218" s="919"/>
      <c r="AC218" s="919"/>
      <c r="AD218" s="919"/>
      <c r="AE218" s="919"/>
      <c r="AF218" s="919"/>
      <c r="AG218" s="919"/>
      <c r="AH218" s="919"/>
      <c r="AI218" s="919"/>
      <c r="AJ218" s="920"/>
      <c r="AK218" s="34"/>
      <c r="AM218" s="136"/>
      <c r="AN218" s="169"/>
      <c r="AO218" s="169"/>
      <c r="AP218" s="169"/>
      <c r="AQ218" s="169"/>
    </row>
    <row r="219" spans="1:43" s="46" customFormat="1" ht="14.45" customHeight="1">
      <c r="A219" s="9"/>
      <c r="B219" s="155"/>
      <c r="C219" s="918"/>
      <c r="D219" s="919"/>
      <c r="E219" s="919"/>
      <c r="F219" s="919"/>
      <c r="G219" s="919"/>
      <c r="H219" s="919"/>
      <c r="I219" s="919"/>
      <c r="J219" s="919"/>
      <c r="K219" s="919"/>
      <c r="L219" s="919"/>
      <c r="M219" s="919"/>
      <c r="N219" s="919"/>
      <c r="O219" s="919"/>
      <c r="P219" s="919"/>
      <c r="Q219" s="919"/>
      <c r="R219" s="919"/>
      <c r="S219" s="919"/>
      <c r="T219" s="919"/>
      <c r="U219" s="919"/>
      <c r="V219" s="919"/>
      <c r="W219" s="919"/>
      <c r="X219" s="919"/>
      <c r="Y219" s="919"/>
      <c r="Z219" s="919"/>
      <c r="AA219" s="919"/>
      <c r="AB219" s="919"/>
      <c r="AC219" s="919"/>
      <c r="AD219" s="919"/>
      <c r="AE219" s="919"/>
      <c r="AF219" s="919"/>
      <c r="AG219" s="919"/>
      <c r="AH219" s="919"/>
      <c r="AI219" s="919"/>
      <c r="AJ219" s="920"/>
      <c r="AK219" s="34"/>
      <c r="AM219" s="136"/>
      <c r="AN219" s="169"/>
      <c r="AO219" s="169"/>
      <c r="AP219" s="169"/>
      <c r="AQ219" s="169"/>
    </row>
    <row r="220" spans="1:43" s="46" customFormat="1" ht="14.45" customHeight="1">
      <c r="A220" s="9"/>
      <c r="B220" s="155"/>
      <c r="C220" s="918"/>
      <c r="D220" s="919"/>
      <c r="E220" s="919"/>
      <c r="F220" s="919"/>
      <c r="G220" s="919"/>
      <c r="H220" s="919"/>
      <c r="I220" s="919"/>
      <c r="J220" s="919"/>
      <c r="K220" s="919"/>
      <c r="L220" s="919"/>
      <c r="M220" s="919"/>
      <c r="N220" s="919"/>
      <c r="O220" s="919"/>
      <c r="P220" s="919"/>
      <c r="Q220" s="919"/>
      <c r="R220" s="919"/>
      <c r="S220" s="919"/>
      <c r="T220" s="919"/>
      <c r="U220" s="919"/>
      <c r="V220" s="919"/>
      <c r="W220" s="919"/>
      <c r="X220" s="919"/>
      <c r="Y220" s="919"/>
      <c r="Z220" s="919"/>
      <c r="AA220" s="919"/>
      <c r="AB220" s="919"/>
      <c r="AC220" s="919"/>
      <c r="AD220" s="919"/>
      <c r="AE220" s="919"/>
      <c r="AF220" s="919"/>
      <c r="AG220" s="919"/>
      <c r="AH220" s="919"/>
      <c r="AI220" s="919"/>
      <c r="AJ220" s="920"/>
      <c r="AK220" s="34"/>
      <c r="AM220" s="136"/>
      <c r="AN220" s="169"/>
      <c r="AO220" s="284"/>
      <c r="AP220" s="169"/>
      <c r="AQ220" s="169"/>
    </row>
    <row r="221" spans="1:43" s="46" customFormat="1" ht="14.45" customHeight="1">
      <c r="A221" s="9"/>
      <c r="B221" s="155"/>
      <c r="C221" s="918"/>
      <c r="D221" s="919"/>
      <c r="E221" s="919"/>
      <c r="F221" s="919"/>
      <c r="G221" s="919"/>
      <c r="H221" s="919"/>
      <c r="I221" s="919"/>
      <c r="J221" s="919"/>
      <c r="K221" s="919"/>
      <c r="L221" s="919"/>
      <c r="M221" s="919"/>
      <c r="N221" s="919"/>
      <c r="O221" s="919"/>
      <c r="P221" s="919"/>
      <c r="Q221" s="919"/>
      <c r="R221" s="919"/>
      <c r="S221" s="919"/>
      <c r="T221" s="919"/>
      <c r="U221" s="919"/>
      <c r="V221" s="919"/>
      <c r="W221" s="919"/>
      <c r="X221" s="919"/>
      <c r="Y221" s="919"/>
      <c r="Z221" s="919"/>
      <c r="AA221" s="919"/>
      <c r="AB221" s="919"/>
      <c r="AC221" s="919"/>
      <c r="AD221" s="919"/>
      <c r="AE221" s="919"/>
      <c r="AF221" s="919"/>
      <c r="AG221" s="919"/>
      <c r="AH221" s="919"/>
      <c r="AI221" s="919"/>
      <c r="AJ221" s="920"/>
      <c r="AK221" s="34"/>
      <c r="AM221" s="136"/>
      <c r="AN221" s="169"/>
      <c r="AO221" s="169"/>
      <c r="AP221" s="169"/>
      <c r="AQ221" s="169"/>
    </row>
    <row r="222" spans="1:43" s="46" customFormat="1" ht="14.45" customHeight="1">
      <c r="A222" s="9"/>
      <c r="B222" s="155"/>
      <c r="C222" s="918"/>
      <c r="D222" s="919"/>
      <c r="E222" s="919"/>
      <c r="F222" s="919"/>
      <c r="G222" s="919"/>
      <c r="H222" s="919"/>
      <c r="I222" s="919"/>
      <c r="J222" s="919"/>
      <c r="K222" s="919"/>
      <c r="L222" s="919"/>
      <c r="M222" s="919"/>
      <c r="N222" s="919"/>
      <c r="O222" s="919"/>
      <c r="P222" s="919"/>
      <c r="Q222" s="919"/>
      <c r="R222" s="919"/>
      <c r="S222" s="919"/>
      <c r="T222" s="919"/>
      <c r="U222" s="919"/>
      <c r="V222" s="919"/>
      <c r="W222" s="919"/>
      <c r="X222" s="919"/>
      <c r="Y222" s="919"/>
      <c r="Z222" s="919"/>
      <c r="AA222" s="919"/>
      <c r="AB222" s="919"/>
      <c r="AC222" s="919"/>
      <c r="AD222" s="919"/>
      <c r="AE222" s="919"/>
      <c r="AF222" s="919"/>
      <c r="AG222" s="919"/>
      <c r="AH222" s="919"/>
      <c r="AI222" s="919"/>
      <c r="AJ222" s="920"/>
      <c r="AK222" s="34"/>
      <c r="AM222" s="136"/>
      <c r="AN222" s="169"/>
      <c r="AO222" s="169"/>
      <c r="AP222" s="169"/>
      <c r="AQ222" s="169"/>
    </row>
    <row r="223" spans="1:43" s="46" customFormat="1" ht="14.45" customHeight="1">
      <c r="A223" s="9"/>
      <c r="B223" s="155"/>
      <c r="C223" s="918"/>
      <c r="D223" s="919"/>
      <c r="E223" s="919"/>
      <c r="F223" s="919"/>
      <c r="G223" s="919"/>
      <c r="H223" s="919"/>
      <c r="I223" s="919"/>
      <c r="J223" s="919"/>
      <c r="K223" s="919"/>
      <c r="L223" s="919"/>
      <c r="M223" s="919"/>
      <c r="N223" s="919"/>
      <c r="O223" s="919"/>
      <c r="P223" s="919"/>
      <c r="Q223" s="919"/>
      <c r="R223" s="919"/>
      <c r="S223" s="919"/>
      <c r="T223" s="919"/>
      <c r="U223" s="919"/>
      <c r="V223" s="919"/>
      <c r="W223" s="919"/>
      <c r="X223" s="919"/>
      <c r="Y223" s="919"/>
      <c r="Z223" s="919"/>
      <c r="AA223" s="919"/>
      <c r="AB223" s="919"/>
      <c r="AC223" s="919"/>
      <c r="AD223" s="919"/>
      <c r="AE223" s="919"/>
      <c r="AF223" s="919"/>
      <c r="AG223" s="919"/>
      <c r="AH223" s="919"/>
      <c r="AI223" s="919"/>
      <c r="AJ223" s="920"/>
      <c r="AK223" s="34"/>
      <c r="AM223" s="136"/>
      <c r="AN223" s="169"/>
      <c r="AO223" s="169"/>
      <c r="AP223" s="169"/>
      <c r="AQ223" s="169"/>
    </row>
    <row r="224" spans="1:43" s="46" customFormat="1" ht="14.45" customHeight="1">
      <c r="A224" s="9"/>
      <c r="B224" s="155"/>
      <c r="C224" s="918"/>
      <c r="D224" s="919"/>
      <c r="E224" s="919"/>
      <c r="F224" s="919"/>
      <c r="G224" s="919"/>
      <c r="H224" s="919"/>
      <c r="I224" s="919"/>
      <c r="J224" s="919"/>
      <c r="K224" s="919"/>
      <c r="L224" s="919"/>
      <c r="M224" s="919"/>
      <c r="N224" s="919"/>
      <c r="O224" s="919"/>
      <c r="P224" s="919"/>
      <c r="Q224" s="919"/>
      <c r="R224" s="919"/>
      <c r="S224" s="919"/>
      <c r="T224" s="919"/>
      <c r="U224" s="919"/>
      <c r="V224" s="919"/>
      <c r="W224" s="919"/>
      <c r="X224" s="919"/>
      <c r="Y224" s="919"/>
      <c r="Z224" s="919"/>
      <c r="AA224" s="919"/>
      <c r="AB224" s="919"/>
      <c r="AC224" s="919"/>
      <c r="AD224" s="919"/>
      <c r="AE224" s="919"/>
      <c r="AF224" s="919"/>
      <c r="AG224" s="919"/>
      <c r="AH224" s="919"/>
      <c r="AI224" s="919"/>
      <c r="AJ224" s="920"/>
      <c r="AK224" s="34"/>
      <c r="AM224" s="136"/>
      <c r="AN224" s="169"/>
      <c r="AO224" s="169"/>
      <c r="AP224" s="169"/>
      <c r="AQ224" s="169"/>
    </row>
    <row r="225" spans="1:46" s="46" customFormat="1" ht="14.45" customHeight="1">
      <c r="A225" s="9"/>
      <c r="B225" s="155"/>
      <c r="C225" s="918"/>
      <c r="D225" s="919"/>
      <c r="E225" s="919"/>
      <c r="F225" s="919"/>
      <c r="G225" s="919"/>
      <c r="H225" s="919"/>
      <c r="I225" s="919"/>
      <c r="J225" s="919"/>
      <c r="K225" s="919"/>
      <c r="L225" s="919"/>
      <c r="M225" s="919"/>
      <c r="N225" s="919"/>
      <c r="O225" s="919"/>
      <c r="P225" s="919"/>
      <c r="Q225" s="919"/>
      <c r="R225" s="919"/>
      <c r="S225" s="919"/>
      <c r="T225" s="919"/>
      <c r="U225" s="919"/>
      <c r="V225" s="919"/>
      <c r="W225" s="919"/>
      <c r="X225" s="919"/>
      <c r="Y225" s="919"/>
      <c r="Z225" s="919"/>
      <c r="AA225" s="919"/>
      <c r="AB225" s="919"/>
      <c r="AC225" s="919"/>
      <c r="AD225" s="919"/>
      <c r="AE225" s="919"/>
      <c r="AF225" s="919"/>
      <c r="AG225" s="919"/>
      <c r="AH225" s="919"/>
      <c r="AI225" s="919"/>
      <c r="AJ225" s="920"/>
      <c r="AK225" s="34"/>
      <c r="AM225" s="136"/>
      <c r="AN225" s="169"/>
      <c r="AO225" s="169"/>
      <c r="AP225" s="169"/>
      <c r="AQ225" s="169"/>
    </row>
    <row r="226" spans="1:46" s="46" customFormat="1" ht="14.45" customHeight="1">
      <c r="A226" s="9"/>
      <c r="B226" s="155"/>
      <c r="C226" s="918"/>
      <c r="D226" s="919"/>
      <c r="E226" s="919"/>
      <c r="F226" s="919"/>
      <c r="G226" s="919"/>
      <c r="H226" s="919"/>
      <c r="I226" s="919"/>
      <c r="J226" s="919"/>
      <c r="K226" s="919"/>
      <c r="L226" s="919"/>
      <c r="M226" s="919"/>
      <c r="N226" s="919"/>
      <c r="O226" s="919"/>
      <c r="P226" s="919"/>
      <c r="Q226" s="919"/>
      <c r="R226" s="919"/>
      <c r="S226" s="919"/>
      <c r="T226" s="919"/>
      <c r="U226" s="919"/>
      <c r="V226" s="919"/>
      <c r="W226" s="919"/>
      <c r="X226" s="919"/>
      <c r="Y226" s="919"/>
      <c r="Z226" s="919"/>
      <c r="AA226" s="919"/>
      <c r="AB226" s="919"/>
      <c r="AC226" s="919"/>
      <c r="AD226" s="919"/>
      <c r="AE226" s="919"/>
      <c r="AF226" s="919"/>
      <c r="AG226" s="919"/>
      <c r="AH226" s="919"/>
      <c r="AI226" s="919"/>
      <c r="AJ226" s="920"/>
      <c r="AK226" s="34"/>
      <c r="AM226" s="136"/>
      <c r="AN226" s="169"/>
      <c r="AO226" s="169"/>
      <c r="AP226" s="169"/>
      <c r="AQ226" s="169"/>
    </row>
    <row r="227" spans="1:46" s="46" customFormat="1" ht="14.45" customHeight="1">
      <c r="A227" s="9"/>
      <c r="B227" s="155"/>
      <c r="C227" s="918"/>
      <c r="D227" s="919"/>
      <c r="E227" s="919"/>
      <c r="F227" s="919"/>
      <c r="G227" s="919"/>
      <c r="H227" s="919"/>
      <c r="I227" s="919"/>
      <c r="J227" s="919"/>
      <c r="K227" s="919"/>
      <c r="L227" s="919"/>
      <c r="M227" s="919"/>
      <c r="N227" s="919"/>
      <c r="O227" s="919"/>
      <c r="P227" s="919"/>
      <c r="Q227" s="919"/>
      <c r="R227" s="919"/>
      <c r="S227" s="919"/>
      <c r="T227" s="919"/>
      <c r="U227" s="919"/>
      <c r="V227" s="919"/>
      <c r="W227" s="919"/>
      <c r="X227" s="919"/>
      <c r="Y227" s="919"/>
      <c r="Z227" s="919"/>
      <c r="AA227" s="919"/>
      <c r="AB227" s="919"/>
      <c r="AC227" s="919"/>
      <c r="AD227" s="919"/>
      <c r="AE227" s="919"/>
      <c r="AF227" s="919"/>
      <c r="AG227" s="919"/>
      <c r="AH227" s="919"/>
      <c r="AI227" s="919"/>
      <c r="AJ227" s="920"/>
      <c r="AK227" s="34"/>
      <c r="AM227" s="136"/>
      <c r="AN227" s="169"/>
      <c r="AO227" s="169"/>
      <c r="AP227" s="169"/>
      <c r="AQ227" s="169"/>
    </row>
    <row r="228" spans="1:46" s="46" customFormat="1" ht="14.45" customHeight="1">
      <c r="A228" s="9"/>
      <c r="B228" s="155"/>
      <c r="C228" s="918"/>
      <c r="D228" s="919"/>
      <c r="E228" s="919"/>
      <c r="F228" s="919"/>
      <c r="G228" s="919"/>
      <c r="H228" s="919"/>
      <c r="I228" s="919"/>
      <c r="J228" s="919"/>
      <c r="K228" s="919"/>
      <c r="L228" s="919"/>
      <c r="M228" s="919"/>
      <c r="N228" s="919"/>
      <c r="O228" s="919"/>
      <c r="P228" s="919"/>
      <c r="Q228" s="919"/>
      <c r="R228" s="919"/>
      <c r="S228" s="919"/>
      <c r="T228" s="919"/>
      <c r="U228" s="919"/>
      <c r="V228" s="919"/>
      <c r="W228" s="919"/>
      <c r="X228" s="919"/>
      <c r="Y228" s="919"/>
      <c r="Z228" s="919"/>
      <c r="AA228" s="919"/>
      <c r="AB228" s="919"/>
      <c r="AC228" s="919"/>
      <c r="AD228" s="919"/>
      <c r="AE228" s="919"/>
      <c r="AF228" s="919"/>
      <c r="AG228" s="919"/>
      <c r="AH228" s="919"/>
      <c r="AI228" s="919"/>
      <c r="AJ228" s="920"/>
      <c r="AK228" s="34"/>
      <c r="AM228" s="136"/>
      <c r="AN228" s="169"/>
      <c r="AO228" s="169"/>
      <c r="AP228" s="169"/>
      <c r="AQ228" s="169"/>
    </row>
    <row r="229" spans="1:46" s="46" customFormat="1" ht="14.45" customHeight="1">
      <c r="A229" s="9"/>
      <c r="B229" s="155"/>
      <c r="C229" s="918"/>
      <c r="D229" s="919"/>
      <c r="E229" s="919"/>
      <c r="F229" s="919"/>
      <c r="G229" s="919"/>
      <c r="H229" s="919"/>
      <c r="I229" s="919"/>
      <c r="J229" s="919"/>
      <c r="K229" s="919"/>
      <c r="L229" s="919"/>
      <c r="M229" s="919"/>
      <c r="N229" s="919"/>
      <c r="O229" s="919"/>
      <c r="P229" s="919"/>
      <c r="Q229" s="919"/>
      <c r="R229" s="919"/>
      <c r="S229" s="919"/>
      <c r="T229" s="919"/>
      <c r="U229" s="919"/>
      <c r="V229" s="919"/>
      <c r="W229" s="919"/>
      <c r="X229" s="919"/>
      <c r="Y229" s="919"/>
      <c r="Z229" s="919"/>
      <c r="AA229" s="919"/>
      <c r="AB229" s="919"/>
      <c r="AC229" s="919"/>
      <c r="AD229" s="919"/>
      <c r="AE229" s="919"/>
      <c r="AF229" s="919"/>
      <c r="AG229" s="919"/>
      <c r="AH229" s="919"/>
      <c r="AI229" s="919"/>
      <c r="AJ229" s="920"/>
      <c r="AK229" s="34"/>
      <c r="AM229" s="136"/>
      <c r="AN229" s="169"/>
      <c r="AO229" s="169"/>
      <c r="AP229" s="169"/>
      <c r="AQ229" s="169"/>
    </row>
    <row r="230" spans="1:46" s="46" customFormat="1" ht="14.45" customHeight="1">
      <c r="A230" s="9"/>
      <c r="B230" s="155"/>
      <c r="C230" s="918"/>
      <c r="D230" s="919"/>
      <c r="E230" s="919"/>
      <c r="F230" s="919"/>
      <c r="G230" s="919"/>
      <c r="H230" s="919"/>
      <c r="I230" s="919"/>
      <c r="J230" s="919"/>
      <c r="K230" s="919"/>
      <c r="L230" s="919"/>
      <c r="M230" s="919"/>
      <c r="N230" s="919"/>
      <c r="O230" s="919"/>
      <c r="P230" s="919"/>
      <c r="Q230" s="919"/>
      <c r="R230" s="919"/>
      <c r="S230" s="919"/>
      <c r="T230" s="919"/>
      <c r="U230" s="919"/>
      <c r="V230" s="919"/>
      <c r="W230" s="919"/>
      <c r="X230" s="919"/>
      <c r="Y230" s="919"/>
      <c r="Z230" s="919"/>
      <c r="AA230" s="919"/>
      <c r="AB230" s="919"/>
      <c r="AC230" s="919"/>
      <c r="AD230" s="919"/>
      <c r="AE230" s="919"/>
      <c r="AF230" s="919"/>
      <c r="AG230" s="919"/>
      <c r="AH230" s="919"/>
      <c r="AI230" s="919"/>
      <c r="AJ230" s="920"/>
      <c r="AK230" s="34"/>
      <c r="AM230" s="136"/>
      <c r="AN230" s="169"/>
      <c r="AO230" s="169"/>
      <c r="AP230" s="169"/>
      <c r="AQ230" s="169"/>
    </row>
    <row r="231" spans="1:46" s="46" customFormat="1" ht="14.45" customHeight="1">
      <c r="A231" s="9"/>
      <c r="B231" s="155"/>
      <c r="C231" s="918"/>
      <c r="D231" s="919"/>
      <c r="E231" s="919"/>
      <c r="F231" s="919"/>
      <c r="G231" s="919"/>
      <c r="H231" s="919"/>
      <c r="I231" s="919"/>
      <c r="J231" s="919"/>
      <c r="K231" s="919"/>
      <c r="L231" s="919"/>
      <c r="M231" s="919"/>
      <c r="N231" s="919"/>
      <c r="O231" s="919"/>
      <c r="P231" s="919"/>
      <c r="Q231" s="919"/>
      <c r="R231" s="919"/>
      <c r="S231" s="919"/>
      <c r="T231" s="919"/>
      <c r="U231" s="919"/>
      <c r="V231" s="919"/>
      <c r="W231" s="919"/>
      <c r="X231" s="919"/>
      <c r="Y231" s="919"/>
      <c r="Z231" s="919"/>
      <c r="AA231" s="919"/>
      <c r="AB231" s="919"/>
      <c r="AC231" s="919"/>
      <c r="AD231" s="919"/>
      <c r="AE231" s="919"/>
      <c r="AF231" s="919"/>
      <c r="AG231" s="919"/>
      <c r="AH231" s="919"/>
      <c r="AI231" s="919"/>
      <c r="AJ231" s="920"/>
      <c r="AK231" s="34"/>
      <c r="AM231" s="136"/>
      <c r="AN231" s="169"/>
      <c r="AO231" s="169"/>
      <c r="AP231" s="169"/>
      <c r="AQ231" s="169"/>
    </row>
    <row r="232" spans="1:46" s="46" customFormat="1" ht="14.45" customHeight="1">
      <c r="A232" s="9"/>
      <c r="B232" s="155"/>
      <c r="C232" s="918"/>
      <c r="D232" s="919"/>
      <c r="E232" s="919"/>
      <c r="F232" s="919"/>
      <c r="G232" s="919"/>
      <c r="H232" s="919"/>
      <c r="I232" s="919"/>
      <c r="J232" s="919"/>
      <c r="K232" s="919"/>
      <c r="L232" s="919"/>
      <c r="M232" s="919"/>
      <c r="N232" s="919"/>
      <c r="O232" s="919"/>
      <c r="P232" s="919"/>
      <c r="Q232" s="919"/>
      <c r="R232" s="919"/>
      <c r="S232" s="919"/>
      <c r="T232" s="919"/>
      <c r="U232" s="919"/>
      <c r="V232" s="919"/>
      <c r="W232" s="919"/>
      <c r="X232" s="919"/>
      <c r="Y232" s="919"/>
      <c r="Z232" s="919"/>
      <c r="AA232" s="919"/>
      <c r="AB232" s="919"/>
      <c r="AC232" s="919"/>
      <c r="AD232" s="919"/>
      <c r="AE232" s="919"/>
      <c r="AF232" s="919"/>
      <c r="AG232" s="919"/>
      <c r="AH232" s="919"/>
      <c r="AI232" s="919"/>
      <c r="AJ232" s="920"/>
      <c r="AK232" s="34"/>
      <c r="AM232" s="136"/>
      <c r="AN232" s="169"/>
      <c r="AO232" s="169"/>
      <c r="AP232" s="169"/>
      <c r="AQ232" s="169"/>
    </row>
    <row r="233" spans="1:46" s="46" customFormat="1" ht="14.45" customHeight="1">
      <c r="A233" s="9"/>
      <c r="B233" s="155"/>
      <c r="C233" s="921"/>
      <c r="D233" s="922"/>
      <c r="E233" s="922"/>
      <c r="F233" s="922"/>
      <c r="G233" s="922"/>
      <c r="H233" s="922"/>
      <c r="I233" s="922"/>
      <c r="J233" s="922"/>
      <c r="K233" s="922"/>
      <c r="L233" s="922"/>
      <c r="M233" s="922"/>
      <c r="N233" s="922"/>
      <c r="O233" s="922"/>
      <c r="P233" s="922"/>
      <c r="Q233" s="922"/>
      <c r="R233" s="922"/>
      <c r="S233" s="922"/>
      <c r="T233" s="922"/>
      <c r="U233" s="922"/>
      <c r="V233" s="922"/>
      <c r="W233" s="922"/>
      <c r="X233" s="922"/>
      <c r="Y233" s="922"/>
      <c r="Z233" s="922"/>
      <c r="AA233" s="922"/>
      <c r="AB233" s="922"/>
      <c r="AC233" s="922"/>
      <c r="AD233" s="922"/>
      <c r="AE233" s="922"/>
      <c r="AF233" s="922"/>
      <c r="AG233" s="922"/>
      <c r="AH233" s="922"/>
      <c r="AI233" s="922"/>
      <c r="AJ233" s="923"/>
      <c r="AK233" s="34"/>
      <c r="AM233" s="136"/>
      <c r="AN233" s="169"/>
      <c r="AO233" s="169"/>
      <c r="AP233" s="169"/>
      <c r="AQ233" s="169"/>
      <c r="AR233" s="45"/>
      <c r="AS233" s="45"/>
      <c r="AT233" s="45"/>
    </row>
    <row r="234" spans="1:46" s="156" customFormat="1" ht="6" customHeight="1">
      <c r="A234" s="67"/>
      <c r="B234" s="87"/>
      <c r="C234" s="158"/>
      <c r="D234" s="158"/>
      <c r="E234" s="158"/>
      <c r="F234" s="158"/>
      <c r="G234" s="158"/>
      <c r="H234" s="158"/>
      <c r="I234" s="158"/>
      <c r="J234" s="158"/>
      <c r="K234" s="159"/>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35"/>
      <c r="AM234" s="157"/>
      <c r="AO234" s="143"/>
      <c r="AP234" s="143"/>
      <c r="AQ234" s="143"/>
      <c r="AR234" s="143"/>
      <c r="AS234" s="143"/>
      <c r="AT234" s="143"/>
    </row>
    <row r="235" spans="1:46" s="46" customFormat="1" ht="12.75" customHeight="1">
      <c r="A235" s="9"/>
      <c r="B235" s="67"/>
      <c r="C235" s="67"/>
      <c r="D235" s="67"/>
      <c r="E235" s="67"/>
      <c r="F235" s="67"/>
      <c r="G235" s="67"/>
      <c r="H235" s="67"/>
      <c r="I235" s="104"/>
      <c r="J235" s="67"/>
      <c r="K235" s="67"/>
      <c r="L235" s="67"/>
      <c r="M235" s="67"/>
      <c r="N235" s="67"/>
      <c r="O235" s="67"/>
      <c r="P235" s="67"/>
      <c r="Q235" s="67"/>
      <c r="R235" s="67"/>
      <c r="S235" s="67"/>
      <c r="T235" s="67"/>
      <c r="U235" s="67"/>
      <c r="V235" s="67"/>
      <c r="W235" s="67"/>
      <c r="X235" s="67"/>
      <c r="Y235" s="67"/>
      <c r="Z235" s="67"/>
      <c r="AA235" s="67"/>
      <c r="AB235" s="67"/>
      <c r="AC235" s="67"/>
      <c r="AD235" s="121"/>
      <c r="AE235" s="121"/>
      <c r="AF235" s="121"/>
      <c r="AG235" s="121"/>
      <c r="AH235" s="106"/>
      <c r="AI235" s="121"/>
      <c r="AJ235" s="285" t="s">
        <v>79</v>
      </c>
      <c r="AK235" s="67"/>
      <c r="AM235" s="136"/>
      <c r="AO235" s="45"/>
      <c r="AP235" s="45"/>
      <c r="AQ235" s="45"/>
      <c r="AR235" s="286"/>
      <c r="AS235" s="287"/>
      <c r="AT235" s="288"/>
    </row>
    <row r="236" spans="1:46">
      <c r="AR236" s="286"/>
      <c r="AS236" s="287"/>
      <c r="AT236" s="289"/>
    </row>
    <row r="237" spans="1:46">
      <c r="AR237" s="286"/>
      <c r="AS237" s="287"/>
      <c r="AT237" s="289"/>
    </row>
    <row r="238" spans="1:46" ht="14.25" customHeight="1">
      <c r="AR238" s="286"/>
      <c r="AS238" s="287"/>
      <c r="AT238" s="289"/>
    </row>
    <row r="239" spans="1:46" ht="14.25" customHeight="1">
      <c r="AR239" s="286"/>
      <c r="AS239" s="287"/>
      <c r="AT239" s="289"/>
    </row>
    <row r="240" spans="1:46" ht="14.25" customHeight="1">
      <c r="AR240" s="286"/>
      <c r="AS240" s="287"/>
      <c r="AT240" s="289"/>
    </row>
    <row r="241" spans="44:46" ht="14.25" customHeight="1">
      <c r="AR241" s="286"/>
      <c r="AS241" s="287"/>
      <c r="AT241" s="289"/>
    </row>
    <row r="242" spans="44:46" ht="14.25" customHeight="1">
      <c r="AR242" s="286"/>
      <c r="AS242" s="287"/>
      <c r="AT242" s="289"/>
    </row>
    <row r="243" spans="44:46" ht="14.25" customHeight="1">
      <c r="AR243" s="286"/>
      <c r="AS243" s="287"/>
      <c r="AT243" s="289"/>
    </row>
    <row r="244" spans="44:46" ht="14.25" customHeight="1">
      <c r="AR244" s="286"/>
      <c r="AS244" s="287"/>
      <c r="AT244" s="289"/>
    </row>
    <row r="245" spans="44:46" ht="14.25" customHeight="1">
      <c r="AR245" s="286"/>
      <c r="AS245" s="287"/>
      <c r="AT245" s="289"/>
    </row>
    <row r="246" spans="44:46" ht="14.25" customHeight="1">
      <c r="AR246" s="286"/>
      <c r="AS246" s="287"/>
      <c r="AT246" s="289"/>
    </row>
    <row r="247" spans="44:46" ht="14.25" customHeight="1">
      <c r="AR247" s="286"/>
      <c r="AS247" s="287"/>
      <c r="AT247" s="289"/>
    </row>
    <row r="248" spans="44:46" ht="14.25" customHeight="1">
      <c r="AR248" s="286"/>
      <c r="AS248" s="287"/>
      <c r="AT248" s="289"/>
    </row>
    <row r="249" spans="44:46" ht="14.25" customHeight="1">
      <c r="AR249" s="286"/>
      <c r="AS249" s="287"/>
      <c r="AT249" s="289"/>
    </row>
    <row r="250" spans="44:46" ht="14.25" customHeight="1">
      <c r="AR250" s="286"/>
      <c r="AS250" s="287"/>
      <c r="AT250" s="289"/>
    </row>
    <row r="251" spans="44:46" ht="14.25" customHeight="1">
      <c r="AR251" s="286"/>
      <c r="AS251" s="287"/>
      <c r="AT251" s="289"/>
    </row>
    <row r="252" spans="44:46" ht="14.25" customHeight="1">
      <c r="AR252" s="286"/>
      <c r="AS252" s="287"/>
      <c r="AT252" s="289"/>
    </row>
    <row r="253" spans="44:46" ht="14.25" customHeight="1">
      <c r="AR253" s="286"/>
      <c r="AS253" s="287"/>
      <c r="AT253" s="289"/>
    </row>
    <row r="254" spans="44:46" ht="14.25" customHeight="1">
      <c r="AR254" s="286"/>
      <c r="AS254" s="287"/>
      <c r="AT254" s="289"/>
    </row>
    <row r="255" spans="44:46" ht="14.25" customHeight="1">
      <c r="AR255" s="286"/>
      <c r="AS255" s="287"/>
      <c r="AT255" s="289"/>
    </row>
    <row r="256" spans="44:46" ht="14.25" customHeight="1">
      <c r="AR256" s="286"/>
      <c r="AS256" s="287"/>
      <c r="AT256" s="289"/>
    </row>
    <row r="257" spans="44:46" ht="14.25" customHeight="1">
      <c r="AR257" s="286"/>
      <c r="AS257" s="287"/>
      <c r="AT257" s="289"/>
    </row>
    <row r="258" spans="44:46" ht="14.25" customHeight="1">
      <c r="AR258" s="286"/>
      <c r="AS258" s="287"/>
      <c r="AT258" s="289"/>
    </row>
    <row r="259" spans="44:46" ht="14.25" customHeight="1">
      <c r="AR259" s="286"/>
      <c r="AS259" s="287"/>
      <c r="AT259" s="289"/>
    </row>
    <row r="260" spans="44:46" ht="14.25" customHeight="1">
      <c r="AR260" s="286"/>
      <c r="AS260" s="287"/>
      <c r="AT260" s="289"/>
    </row>
    <row r="261" spans="44:46" ht="14.25" customHeight="1">
      <c r="AR261" s="286"/>
      <c r="AS261" s="287"/>
      <c r="AT261" s="289"/>
    </row>
    <row r="262" spans="44:46" ht="14.25" customHeight="1">
      <c r="AR262" s="286"/>
      <c r="AS262" s="287"/>
      <c r="AT262" s="289"/>
    </row>
    <row r="263" spans="44:46" ht="14.25" customHeight="1">
      <c r="AR263" s="286"/>
      <c r="AS263" s="287"/>
      <c r="AT263" s="286"/>
    </row>
    <row r="264" spans="44:46" ht="14.25" customHeight="1">
      <c r="AR264" s="286"/>
      <c r="AS264" s="287"/>
      <c r="AT264" s="286"/>
    </row>
    <row r="265" spans="44:46" ht="14.25" customHeight="1">
      <c r="AR265" s="286"/>
      <c r="AS265" s="287"/>
      <c r="AT265" s="286"/>
    </row>
    <row r="266" spans="44:46" ht="14.25" customHeight="1">
      <c r="AR266" s="286"/>
      <c r="AS266" s="287"/>
      <c r="AT266" s="286"/>
    </row>
    <row r="267" spans="44:46" ht="14.25" customHeight="1">
      <c r="AR267" s="286"/>
      <c r="AS267" s="287"/>
      <c r="AT267" s="286"/>
    </row>
    <row r="268" spans="44:46" ht="14.25" customHeight="1">
      <c r="AR268" s="286"/>
      <c r="AS268" s="287"/>
      <c r="AT268" s="290"/>
    </row>
    <row r="269" spans="44:46" ht="14.25" customHeight="1">
      <c r="AR269" s="286"/>
      <c r="AS269" s="287"/>
      <c r="AT269" s="290"/>
    </row>
    <row r="270" spans="44:46" ht="14.25" customHeight="1">
      <c r="AR270" s="286"/>
      <c r="AS270" s="287"/>
      <c r="AT270" s="290"/>
    </row>
    <row r="271" spans="44:46" ht="14.25" customHeight="1">
      <c r="AR271" s="286"/>
      <c r="AS271" s="287"/>
      <c r="AT271" s="291"/>
    </row>
    <row r="272" spans="44:46" ht="14.25" customHeight="1">
      <c r="AR272" s="286"/>
      <c r="AS272" s="287"/>
      <c r="AT272" s="291"/>
    </row>
    <row r="273" spans="44:46" ht="14.25" customHeight="1">
      <c r="AR273" s="286"/>
      <c r="AS273" s="287"/>
      <c r="AT273" s="286"/>
    </row>
    <row r="274" spans="44:46" ht="14.25" customHeight="1">
      <c r="AR274" s="286"/>
      <c r="AS274" s="287"/>
      <c r="AT274" s="286"/>
    </row>
    <row r="275" spans="44:46" ht="14.25" customHeight="1">
      <c r="AR275" s="286"/>
      <c r="AS275" s="287"/>
      <c r="AT275" s="286"/>
    </row>
    <row r="276" spans="44:46" ht="14.25" customHeight="1">
      <c r="AR276" s="286"/>
      <c r="AS276" s="287"/>
      <c r="AT276" s="286"/>
    </row>
    <row r="277" spans="44:46" ht="14.25" customHeight="1">
      <c r="AR277" s="286"/>
      <c r="AS277" s="287"/>
      <c r="AT277" s="286"/>
    </row>
    <row r="278" spans="44:46" ht="14.25" customHeight="1">
      <c r="AR278" s="286"/>
      <c r="AS278" s="287"/>
      <c r="AT278" s="286"/>
    </row>
    <row r="279" spans="44:46" ht="14.25" customHeight="1">
      <c r="AR279" s="286"/>
      <c r="AS279" s="287"/>
      <c r="AT279" s="286"/>
    </row>
    <row r="280" spans="44:46" ht="14.25" customHeight="1">
      <c r="AR280" s="286"/>
      <c r="AS280" s="287"/>
      <c r="AT280" s="286"/>
    </row>
    <row r="281" spans="44:46" ht="14.25" customHeight="1">
      <c r="AR281" s="286"/>
      <c r="AS281" s="287"/>
      <c r="AT281" s="286"/>
    </row>
    <row r="282" spans="44:46" ht="14.25" customHeight="1">
      <c r="AR282" s="286"/>
      <c r="AS282" s="287"/>
      <c r="AT282" s="286"/>
    </row>
    <row r="283" spans="44:46" ht="14.25" customHeight="1">
      <c r="AR283" s="286"/>
      <c r="AS283" s="287"/>
      <c r="AT283" s="286"/>
    </row>
    <row r="284" spans="44:46" ht="14.25" customHeight="1"/>
    <row r="285" spans="44:46" ht="14.25" customHeight="1"/>
    <row r="286" spans="44:46" ht="14.25" customHeight="1"/>
  </sheetData>
  <sheetProtection password="EC9D" sheet="1" objects="1" scenarios="1"/>
  <mergeCells count="456">
    <mergeCell ref="AM162:AS162"/>
    <mergeCell ref="AM122:AR124"/>
    <mergeCell ref="AM176:AT176"/>
    <mergeCell ref="Y178:AB178"/>
    <mergeCell ref="AC178:AJ178"/>
    <mergeCell ref="C183:M183"/>
    <mergeCell ref="C186:AJ233"/>
    <mergeCell ref="AF175:AG175"/>
    <mergeCell ref="AH175:AJ175"/>
    <mergeCell ref="C176:D176"/>
    <mergeCell ref="E176:G176"/>
    <mergeCell ref="H176:K176"/>
    <mergeCell ref="L176:Q176"/>
    <mergeCell ref="R176:AC176"/>
    <mergeCell ref="AD176:AE176"/>
    <mergeCell ref="AF176:AG176"/>
    <mergeCell ref="AH176:AJ176"/>
    <mergeCell ref="C175:D175"/>
    <mergeCell ref="E175:G175"/>
    <mergeCell ref="H175:K175"/>
    <mergeCell ref="L175:Q175"/>
    <mergeCell ref="R175:AC175"/>
    <mergeCell ref="AD175:AE175"/>
    <mergeCell ref="AF173:AG173"/>
    <mergeCell ref="AH173:AJ173"/>
    <mergeCell ref="C174:D174"/>
    <mergeCell ref="E174:G174"/>
    <mergeCell ref="H174:K174"/>
    <mergeCell ref="L174:Q174"/>
    <mergeCell ref="R174:AC174"/>
    <mergeCell ref="AD174:AE174"/>
    <mergeCell ref="AF174:AG174"/>
    <mergeCell ref="AH174:AJ174"/>
    <mergeCell ref="C173:D173"/>
    <mergeCell ref="E173:G173"/>
    <mergeCell ref="H173:K173"/>
    <mergeCell ref="L173:Q173"/>
    <mergeCell ref="R173:AC173"/>
    <mergeCell ref="AD173:AE173"/>
    <mergeCell ref="AF171:AG171"/>
    <mergeCell ref="AH171:AJ171"/>
    <mergeCell ref="C172:D172"/>
    <mergeCell ref="E172:G172"/>
    <mergeCell ref="H172:K172"/>
    <mergeCell ref="L172:Q172"/>
    <mergeCell ref="R172:AC172"/>
    <mergeCell ref="AD172:AE172"/>
    <mergeCell ref="AF172:AG172"/>
    <mergeCell ref="AH172:AJ172"/>
    <mergeCell ref="C171:D171"/>
    <mergeCell ref="E171:G171"/>
    <mergeCell ref="H171:K171"/>
    <mergeCell ref="L171:Q171"/>
    <mergeCell ref="R171:AC171"/>
    <mergeCell ref="AD171:AE171"/>
    <mergeCell ref="AF169:AG169"/>
    <mergeCell ref="AH169:AJ169"/>
    <mergeCell ref="C170:D170"/>
    <mergeCell ref="E170:G170"/>
    <mergeCell ref="H170:K170"/>
    <mergeCell ref="L170:Q170"/>
    <mergeCell ref="R170:AC170"/>
    <mergeCell ref="AD170:AE170"/>
    <mergeCell ref="AF170:AG170"/>
    <mergeCell ref="AH170:AJ170"/>
    <mergeCell ref="C169:D169"/>
    <mergeCell ref="E169:G169"/>
    <mergeCell ref="H169:K169"/>
    <mergeCell ref="L169:Q169"/>
    <mergeCell ref="R169:AC169"/>
    <mergeCell ref="AD169:AE169"/>
    <mergeCell ref="AF167:AG167"/>
    <mergeCell ref="AH167:AJ167"/>
    <mergeCell ref="C168:D168"/>
    <mergeCell ref="E168:G168"/>
    <mergeCell ref="H168:K168"/>
    <mergeCell ref="L168:Q168"/>
    <mergeCell ref="R168:AC168"/>
    <mergeCell ref="AD168:AE168"/>
    <mergeCell ref="AF168:AG168"/>
    <mergeCell ref="AH168:AJ168"/>
    <mergeCell ref="C167:D167"/>
    <mergeCell ref="E167:G167"/>
    <mergeCell ref="H167:K167"/>
    <mergeCell ref="L167:Q167"/>
    <mergeCell ref="R167:AC167"/>
    <mergeCell ref="AD167:AE167"/>
    <mergeCell ref="AF165:AG165"/>
    <mergeCell ref="AH165:AJ165"/>
    <mergeCell ref="C166:D166"/>
    <mergeCell ref="E166:G166"/>
    <mergeCell ref="H166:K166"/>
    <mergeCell ref="L166:Q166"/>
    <mergeCell ref="R166:AC166"/>
    <mergeCell ref="AD166:AE166"/>
    <mergeCell ref="AF166:AG166"/>
    <mergeCell ref="AH166:AJ166"/>
    <mergeCell ref="C165:D165"/>
    <mergeCell ref="E165:G165"/>
    <mergeCell ref="H165:K165"/>
    <mergeCell ref="L165:Q165"/>
    <mergeCell ref="R165:AC165"/>
    <mergeCell ref="AD165:AE165"/>
    <mergeCell ref="C163:D163"/>
    <mergeCell ref="E163:G163"/>
    <mergeCell ref="H163:K163"/>
    <mergeCell ref="L163:Q163"/>
    <mergeCell ref="R163:AC163"/>
    <mergeCell ref="AD163:AE163"/>
    <mergeCell ref="AF163:AG163"/>
    <mergeCell ref="AH163:AJ163"/>
    <mergeCell ref="C164:D164"/>
    <mergeCell ref="E164:G164"/>
    <mergeCell ref="H164:K164"/>
    <mergeCell ref="L164:Q164"/>
    <mergeCell ref="R164:AC164"/>
    <mergeCell ref="AD164:AE164"/>
    <mergeCell ref="AF164:AG164"/>
    <mergeCell ref="AH164:AJ164"/>
    <mergeCell ref="H160:Q160"/>
    <mergeCell ref="H161:K161"/>
    <mergeCell ref="L161:Q161"/>
    <mergeCell ref="C162:D162"/>
    <mergeCell ref="E162:G162"/>
    <mergeCell ref="H162:K162"/>
    <mergeCell ref="L162:Q162"/>
    <mergeCell ref="Y152:AB152"/>
    <mergeCell ref="AC152:AJ152"/>
    <mergeCell ref="C157:D161"/>
    <mergeCell ref="E157:Q159"/>
    <mergeCell ref="R157:AC161"/>
    <mergeCell ref="AD157:AE161"/>
    <mergeCell ref="AF157:AG161"/>
    <mergeCell ref="AH157:AJ161"/>
    <mergeCell ref="E160:G161"/>
    <mergeCell ref="R162:AC162"/>
    <mergeCell ref="AD162:AE162"/>
    <mergeCell ref="AF162:AG162"/>
    <mergeCell ref="AH162:AJ162"/>
    <mergeCell ref="Y148:AB148"/>
    <mergeCell ref="AC148:AF148"/>
    <mergeCell ref="AG148:AJ148"/>
    <mergeCell ref="D149:L149"/>
    <mergeCell ref="M149:P149"/>
    <mergeCell ref="Q149:T149"/>
    <mergeCell ref="U149:X149"/>
    <mergeCell ref="Y149:AB149"/>
    <mergeCell ref="AC149:AF149"/>
    <mergeCell ref="AG149:AJ149"/>
    <mergeCell ref="D146:F148"/>
    <mergeCell ref="G148:L148"/>
    <mergeCell ref="M148:P148"/>
    <mergeCell ref="Q148:T148"/>
    <mergeCell ref="U148:X148"/>
    <mergeCell ref="AC146:AF146"/>
    <mergeCell ref="AG146:AJ146"/>
    <mergeCell ref="G147:L147"/>
    <mergeCell ref="M147:P147"/>
    <mergeCell ref="Q147:T147"/>
    <mergeCell ref="U147:X147"/>
    <mergeCell ref="Y147:AB147"/>
    <mergeCell ref="AC147:AF147"/>
    <mergeCell ref="AG147:AJ147"/>
    <mergeCell ref="G146:L146"/>
    <mergeCell ref="M146:P146"/>
    <mergeCell ref="Q146:T146"/>
    <mergeCell ref="U146:X146"/>
    <mergeCell ref="Y146:AB146"/>
    <mergeCell ref="AG145:AJ145"/>
    <mergeCell ref="AG142:AJ142"/>
    <mergeCell ref="G143:L143"/>
    <mergeCell ref="M143:P143"/>
    <mergeCell ref="Q143:T143"/>
    <mergeCell ref="U143:X143"/>
    <mergeCell ref="Y143:AB143"/>
    <mergeCell ref="AC143:AF143"/>
    <mergeCell ref="AG143:AJ143"/>
    <mergeCell ref="G142:L142"/>
    <mergeCell ref="M142:P142"/>
    <mergeCell ref="Q142:T142"/>
    <mergeCell ref="U142:X142"/>
    <mergeCell ref="Y142:AB142"/>
    <mergeCell ref="AC142:AF142"/>
    <mergeCell ref="U139:X139"/>
    <mergeCell ref="Y139:AB139"/>
    <mergeCell ref="AC139:AF139"/>
    <mergeCell ref="AG139:AJ139"/>
    <mergeCell ref="D140:F145"/>
    <mergeCell ref="G140:L140"/>
    <mergeCell ref="M140:P140"/>
    <mergeCell ref="Q140:T140"/>
    <mergeCell ref="U140:X140"/>
    <mergeCell ref="Y140:AB140"/>
    <mergeCell ref="AC140:AF140"/>
    <mergeCell ref="AG140:AJ140"/>
    <mergeCell ref="G141:L141"/>
    <mergeCell ref="M141:P141"/>
    <mergeCell ref="Q141:T141"/>
    <mergeCell ref="U141:X141"/>
    <mergeCell ref="Y141:AB141"/>
    <mergeCell ref="AC141:AF141"/>
    <mergeCell ref="AG141:AJ141"/>
    <mergeCell ref="G144:L144"/>
    <mergeCell ref="M144:AF144"/>
    <mergeCell ref="AG144:AJ144"/>
    <mergeCell ref="G145:L145"/>
    <mergeCell ref="M145:AF145"/>
    <mergeCell ref="K133:S133"/>
    <mergeCell ref="D136:G136"/>
    <mergeCell ref="H136:K136"/>
    <mergeCell ref="L136:O136"/>
    <mergeCell ref="P136:S136"/>
    <mergeCell ref="D139:L139"/>
    <mergeCell ref="M139:P139"/>
    <mergeCell ref="Q139:T139"/>
    <mergeCell ref="D129:E129"/>
    <mergeCell ref="F129:K129"/>
    <mergeCell ref="L129:T129"/>
    <mergeCell ref="D130:E130"/>
    <mergeCell ref="F130:K130"/>
    <mergeCell ref="L130:T130"/>
    <mergeCell ref="D133:J133"/>
    <mergeCell ref="D127:E127"/>
    <mergeCell ref="F127:K127"/>
    <mergeCell ref="L127:T127"/>
    <mergeCell ref="D128:E128"/>
    <mergeCell ref="F128:K128"/>
    <mergeCell ref="L128:T128"/>
    <mergeCell ref="D122:O122"/>
    <mergeCell ref="P122:X122"/>
    <mergeCell ref="D125:E125"/>
    <mergeCell ref="F125:K125"/>
    <mergeCell ref="L125:T125"/>
    <mergeCell ref="D126:E126"/>
    <mergeCell ref="F126:K126"/>
    <mergeCell ref="L126:T126"/>
    <mergeCell ref="AI106:AJ106"/>
    <mergeCell ref="H107:AJ113"/>
    <mergeCell ref="Y115:AB115"/>
    <mergeCell ref="AC115:AJ115"/>
    <mergeCell ref="D121:O121"/>
    <mergeCell ref="P121:X121"/>
    <mergeCell ref="Y121:AB121"/>
    <mergeCell ref="D106:G113"/>
    <mergeCell ref="H106:P106"/>
    <mergeCell ref="Q106:R106"/>
    <mergeCell ref="S106:Y106"/>
    <mergeCell ref="Z106:AA106"/>
    <mergeCell ref="AB106:AH106"/>
    <mergeCell ref="AI90:AJ90"/>
    <mergeCell ref="H91:AJ97"/>
    <mergeCell ref="D98:G105"/>
    <mergeCell ref="H98:P98"/>
    <mergeCell ref="Q98:R98"/>
    <mergeCell ref="S98:Y98"/>
    <mergeCell ref="Z98:AA98"/>
    <mergeCell ref="AB98:AH98"/>
    <mergeCell ref="AI98:AJ98"/>
    <mergeCell ref="H99:AJ105"/>
    <mergeCell ref="D90:G97"/>
    <mergeCell ref="H90:P90"/>
    <mergeCell ref="Q90:R90"/>
    <mergeCell ref="S90:Y90"/>
    <mergeCell ref="Z90:AA90"/>
    <mergeCell ref="AB90:AH90"/>
    <mergeCell ref="AI74:AJ74"/>
    <mergeCell ref="H75:AJ81"/>
    <mergeCell ref="D82:G89"/>
    <mergeCell ref="H82:P82"/>
    <mergeCell ref="Q82:R82"/>
    <mergeCell ref="S82:Y82"/>
    <mergeCell ref="Z82:AA82"/>
    <mergeCell ref="AB82:AH82"/>
    <mergeCell ref="AI82:AJ82"/>
    <mergeCell ref="H83:AJ89"/>
    <mergeCell ref="D74:G81"/>
    <mergeCell ref="H74:P74"/>
    <mergeCell ref="Q74:R74"/>
    <mergeCell ref="S74:Y74"/>
    <mergeCell ref="Z74:AA74"/>
    <mergeCell ref="AB74:AH74"/>
    <mergeCell ref="AG67:AJ68"/>
    <mergeCell ref="D68:L68"/>
    <mergeCell ref="M68:P68"/>
    <mergeCell ref="Y70:AB70"/>
    <mergeCell ref="AC70:AJ70"/>
    <mergeCell ref="D67:L67"/>
    <mergeCell ref="M67:P67"/>
    <mergeCell ref="Q67:T68"/>
    <mergeCell ref="U67:X68"/>
    <mergeCell ref="Y67:AB68"/>
    <mergeCell ref="AC67:AF68"/>
    <mergeCell ref="E66:P66"/>
    <mergeCell ref="Q66:T66"/>
    <mergeCell ref="U66:X66"/>
    <mergeCell ref="Y66:AB66"/>
    <mergeCell ref="AC66:AF66"/>
    <mergeCell ref="AG66:AJ66"/>
    <mergeCell ref="D65:P65"/>
    <mergeCell ref="Q65:T65"/>
    <mergeCell ref="U65:X65"/>
    <mergeCell ref="Y65:AB65"/>
    <mergeCell ref="AC65:AF65"/>
    <mergeCell ref="AG65:AJ65"/>
    <mergeCell ref="D62:P64"/>
    <mergeCell ref="Q62:AJ62"/>
    <mergeCell ref="Q63:T64"/>
    <mergeCell ref="U63:X64"/>
    <mergeCell ref="Y63:AB64"/>
    <mergeCell ref="AC63:AF64"/>
    <mergeCell ref="AG63:AJ64"/>
    <mergeCell ref="Q58:T58"/>
    <mergeCell ref="U58:X58"/>
    <mergeCell ref="Y58:AB58"/>
    <mergeCell ref="AC58:AF58"/>
    <mergeCell ref="AG58:AJ58"/>
    <mergeCell ref="AC61:AJ61"/>
    <mergeCell ref="D58:P58"/>
    <mergeCell ref="AG53:AJ53"/>
    <mergeCell ref="E54:P54"/>
    <mergeCell ref="Q54:T54"/>
    <mergeCell ref="U54:X54"/>
    <mergeCell ref="Y54:AB54"/>
    <mergeCell ref="AC54:AF54"/>
    <mergeCell ref="AG54:AJ54"/>
    <mergeCell ref="E57:P57"/>
    <mergeCell ref="Q57:T57"/>
    <mergeCell ref="U57:X57"/>
    <mergeCell ref="Y57:AB57"/>
    <mergeCell ref="AC57:AF57"/>
    <mergeCell ref="AG57:AJ57"/>
    <mergeCell ref="E56:P56"/>
    <mergeCell ref="Q56:T56"/>
    <mergeCell ref="U56:X56"/>
    <mergeCell ref="Y56:AB56"/>
    <mergeCell ref="AC56:AF56"/>
    <mergeCell ref="AG56:AJ56"/>
    <mergeCell ref="AG51:AJ51"/>
    <mergeCell ref="E52:P52"/>
    <mergeCell ref="Q52:T52"/>
    <mergeCell ref="U52:X52"/>
    <mergeCell ref="Y52:AB52"/>
    <mergeCell ref="AC52:AF52"/>
    <mergeCell ref="AG52:AJ52"/>
    <mergeCell ref="D51:D57"/>
    <mergeCell ref="E51:P51"/>
    <mergeCell ref="Q51:T51"/>
    <mergeCell ref="U51:X51"/>
    <mergeCell ref="Y51:AB51"/>
    <mergeCell ref="AC51:AF51"/>
    <mergeCell ref="E53:P53"/>
    <mergeCell ref="Q53:T53"/>
    <mergeCell ref="U53:X53"/>
    <mergeCell ref="Y53:AB53"/>
    <mergeCell ref="E55:P55"/>
    <mergeCell ref="Q55:T55"/>
    <mergeCell ref="U55:X55"/>
    <mergeCell ref="Y55:AB55"/>
    <mergeCell ref="AC55:AF55"/>
    <mergeCell ref="AG55:AJ55"/>
    <mergeCell ref="AC53:AF53"/>
    <mergeCell ref="D46:P48"/>
    <mergeCell ref="Q46:AJ46"/>
    <mergeCell ref="Q47:T48"/>
    <mergeCell ref="U47:X48"/>
    <mergeCell ref="Y47:AB48"/>
    <mergeCell ref="AC47:AF48"/>
    <mergeCell ref="AG47:AJ48"/>
    <mergeCell ref="E50:P50"/>
    <mergeCell ref="Q50:T50"/>
    <mergeCell ref="U50:X50"/>
    <mergeCell ref="Y50:AB50"/>
    <mergeCell ref="AC50:AF50"/>
    <mergeCell ref="AG50:AJ50"/>
    <mergeCell ref="D49:P49"/>
    <mergeCell ref="Q49:T49"/>
    <mergeCell ref="U49:X49"/>
    <mergeCell ref="Y49:AB49"/>
    <mergeCell ref="AC49:AF49"/>
    <mergeCell ref="AG49:AJ49"/>
    <mergeCell ref="D40:P42"/>
    <mergeCell ref="Q40:AJ40"/>
    <mergeCell ref="Q41:T41"/>
    <mergeCell ref="U41:X41"/>
    <mergeCell ref="Y41:AB41"/>
    <mergeCell ref="AC41:AF41"/>
    <mergeCell ref="AG41:AJ41"/>
    <mergeCell ref="Q42:T42"/>
    <mergeCell ref="U42:X42"/>
    <mergeCell ref="Y42:AB42"/>
    <mergeCell ref="AC42:AF42"/>
    <mergeCell ref="AG42:AJ42"/>
    <mergeCell ref="D30:D31"/>
    <mergeCell ref="E30:N30"/>
    <mergeCell ref="O30:AJ30"/>
    <mergeCell ref="E31:N31"/>
    <mergeCell ref="O31:AJ31"/>
    <mergeCell ref="Y34:AB34"/>
    <mergeCell ref="AC34:AJ34"/>
    <mergeCell ref="D29:N29"/>
    <mergeCell ref="O29:R29"/>
    <mergeCell ref="S29:V29"/>
    <mergeCell ref="W29:Z29"/>
    <mergeCell ref="AA29:AD29"/>
    <mergeCell ref="AE29:AH29"/>
    <mergeCell ref="J26:N26"/>
    <mergeCell ref="O26:U26"/>
    <mergeCell ref="V26:Y26"/>
    <mergeCell ref="Z26:AD26"/>
    <mergeCell ref="AE26:AJ26"/>
    <mergeCell ref="D28:S28"/>
    <mergeCell ref="D23:D24"/>
    <mergeCell ref="E23:N23"/>
    <mergeCell ref="O23:AJ23"/>
    <mergeCell ref="E24:N24"/>
    <mergeCell ref="O24:AJ24"/>
    <mergeCell ref="D25:I26"/>
    <mergeCell ref="J25:N25"/>
    <mergeCell ref="O25:U25"/>
    <mergeCell ref="V25:Y25"/>
    <mergeCell ref="Z25:AJ25"/>
    <mergeCell ref="S22:V22"/>
    <mergeCell ref="W22:Z22"/>
    <mergeCell ref="AA22:AD22"/>
    <mergeCell ref="AE22:AH22"/>
    <mergeCell ref="E16:N16"/>
    <mergeCell ref="O16:AJ16"/>
    <mergeCell ref="E17:N17"/>
    <mergeCell ref="O17:AJ17"/>
    <mergeCell ref="E18:N18"/>
    <mergeCell ref="O18:R18"/>
    <mergeCell ref="S18:AJ18"/>
    <mergeCell ref="AM126:AR127"/>
    <mergeCell ref="AM75:AT81"/>
    <mergeCell ref="AM83:AT89"/>
    <mergeCell ref="AM91:AT97"/>
    <mergeCell ref="AM99:AT105"/>
    <mergeCell ref="AM107:AT113"/>
    <mergeCell ref="E4:G4"/>
    <mergeCell ref="S4:U4"/>
    <mergeCell ref="V4:Y4"/>
    <mergeCell ref="Z4:AB4"/>
    <mergeCell ref="AC4:AJ4"/>
    <mergeCell ref="C6:AH6"/>
    <mergeCell ref="E9:I9"/>
    <mergeCell ref="J9:AJ10"/>
    <mergeCell ref="E10:I10"/>
    <mergeCell ref="E13:N13"/>
    <mergeCell ref="O13:AJ13"/>
    <mergeCell ref="E14:N15"/>
    <mergeCell ref="O14:R14"/>
    <mergeCell ref="S14:AJ14"/>
    <mergeCell ref="O15:R15"/>
    <mergeCell ref="S15:AJ15"/>
    <mergeCell ref="D22:N22"/>
    <mergeCell ref="O22:R22"/>
  </mergeCells>
  <phoneticPr fontId="2"/>
  <conditionalFormatting sqref="B115:AK138 B140:AK151 B139:L139 AG139:AK139">
    <cfRule type="expression" dxfId="23" priority="5">
      <formula>$E$10="B"</formula>
    </cfRule>
  </conditionalFormatting>
  <conditionalFormatting sqref="D129">
    <cfRule type="expression" dxfId="22" priority="3">
      <formula>$E$10="B"</formula>
    </cfRule>
  </conditionalFormatting>
  <conditionalFormatting sqref="D130">
    <cfRule type="expression" dxfId="21" priority="2">
      <formula>$E$10="B"</formula>
    </cfRule>
  </conditionalFormatting>
  <conditionalFormatting sqref="M139:AF139">
    <cfRule type="expression" dxfId="20" priority="1">
      <formula>$E$10="B"</formula>
    </cfRule>
  </conditionalFormatting>
  <dataValidations count="19">
    <dataValidation type="list" imeMode="disabled" allowBlank="1" showInputMessage="1" showErrorMessage="1" sqref="AD162:AG176" xr:uid="{00000000-0002-0000-0800-000000000000}">
      <formula1>pldn14</formula1>
    </dataValidation>
    <dataValidation type="list" imeMode="disabled" allowBlank="1" showInputMessage="1" showErrorMessage="1" sqref="L162:Q176" xr:uid="{00000000-0002-0000-0800-000001000000}">
      <formula1>pldn13</formula1>
    </dataValidation>
    <dataValidation type="decimal" imeMode="disabled" operator="greaterThanOrEqual" allowBlank="1" showInputMessage="1" showErrorMessage="1" sqref="M143:AF143" xr:uid="{00000000-0002-0000-0800-000002000000}">
      <formula1>0.01</formula1>
    </dataValidation>
    <dataValidation type="whole" imeMode="disabled" operator="greaterThan" allowBlank="1" showInputMessage="1" showErrorMessage="1" sqref="M140:AF140" xr:uid="{00000000-0002-0000-0800-000003000000}">
      <formula1>1</formula1>
    </dataValidation>
    <dataValidation type="list" imeMode="disabled" allowBlank="1" showInputMessage="1" showErrorMessage="1" sqref="Q74:R74 Z74:AA74 AI74:AJ74 AI82:AJ82 Z82:AA82 Q82:R82 Q90:R90 Z90:AA90 AI90:AJ90 AI98:AJ98 Z98:AA98 Q98:R98 Q106:R106 Z106:AA106 AI106:AJ106" xr:uid="{00000000-0002-0000-0800-000004000000}">
      <formula1>pldn15</formula1>
    </dataValidation>
    <dataValidation type="whole" imeMode="disabled" operator="greaterThanOrEqual" allowBlank="1" showInputMessage="1" showErrorMessage="1" sqref="P121:X121" xr:uid="{00000000-0002-0000-0800-000005000000}">
      <formula1>1</formula1>
    </dataValidation>
    <dataValidation type="whole" imeMode="disabled" operator="greaterThanOrEqual" allowBlank="1" showInputMessage="1" showErrorMessage="1" sqref="Q42:AJ42 Q49:AJ49 Q51:AJ57" xr:uid="{00000000-0002-0000-0800-000006000000}">
      <formula1>0</formula1>
    </dataValidation>
    <dataValidation type="list" imeMode="disabled" allowBlank="1" showInputMessage="1" showErrorMessage="1" sqref="AA29:AD29 O29:R29" xr:uid="{00000000-0002-0000-0800-000007000000}">
      <formula1>pldn12</formula1>
    </dataValidation>
    <dataValidation imeMode="on" allowBlank="1" showInputMessage="1" showErrorMessage="1" sqref="S18:AJ18 O23:AJ24 O30:AJ31 H75:AJ81 H83:AJ89 H91:AJ97 H99:AJ105 H107:AJ113 R162:AC176" xr:uid="{00000000-0002-0000-0800-000008000000}"/>
    <dataValidation type="list" imeMode="disabled" allowBlank="1" showInputMessage="1" showErrorMessage="1" sqref="O16:AJ16" xr:uid="{00000000-0002-0000-0800-000009000000}">
      <formula1>pldn4</formula1>
    </dataValidation>
    <dataValidation type="list" imeMode="disabled" allowBlank="1" showInputMessage="1" showErrorMessage="1" sqref="M149:AF149 P122:X122" xr:uid="{00000000-0002-0000-0800-00000A000000}">
      <formula1>pldn16</formula1>
    </dataValidation>
    <dataValidation type="list" imeMode="disabled" allowBlank="1" showInputMessage="1" showErrorMessage="1" sqref="D136:G136 L136:O136 AA22:AD22 O22:R22" xr:uid="{00000000-0002-0000-0800-00000B000000}">
      <formula1>pldn11</formula1>
    </dataValidation>
    <dataValidation type="list" imeMode="disabled" allowBlank="1" showInputMessage="1" showErrorMessage="1" sqref="M141:AF141" xr:uid="{00000000-0002-0000-0800-00000C000000}">
      <formula1>pldn18</formula1>
    </dataValidation>
    <dataValidation imeMode="disabled" allowBlank="1" showInputMessage="1" showErrorMessage="1" sqref="AC4:AJ4 U50 AH162:AJ176 Q50 Y50 AC50 AG50" xr:uid="{00000000-0002-0000-0800-00000D000000}"/>
    <dataValidation type="list" imeMode="disabled" allowBlank="1" showInputMessage="1" showErrorMessage="1" sqref="E10:I10" xr:uid="{00000000-0002-0000-0800-00000E000000}">
      <formula1>pldn10</formula1>
    </dataValidation>
    <dataValidation type="list" imeMode="disabled" allowBlank="1" showInputMessage="1" showErrorMessage="1" sqref="K133:S133" xr:uid="{00000000-0002-0000-0800-00000F000000}">
      <formula1>pldn17</formula1>
    </dataValidation>
    <dataValidation type="list" imeMode="disabled" allowBlank="1" showInputMessage="1" showErrorMessage="1" sqref="M142:AF142" xr:uid="{00000000-0002-0000-0800-000010000000}">
      <formula1>pldn19</formula1>
    </dataValidation>
    <dataValidation type="list" imeMode="disabled" allowBlank="1" showInputMessage="1" showErrorMessage="1" sqref="F126:K130" xr:uid="{00000000-0002-0000-0800-000011000000}">
      <formula1>pldn20</formula1>
    </dataValidation>
    <dataValidation imeMode="disabled" operator="greaterThanOrEqual" allowBlank="1" showInputMessage="1" showErrorMessage="1" sqref="L126:T130 Q67:AJ68" xr:uid="{00000000-0002-0000-0800-000012000000}"/>
  </dataValidations>
  <pageMargins left="0.78740157480314965" right="0.59055118110236227" top="0.78740157480314965" bottom="0.59055118110236227" header="0.31496062992125984" footer="0.31496062992125984"/>
  <pageSetup paperSize="9" scale="91" fitToHeight="0" orientation="portrait" r:id="rId1"/>
  <rowBreaks count="5" manualBreakCount="5">
    <brk id="33" min="1" max="36" man="1"/>
    <brk id="69" min="1" max="36" man="1"/>
    <brk id="114" min="1" max="34" man="1"/>
    <brk id="151" min="1" max="36" man="1"/>
    <brk id="177" min="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anchor moveWithCells="1">
                  <from>
                    <xdr:col>8</xdr:col>
                    <xdr:colOff>9525</xdr:colOff>
                    <xdr:row>67</xdr:row>
                    <xdr:rowOff>0</xdr:rowOff>
                  </from>
                  <to>
                    <xdr:col>10</xdr:col>
                    <xdr:colOff>9525</xdr:colOff>
                    <xdr:row>74</xdr:row>
                    <xdr:rowOff>114300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AT286"/>
  <sheetViews>
    <sheetView showGridLines="0" zoomScaleNormal="100" zoomScaleSheetLayoutView="100" workbookViewId="0"/>
  </sheetViews>
  <sheetFormatPr defaultColWidth="2.5" defaultRowHeight="18.75"/>
  <cols>
    <col min="1" max="36" width="2.5" style="45" customWidth="1"/>
    <col min="37" max="37" width="1.5" style="45" customWidth="1"/>
    <col min="38" max="38" width="2.5" style="45"/>
    <col min="39" max="39" width="8.625" style="136" customWidth="1"/>
    <col min="40" max="43" width="8.625" style="45" customWidth="1"/>
    <col min="44" max="44" width="6.5" style="45" customWidth="1"/>
    <col min="45" max="45" width="13.625" style="45" customWidth="1"/>
    <col min="46" max="46" width="10.5" style="45" customWidth="1"/>
    <col min="47" max="54" width="2.5" style="45" customWidth="1"/>
    <col min="55" max="16384" width="2.5" style="45"/>
  </cols>
  <sheetData>
    <row r="1" spans="1:43">
      <c r="AN1" s="169"/>
      <c r="AO1" s="169"/>
      <c r="AP1" s="169"/>
      <c r="AQ1" s="169"/>
    </row>
    <row r="2" spans="1:43" ht="17.25" customHeight="1">
      <c r="A2" s="1"/>
      <c r="B2" s="90"/>
      <c r="C2" s="123" t="s">
        <v>170</v>
      </c>
      <c r="D2" s="90"/>
      <c r="E2" s="90"/>
      <c r="F2" s="90"/>
      <c r="G2" s="90"/>
      <c r="H2" s="90"/>
      <c r="I2" s="90"/>
      <c r="J2" s="90"/>
      <c r="K2" s="90"/>
      <c r="L2" s="54"/>
      <c r="M2" s="92"/>
      <c r="N2" s="90"/>
      <c r="O2" s="54"/>
      <c r="P2" s="54"/>
      <c r="Q2" s="54"/>
      <c r="R2" s="54"/>
      <c r="S2" s="54"/>
      <c r="T2" s="54"/>
      <c r="U2" s="54"/>
      <c r="V2" s="54"/>
      <c r="W2" s="54"/>
      <c r="X2" s="54"/>
      <c r="Y2" s="54"/>
      <c r="Z2" s="54"/>
      <c r="AA2" s="54"/>
      <c r="AB2" s="54"/>
      <c r="AC2" s="54"/>
      <c r="AD2" s="54"/>
      <c r="AE2" s="54"/>
      <c r="AF2" s="60" t="str">
        <f>IF(E10="B","B事業所 （１）",IF(E10="C","C事業所（１）",""))</f>
        <v/>
      </c>
      <c r="AG2" s="54"/>
      <c r="AH2" s="54"/>
      <c r="AI2" s="54"/>
      <c r="AJ2" s="54"/>
      <c r="AK2" s="54"/>
      <c r="AN2" s="169"/>
      <c r="AO2" s="169"/>
      <c r="AP2" s="169"/>
      <c r="AQ2" s="169"/>
    </row>
    <row r="3" spans="1:43" ht="8.4499999999999993" customHeight="1">
      <c r="A3" s="1"/>
      <c r="B3" s="52"/>
      <c r="C3" s="52"/>
      <c r="D3" s="52"/>
      <c r="E3" s="52"/>
      <c r="F3" s="52"/>
      <c r="G3" s="52"/>
      <c r="H3" s="52"/>
      <c r="I3" s="52"/>
      <c r="J3" s="52"/>
      <c r="K3" s="52"/>
      <c r="L3" s="52"/>
      <c r="M3" s="52"/>
      <c r="N3" s="53"/>
      <c r="O3" s="54"/>
      <c r="P3" s="54"/>
      <c r="Q3" s="54"/>
      <c r="R3" s="54"/>
      <c r="S3" s="54"/>
      <c r="T3" s="54"/>
      <c r="U3" s="54"/>
      <c r="V3" s="54"/>
      <c r="W3" s="54"/>
      <c r="X3" s="54"/>
      <c r="Y3" s="54"/>
      <c r="Z3" s="54"/>
      <c r="AA3" s="54"/>
      <c r="AB3" s="54"/>
      <c r="AC3" s="54"/>
      <c r="AD3" s="54"/>
      <c r="AE3" s="54"/>
      <c r="AF3" s="54"/>
      <c r="AG3" s="54"/>
      <c r="AH3" s="54"/>
      <c r="AI3" s="54"/>
      <c r="AJ3" s="54"/>
      <c r="AK3" s="54"/>
      <c r="AN3" s="169"/>
      <c r="AO3" s="169"/>
      <c r="AP3" s="169"/>
      <c r="AQ3" s="169"/>
    </row>
    <row r="4" spans="1:43" ht="23.25" customHeight="1">
      <c r="A4" s="1"/>
      <c r="B4" s="52"/>
      <c r="C4" s="52" t="s">
        <v>11</v>
      </c>
      <c r="D4" s="52"/>
      <c r="E4" s="925">
        <f>IF(様式１号!$D$16="","",様式１号!$D$16)</f>
        <v>3</v>
      </c>
      <c r="F4" s="926"/>
      <c r="G4" s="927"/>
      <c r="H4" s="52" t="s">
        <v>133</v>
      </c>
      <c r="I4" s="54"/>
      <c r="J4" s="54"/>
      <c r="K4" s="54"/>
      <c r="L4" s="54"/>
      <c r="M4" s="54"/>
      <c r="N4" s="53"/>
      <c r="O4" s="54"/>
      <c r="P4" s="54"/>
      <c r="Q4" s="54"/>
      <c r="R4" s="54"/>
      <c r="S4" s="658" t="s">
        <v>68</v>
      </c>
      <c r="T4" s="659"/>
      <c r="U4" s="660"/>
      <c r="V4" s="928" t="str">
        <f>IF(事業者!$O$14="","",事業者!$O$14)</f>
        <v/>
      </c>
      <c r="W4" s="929"/>
      <c r="X4" s="929"/>
      <c r="Y4" s="930"/>
      <c r="Z4" s="658" t="s">
        <v>84</v>
      </c>
      <c r="AA4" s="659"/>
      <c r="AB4" s="660"/>
      <c r="AC4" s="664"/>
      <c r="AD4" s="665"/>
      <c r="AE4" s="665"/>
      <c r="AF4" s="665"/>
      <c r="AG4" s="665"/>
      <c r="AH4" s="665"/>
      <c r="AI4" s="665"/>
      <c r="AJ4" s="666"/>
      <c r="AK4" s="54"/>
      <c r="AN4" s="169"/>
      <c r="AO4" s="169"/>
      <c r="AP4" s="169"/>
      <c r="AQ4" s="169"/>
    </row>
    <row r="5" spans="1:43">
      <c r="A5" s="1"/>
      <c r="B5" s="52"/>
      <c r="C5" s="52"/>
      <c r="D5" s="52"/>
      <c r="E5" s="55"/>
      <c r="F5" s="52"/>
      <c r="G5" s="52"/>
      <c r="H5" s="56"/>
      <c r="I5" s="56"/>
      <c r="J5" s="56"/>
      <c r="K5" s="56"/>
      <c r="L5" s="56"/>
      <c r="M5" s="56"/>
      <c r="N5" s="53"/>
      <c r="O5" s="54"/>
      <c r="P5" s="54"/>
      <c r="Q5" s="54"/>
      <c r="R5" s="54"/>
      <c r="S5" s="54"/>
      <c r="T5" s="54"/>
      <c r="U5" s="54"/>
      <c r="V5" s="54"/>
      <c r="W5" s="54"/>
      <c r="X5" s="54"/>
      <c r="Y5" s="54"/>
      <c r="Z5" s="54"/>
      <c r="AA5" s="54"/>
      <c r="AB5" s="54"/>
      <c r="AC5" s="54"/>
      <c r="AD5" s="54"/>
      <c r="AE5" s="54"/>
      <c r="AF5" s="54"/>
      <c r="AG5" s="54"/>
      <c r="AH5" s="54"/>
      <c r="AI5" s="54"/>
      <c r="AJ5" s="54"/>
      <c r="AK5" s="54"/>
      <c r="AN5" s="169"/>
      <c r="AO5" s="169"/>
      <c r="AP5" s="169"/>
      <c r="AQ5" s="169"/>
    </row>
    <row r="6" spans="1:43" ht="21.75" customHeight="1">
      <c r="A6" s="1"/>
      <c r="B6" s="252"/>
      <c r="C6" s="667" t="s">
        <v>134</v>
      </c>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c r="AH6" s="667"/>
      <c r="AI6" s="5"/>
      <c r="AJ6" s="5"/>
      <c r="AK6" s="18"/>
      <c r="AN6" s="169"/>
      <c r="AO6" s="169"/>
      <c r="AP6" s="169"/>
      <c r="AQ6" s="169"/>
    </row>
    <row r="7" spans="1:43">
      <c r="A7" s="1"/>
      <c r="B7" s="144"/>
      <c r="C7" s="123" t="s">
        <v>135</v>
      </c>
      <c r="D7" s="52"/>
      <c r="E7" s="52"/>
      <c r="F7" s="52"/>
      <c r="G7" s="52"/>
      <c r="H7" s="52"/>
      <c r="I7" s="52"/>
      <c r="J7" s="52"/>
      <c r="K7" s="52"/>
      <c r="L7" s="52"/>
      <c r="M7" s="52"/>
      <c r="N7" s="53"/>
      <c r="O7" s="54"/>
      <c r="P7" s="54"/>
      <c r="Q7" s="54"/>
      <c r="R7" s="54"/>
      <c r="S7" s="54"/>
      <c r="T7" s="54"/>
      <c r="U7" s="54"/>
      <c r="V7" s="54"/>
      <c r="W7" s="54"/>
      <c r="X7" s="54"/>
      <c r="Y7" s="54"/>
      <c r="Z7" s="54"/>
      <c r="AA7" s="54"/>
      <c r="AB7" s="54"/>
      <c r="AC7" s="54"/>
      <c r="AD7" s="54"/>
      <c r="AE7" s="54"/>
      <c r="AF7" s="54"/>
      <c r="AG7" s="54"/>
      <c r="AH7" s="54"/>
      <c r="AI7" s="54"/>
      <c r="AJ7" s="54"/>
      <c r="AK7" s="3"/>
      <c r="AN7" s="169"/>
      <c r="AO7" s="169"/>
      <c r="AP7" s="169"/>
      <c r="AQ7" s="169"/>
    </row>
    <row r="8" spans="1:43">
      <c r="A8" s="1"/>
      <c r="B8" s="144"/>
      <c r="C8" s="52"/>
      <c r="D8" s="124" t="s">
        <v>136</v>
      </c>
      <c r="E8" s="52"/>
      <c r="F8" s="52"/>
      <c r="G8" s="52"/>
      <c r="H8" s="52"/>
      <c r="I8" s="52"/>
      <c r="J8" s="52"/>
      <c r="K8" s="52"/>
      <c r="L8" s="52"/>
      <c r="M8" s="52"/>
      <c r="N8" s="4"/>
      <c r="O8" s="54"/>
      <c r="P8" s="54"/>
      <c r="Q8" s="54"/>
      <c r="R8" s="54"/>
      <c r="S8" s="54"/>
      <c r="T8" s="54"/>
      <c r="U8" s="54"/>
      <c r="V8" s="54"/>
      <c r="W8" s="54"/>
      <c r="X8" s="54"/>
      <c r="Y8" s="54"/>
      <c r="Z8" s="54"/>
      <c r="AA8" s="54"/>
      <c r="AB8" s="54"/>
      <c r="AC8" s="54"/>
      <c r="AD8" s="54"/>
      <c r="AE8" s="54"/>
      <c r="AF8" s="54"/>
      <c r="AG8" s="54"/>
      <c r="AH8" s="54"/>
      <c r="AI8" s="54"/>
      <c r="AJ8" s="54"/>
      <c r="AK8" s="3"/>
      <c r="AN8" s="169"/>
      <c r="AO8" s="169"/>
      <c r="AP8" s="169"/>
      <c r="AQ8" s="169"/>
    </row>
    <row r="9" spans="1:43" ht="16.5" customHeight="1">
      <c r="A9" s="1"/>
      <c r="B9" s="144"/>
      <c r="C9" s="52"/>
      <c r="D9" s="57"/>
      <c r="E9" s="931" t="s">
        <v>137</v>
      </c>
      <c r="F9" s="932"/>
      <c r="G9" s="932"/>
      <c r="H9" s="932"/>
      <c r="I9" s="933"/>
      <c r="J9" s="934" t="str">
        <f>IF($E$10="B","B 原油換算エネルギー使用量が年間1,500kL以上の事業所 （種別Cの事業所を除く）",IF($E$10="C","C　平成20年度以降の3か年度（年度の途中から当該事業所の使用が開始された場合にあっては、当該年度を除く3か年度）連続して、年間原油換算エネルギー使用量が1,500kL以上の事業所（他の事業所の一部（区分所有部分、テナント部分等）である事業所は除く）",""))</f>
        <v/>
      </c>
      <c r="K9" s="935"/>
      <c r="L9" s="935"/>
      <c r="M9" s="935"/>
      <c r="N9" s="935"/>
      <c r="O9" s="935"/>
      <c r="P9" s="935"/>
      <c r="Q9" s="935"/>
      <c r="R9" s="935"/>
      <c r="S9" s="935"/>
      <c r="T9" s="935"/>
      <c r="U9" s="935"/>
      <c r="V9" s="935"/>
      <c r="W9" s="935"/>
      <c r="X9" s="935"/>
      <c r="Y9" s="935"/>
      <c r="Z9" s="935"/>
      <c r="AA9" s="935"/>
      <c r="AB9" s="935"/>
      <c r="AC9" s="935"/>
      <c r="AD9" s="935"/>
      <c r="AE9" s="935"/>
      <c r="AF9" s="935"/>
      <c r="AG9" s="935"/>
      <c r="AH9" s="935"/>
      <c r="AI9" s="935"/>
      <c r="AJ9" s="936"/>
      <c r="AK9" s="3"/>
      <c r="AN9" s="169"/>
      <c r="AO9" s="169"/>
      <c r="AP9" s="169"/>
      <c r="AQ9" s="169"/>
    </row>
    <row r="10" spans="1:43" ht="28.5" customHeight="1">
      <c r="A10" s="1"/>
      <c r="B10" s="144"/>
      <c r="C10" s="52"/>
      <c r="D10" s="57"/>
      <c r="E10" s="940"/>
      <c r="F10" s="941"/>
      <c r="G10" s="941"/>
      <c r="H10" s="941"/>
      <c r="I10" s="942"/>
      <c r="J10" s="937"/>
      <c r="K10" s="938"/>
      <c r="L10" s="938"/>
      <c r="M10" s="938"/>
      <c r="N10" s="938"/>
      <c r="O10" s="938"/>
      <c r="P10" s="938"/>
      <c r="Q10" s="938"/>
      <c r="R10" s="938"/>
      <c r="S10" s="938"/>
      <c r="T10" s="938"/>
      <c r="U10" s="938"/>
      <c r="V10" s="938"/>
      <c r="W10" s="938"/>
      <c r="X10" s="938"/>
      <c r="Y10" s="938"/>
      <c r="Z10" s="938"/>
      <c r="AA10" s="938"/>
      <c r="AB10" s="938"/>
      <c r="AC10" s="938"/>
      <c r="AD10" s="938"/>
      <c r="AE10" s="938"/>
      <c r="AF10" s="938"/>
      <c r="AG10" s="938"/>
      <c r="AH10" s="938"/>
      <c r="AI10" s="938"/>
      <c r="AJ10" s="939"/>
      <c r="AK10" s="3"/>
      <c r="AN10" s="169"/>
      <c r="AO10" s="169"/>
      <c r="AP10" s="169"/>
      <c r="AQ10" s="169"/>
    </row>
    <row r="11" spans="1:43" ht="4.5" customHeight="1">
      <c r="A11" s="1"/>
      <c r="B11" s="144"/>
      <c r="C11" s="52"/>
      <c r="D11" s="57"/>
      <c r="E11" s="58"/>
      <c r="F11" s="58"/>
      <c r="G11" s="59"/>
      <c r="H11" s="59"/>
      <c r="I11" s="59"/>
      <c r="J11" s="59"/>
      <c r="K11" s="59"/>
      <c r="L11" s="59"/>
      <c r="M11" s="59"/>
      <c r="N11" s="53"/>
      <c r="O11" s="5"/>
      <c r="P11" s="54"/>
      <c r="Q11" s="54"/>
      <c r="R11" s="54"/>
      <c r="S11" s="54"/>
      <c r="T11" s="54"/>
      <c r="U11" s="54"/>
      <c r="V11" s="54"/>
      <c r="W11" s="54"/>
      <c r="X11" s="54"/>
      <c r="Y11" s="54"/>
      <c r="Z11" s="54"/>
      <c r="AA11" s="54"/>
      <c r="AB11" s="54"/>
      <c r="AC11" s="54"/>
      <c r="AD11" s="54"/>
      <c r="AE11" s="54"/>
      <c r="AF11" s="54"/>
      <c r="AG11" s="54"/>
      <c r="AH11" s="54"/>
      <c r="AI11" s="54"/>
      <c r="AJ11" s="54"/>
      <c r="AK11" s="3"/>
      <c r="AN11" s="169"/>
      <c r="AO11" s="169"/>
      <c r="AP11" s="169"/>
      <c r="AQ11" s="169"/>
    </row>
    <row r="12" spans="1:43">
      <c r="A12" s="1"/>
      <c r="B12" s="145"/>
      <c r="C12" s="52"/>
      <c r="D12" s="123" t="s">
        <v>138</v>
      </c>
      <c r="E12" s="52"/>
      <c r="F12" s="52"/>
      <c r="G12" s="52"/>
      <c r="H12" s="52"/>
      <c r="I12" s="52"/>
      <c r="J12" s="52"/>
      <c r="K12" s="52"/>
      <c r="L12" s="52"/>
      <c r="M12" s="52"/>
      <c r="N12" s="4"/>
      <c r="O12" s="2"/>
      <c r="P12" s="54"/>
      <c r="Q12" s="54"/>
      <c r="R12" s="54"/>
      <c r="S12" s="54"/>
      <c r="T12" s="54"/>
      <c r="U12" s="54"/>
      <c r="V12" s="54"/>
      <c r="W12" s="54"/>
      <c r="X12" s="54"/>
      <c r="Y12" s="54"/>
      <c r="Z12" s="54"/>
      <c r="AA12" s="54"/>
      <c r="AB12" s="54"/>
      <c r="AC12" s="54"/>
      <c r="AD12" s="54"/>
      <c r="AE12" s="54"/>
      <c r="AF12" s="54"/>
      <c r="AG12" s="54"/>
      <c r="AH12" s="54"/>
      <c r="AI12" s="54"/>
      <c r="AJ12" s="54"/>
      <c r="AK12" s="3"/>
      <c r="AN12" s="169"/>
      <c r="AO12" s="169"/>
      <c r="AP12" s="169"/>
      <c r="AQ12" s="169"/>
    </row>
    <row r="13" spans="1:43" ht="24.6" customHeight="1">
      <c r="A13" s="1"/>
      <c r="B13" s="145"/>
      <c r="C13" s="52"/>
      <c r="D13" s="52"/>
      <c r="E13" s="688" t="s">
        <v>154</v>
      </c>
      <c r="F13" s="689"/>
      <c r="G13" s="689"/>
      <c r="H13" s="689"/>
      <c r="I13" s="689"/>
      <c r="J13" s="689"/>
      <c r="K13" s="689"/>
      <c r="L13" s="689"/>
      <c r="M13" s="689"/>
      <c r="N13" s="690"/>
      <c r="O13" s="670"/>
      <c r="P13" s="671"/>
      <c r="Q13" s="671"/>
      <c r="R13" s="671"/>
      <c r="S13" s="671"/>
      <c r="T13" s="671"/>
      <c r="U13" s="671"/>
      <c r="V13" s="671"/>
      <c r="W13" s="671"/>
      <c r="X13" s="671"/>
      <c r="Y13" s="671"/>
      <c r="Z13" s="671"/>
      <c r="AA13" s="671"/>
      <c r="AB13" s="671"/>
      <c r="AC13" s="671"/>
      <c r="AD13" s="671"/>
      <c r="AE13" s="671"/>
      <c r="AF13" s="671"/>
      <c r="AG13" s="671"/>
      <c r="AH13" s="671"/>
      <c r="AI13" s="671"/>
      <c r="AJ13" s="672"/>
      <c r="AK13" s="3"/>
      <c r="AN13" s="169"/>
      <c r="AO13" s="169"/>
      <c r="AP13" s="169"/>
      <c r="AQ13" s="169"/>
    </row>
    <row r="14" spans="1:43" ht="18.600000000000001" customHeight="1">
      <c r="A14" s="1"/>
      <c r="B14" s="144"/>
      <c r="C14" s="52"/>
      <c r="D14" s="52"/>
      <c r="E14" s="668" t="s">
        <v>183</v>
      </c>
      <c r="F14" s="668"/>
      <c r="G14" s="668"/>
      <c r="H14" s="668"/>
      <c r="I14" s="668"/>
      <c r="J14" s="668"/>
      <c r="K14" s="668"/>
      <c r="L14" s="668"/>
      <c r="M14" s="668"/>
      <c r="N14" s="668"/>
      <c r="O14" s="669" t="s">
        <v>139</v>
      </c>
      <c r="P14" s="669"/>
      <c r="Q14" s="669"/>
      <c r="R14" s="669"/>
      <c r="S14" s="670"/>
      <c r="T14" s="671"/>
      <c r="U14" s="671"/>
      <c r="V14" s="671"/>
      <c r="W14" s="671"/>
      <c r="X14" s="671"/>
      <c r="Y14" s="671"/>
      <c r="Z14" s="671"/>
      <c r="AA14" s="671"/>
      <c r="AB14" s="671"/>
      <c r="AC14" s="671"/>
      <c r="AD14" s="671"/>
      <c r="AE14" s="671"/>
      <c r="AF14" s="671"/>
      <c r="AG14" s="671"/>
      <c r="AH14" s="671"/>
      <c r="AI14" s="671"/>
      <c r="AJ14" s="672"/>
      <c r="AK14" s="3"/>
      <c r="AM14" s="133" t="str">
        <f>IFERROR(IF(FIND("埼玉県",$S$14,1)&gt;0,"← 「埼玉県」は入力しないでください。",""),"")</f>
        <v/>
      </c>
      <c r="AN14" s="169"/>
      <c r="AO14" s="169"/>
      <c r="AP14" s="169"/>
      <c r="AQ14" s="169"/>
    </row>
    <row r="15" spans="1:43" ht="18.600000000000001" customHeight="1">
      <c r="A15" s="1"/>
      <c r="B15" s="144"/>
      <c r="C15" s="52"/>
      <c r="D15" s="52"/>
      <c r="E15" s="668"/>
      <c r="F15" s="668"/>
      <c r="G15" s="668"/>
      <c r="H15" s="668"/>
      <c r="I15" s="668"/>
      <c r="J15" s="668"/>
      <c r="K15" s="668"/>
      <c r="L15" s="668"/>
      <c r="M15" s="668"/>
      <c r="N15" s="668"/>
      <c r="O15" s="673" t="s">
        <v>140</v>
      </c>
      <c r="P15" s="673"/>
      <c r="Q15" s="673"/>
      <c r="R15" s="673"/>
      <c r="S15" s="674"/>
      <c r="T15" s="675"/>
      <c r="U15" s="675"/>
      <c r="V15" s="675"/>
      <c r="W15" s="675"/>
      <c r="X15" s="675"/>
      <c r="Y15" s="675"/>
      <c r="Z15" s="675"/>
      <c r="AA15" s="675"/>
      <c r="AB15" s="675"/>
      <c r="AC15" s="675"/>
      <c r="AD15" s="675"/>
      <c r="AE15" s="675"/>
      <c r="AF15" s="675"/>
      <c r="AG15" s="675"/>
      <c r="AH15" s="675"/>
      <c r="AI15" s="675"/>
      <c r="AJ15" s="676"/>
      <c r="AK15" s="3"/>
      <c r="AN15" s="169"/>
      <c r="AO15" s="169"/>
      <c r="AP15" s="169"/>
      <c r="AQ15" s="169"/>
    </row>
    <row r="16" spans="1:43" ht="18.600000000000001" customHeight="1">
      <c r="A16" s="1"/>
      <c r="B16" s="145"/>
      <c r="C16" s="52"/>
      <c r="D16" s="52"/>
      <c r="E16" s="668" t="s">
        <v>141</v>
      </c>
      <c r="F16" s="668"/>
      <c r="G16" s="668"/>
      <c r="H16" s="668"/>
      <c r="I16" s="668"/>
      <c r="J16" s="668"/>
      <c r="K16" s="668"/>
      <c r="L16" s="668"/>
      <c r="M16" s="668"/>
      <c r="N16" s="668"/>
      <c r="O16" s="709"/>
      <c r="P16" s="710"/>
      <c r="Q16" s="710"/>
      <c r="R16" s="710"/>
      <c r="S16" s="710"/>
      <c r="T16" s="710"/>
      <c r="U16" s="710"/>
      <c r="V16" s="710"/>
      <c r="W16" s="710"/>
      <c r="X16" s="710"/>
      <c r="Y16" s="710"/>
      <c r="Z16" s="710"/>
      <c r="AA16" s="710"/>
      <c r="AB16" s="710"/>
      <c r="AC16" s="710"/>
      <c r="AD16" s="710"/>
      <c r="AE16" s="710"/>
      <c r="AF16" s="710"/>
      <c r="AG16" s="710"/>
      <c r="AH16" s="710"/>
      <c r="AI16" s="710"/>
      <c r="AJ16" s="711"/>
      <c r="AK16" s="3"/>
      <c r="AN16" s="169"/>
      <c r="AO16" s="169"/>
      <c r="AP16" s="169"/>
      <c r="AQ16" s="169"/>
    </row>
    <row r="17" spans="1:43" ht="18.600000000000001" customHeight="1">
      <c r="A17" s="1"/>
      <c r="B17" s="145"/>
      <c r="C17" s="52"/>
      <c r="D17" s="52"/>
      <c r="E17" s="668" t="s">
        <v>142</v>
      </c>
      <c r="F17" s="668"/>
      <c r="G17" s="668"/>
      <c r="H17" s="668"/>
      <c r="I17" s="668"/>
      <c r="J17" s="668"/>
      <c r="K17" s="668"/>
      <c r="L17" s="668"/>
      <c r="M17" s="668"/>
      <c r="N17" s="668"/>
      <c r="O17" s="712" t="str">
        <f>LEFT($O$16,2)</f>
        <v/>
      </c>
      <c r="P17" s="713"/>
      <c r="Q17" s="713"/>
      <c r="R17" s="713"/>
      <c r="S17" s="713"/>
      <c r="T17" s="713"/>
      <c r="U17" s="713"/>
      <c r="V17" s="713"/>
      <c r="W17" s="713"/>
      <c r="X17" s="713"/>
      <c r="Y17" s="713"/>
      <c r="Z17" s="713"/>
      <c r="AA17" s="713"/>
      <c r="AB17" s="713"/>
      <c r="AC17" s="713"/>
      <c r="AD17" s="713"/>
      <c r="AE17" s="713"/>
      <c r="AF17" s="713"/>
      <c r="AG17" s="713"/>
      <c r="AH17" s="713"/>
      <c r="AI17" s="713"/>
      <c r="AJ17" s="714"/>
      <c r="AK17" s="3"/>
      <c r="AN17" s="169"/>
      <c r="AO17" s="169"/>
      <c r="AP17" s="169"/>
      <c r="AQ17" s="169"/>
    </row>
    <row r="18" spans="1:43" ht="64.5" customHeight="1">
      <c r="A18" s="1"/>
      <c r="B18" s="145"/>
      <c r="C18" s="52"/>
      <c r="D18" s="52"/>
      <c r="E18" s="715" t="s">
        <v>143</v>
      </c>
      <c r="F18" s="715"/>
      <c r="G18" s="715"/>
      <c r="H18" s="715"/>
      <c r="I18" s="715"/>
      <c r="J18" s="715"/>
      <c r="K18" s="715"/>
      <c r="L18" s="715"/>
      <c r="M18" s="715"/>
      <c r="N18" s="715"/>
      <c r="O18" s="715" t="s">
        <v>74</v>
      </c>
      <c r="P18" s="715"/>
      <c r="Q18" s="715"/>
      <c r="R18" s="715"/>
      <c r="S18" s="943"/>
      <c r="T18" s="943"/>
      <c r="U18" s="943"/>
      <c r="V18" s="943"/>
      <c r="W18" s="943"/>
      <c r="X18" s="943"/>
      <c r="Y18" s="943"/>
      <c r="Z18" s="943"/>
      <c r="AA18" s="943"/>
      <c r="AB18" s="943"/>
      <c r="AC18" s="943"/>
      <c r="AD18" s="943"/>
      <c r="AE18" s="943"/>
      <c r="AF18" s="943"/>
      <c r="AG18" s="943"/>
      <c r="AH18" s="943"/>
      <c r="AI18" s="943"/>
      <c r="AJ18" s="943"/>
      <c r="AK18" s="3"/>
      <c r="AM18" s="133" t="s">
        <v>451</v>
      </c>
      <c r="AN18" s="169"/>
      <c r="AO18" s="169"/>
      <c r="AP18" s="169"/>
      <c r="AQ18" s="169"/>
    </row>
    <row r="19" spans="1:43" ht="4.5" customHeight="1">
      <c r="A19" s="1"/>
      <c r="B19" s="145"/>
      <c r="C19" s="52"/>
      <c r="D19" s="52"/>
      <c r="E19" s="60"/>
      <c r="F19" s="52"/>
      <c r="G19" s="52"/>
      <c r="H19" s="52"/>
      <c r="I19" s="52"/>
      <c r="J19" s="52"/>
      <c r="K19" s="52"/>
      <c r="L19" s="52"/>
      <c r="M19" s="52"/>
      <c r="N19" s="53"/>
      <c r="O19" s="54"/>
      <c r="P19" s="54"/>
      <c r="Q19" s="54"/>
      <c r="R19" s="54"/>
      <c r="S19" s="54"/>
      <c r="T19" s="54"/>
      <c r="U19" s="54"/>
      <c r="V19" s="54"/>
      <c r="W19" s="54"/>
      <c r="X19" s="54"/>
      <c r="Y19" s="54"/>
      <c r="Z19" s="54"/>
      <c r="AA19" s="54"/>
      <c r="AB19" s="54"/>
      <c r="AC19" s="54"/>
      <c r="AD19" s="54"/>
      <c r="AE19" s="54"/>
      <c r="AF19" s="54"/>
      <c r="AG19" s="54"/>
      <c r="AH19" s="54"/>
      <c r="AI19" s="54"/>
      <c r="AJ19" s="54"/>
      <c r="AK19" s="3"/>
      <c r="AN19" s="169"/>
      <c r="AO19" s="169"/>
      <c r="AP19" s="169"/>
      <c r="AQ19" s="169"/>
    </row>
    <row r="20" spans="1:43">
      <c r="A20" s="1"/>
      <c r="B20" s="144"/>
      <c r="C20" s="123" t="s">
        <v>144</v>
      </c>
      <c r="D20" s="52"/>
      <c r="E20" s="52"/>
      <c r="F20" s="52"/>
      <c r="G20" s="52"/>
      <c r="H20" s="52"/>
      <c r="I20" s="52"/>
      <c r="J20" s="52"/>
      <c r="K20" s="52"/>
      <c r="L20" s="52"/>
      <c r="M20" s="52"/>
      <c r="N20" s="53"/>
      <c r="O20" s="54"/>
      <c r="P20" s="54"/>
      <c r="Q20" s="54"/>
      <c r="R20" s="54"/>
      <c r="S20" s="54"/>
      <c r="T20" s="54"/>
      <c r="U20" s="54"/>
      <c r="V20" s="54"/>
      <c r="W20" s="54"/>
      <c r="X20" s="54"/>
      <c r="Y20" s="54"/>
      <c r="Z20" s="54"/>
      <c r="AA20" s="54"/>
      <c r="AB20" s="54"/>
      <c r="AC20" s="54"/>
      <c r="AD20" s="54"/>
      <c r="AE20" s="54"/>
      <c r="AF20" s="54"/>
      <c r="AG20" s="54"/>
      <c r="AH20" s="54"/>
      <c r="AI20" s="54"/>
      <c r="AJ20" s="54"/>
      <c r="AK20" s="3"/>
      <c r="AN20" s="169"/>
      <c r="AO20" s="169"/>
      <c r="AP20" s="169"/>
      <c r="AQ20" s="169"/>
    </row>
    <row r="21" spans="1:43">
      <c r="A21" s="1"/>
      <c r="B21" s="144"/>
      <c r="C21" s="52"/>
      <c r="D21" s="123" t="s">
        <v>145</v>
      </c>
      <c r="E21" s="52"/>
      <c r="F21" s="52"/>
      <c r="G21" s="52"/>
      <c r="H21" s="52"/>
      <c r="I21" s="52"/>
      <c r="J21" s="52"/>
      <c r="K21" s="52"/>
      <c r="L21" s="52"/>
      <c r="M21" s="52"/>
      <c r="N21" s="53"/>
      <c r="O21" s="54"/>
      <c r="P21" s="54"/>
      <c r="Q21" s="54"/>
      <c r="R21" s="54"/>
      <c r="S21" s="54"/>
      <c r="T21" s="54"/>
      <c r="U21" s="54"/>
      <c r="V21" s="54"/>
      <c r="W21" s="54"/>
      <c r="X21" s="54"/>
      <c r="Y21" s="54"/>
      <c r="Z21" s="54"/>
      <c r="AA21" s="54"/>
      <c r="AB21" s="54"/>
      <c r="AC21" s="54"/>
      <c r="AD21" s="54"/>
      <c r="AE21" s="54"/>
      <c r="AF21" s="54"/>
      <c r="AG21" s="54"/>
      <c r="AH21" s="54"/>
      <c r="AI21" s="54"/>
      <c r="AJ21" s="54"/>
      <c r="AK21" s="3"/>
      <c r="AN21" s="169"/>
      <c r="AO21" s="169"/>
      <c r="AP21" s="169"/>
      <c r="AQ21" s="169"/>
    </row>
    <row r="22" spans="1:43" ht="24.75" customHeight="1">
      <c r="A22" s="1"/>
      <c r="B22" s="144"/>
      <c r="C22" s="52"/>
      <c r="D22" s="703" t="s">
        <v>481</v>
      </c>
      <c r="E22" s="704"/>
      <c r="F22" s="704"/>
      <c r="G22" s="704"/>
      <c r="H22" s="704"/>
      <c r="I22" s="704"/>
      <c r="J22" s="704"/>
      <c r="K22" s="704"/>
      <c r="L22" s="704"/>
      <c r="M22" s="704"/>
      <c r="N22" s="705"/>
      <c r="O22" s="700">
        <v>2</v>
      </c>
      <c r="P22" s="701"/>
      <c r="Q22" s="701"/>
      <c r="R22" s="702"/>
      <c r="S22" s="703" t="s">
        <v>475</v>
      </c>
      <c r="T22" s="704"/>
      <c r="U22" s="704"/>
      <c r="V22" s="705"/>
      <c r="W22" s="706" t="s">
        <v>147</v>
      </c>
      <c r="X22" s="707"/>
      <c r="Y22" s="707"/>
      <c r="Z22" s="708"/>
      <c r="AA22" s="700">
        <v>6</v>
      </c>
      <c r="AB22" s="701"/>
      <c r="AC22" s="701"/>
      <c r="AD22" s="702"/>
      <c r="AE22" s="703" t="s">
        <v>476</v>
      </c>
      <c r="AF22" s="704"/>
      <c r="AG22" s="704"/>
      <c r="AH22" s="704"/>
      <c r="AI22" s="6"/>
      <c r="AJ22" s="7"/>
      <c r="AK22" s="3"/>
      <c r="AN22" s="169"/>
      <c r="AO22" s="169"/>
      <c r="AP22" s="169"/>
      <c r="AQ22" s="169"/>
    </row>
    <row r="23" spans="1:43" ht="69.95" customHeight="1">
      <c r="A23" s="1"/>
      <c r="B23" s="144"/>
      <c r="C23" s="52"/>
      <c r="D23" s="952" t="s">
        <v>148</v>
      </c>
      <c r="E23" s="954" t="s">
        <v>473</v>
      </c>
      <c r="F23" s="722"/>
      <c r="G23" s="722"/>
      <c r="H23" s="722"/>
      <c r="I23" s="722"/>
      <c r="J23" s="722"/>
      <c r="K23" s="722"/>
      <c r="L23" s="722"/>
      <c r="M23" s="722"/>
      <c r="N23" s="723"/>
      <c r="O23" s="955"/>
      <c r="P23" s="956"/>
      <c r="Q23" s="956"/>
      <c r="R23" s="956"/>
      <c r="S23" s="956"/>
      <c r="T23" s="956"/>
      <c r="U23" s="956"/>
      <c r="V23" s="956"/>
      <c r="W23" s="956"/>
      <c r="X23" s="956"/>
      <c r="Y23" s="956"/>
      <c r="Z23" s="956"/>
      <c r="AA23" s="956"/>
      <c r="AB23" s="956"/>
      <c r="AC23" s="956"/>
      <c r="AD23" s="956"/>
      <c r="AE23" s="956"/>
      <c r="AF23" s="956"/>
      <c r="AG23" s="956"/>
      <c r="AH23" s="956"/>
      <c r="AI23" s="956"/>
      <c r="AJ23" s="957"/>
      <c r="AK23" s="3"/>
      <c r="AN23" s="169"/>
      <c r="AO23" s="169"/>
      <c r="AP23" s="169"/>
      <c r="AQ23" s="169"/>
    </row>
    <row r="24" spans="1:43" ht="69.95" customHeight="1">
      <c r="A24" s="1"/>
      <c r="B24" s="144"/>
      <c r="C24" s="52"/>
      <c r="D24" s="953"/>
      <c r="E24" s="954" t="s">
        <v>150</v>
      </c>
      <c r="F24" s="722"/>
      <c r="G24" s="722"/>
      <c r="H24" s="722"/>
      <c r="I24" s="722"/>
      <c r="J24" s="722"/>
      <c r="K24" s="722"/>
      <c r="L24" s="722"/>
      <c r="M24" s="722"/>
      <c r="N24" s="723"/>
      <c r="O24" s="955"/>
      <c r="P24" s="956"/>
      <c r="Q24" s="956"/>
      <c r="R24" s="956"/>
      <c r="S24" s="956"/>
      <c r="T24" s="956"/>
      <c r="U24" s="956"/>
      <c r="V24" s="956"/>
      <c r="W24" s="956"/>
      <c r="X24" s="956"/>
      <c r="Y24" s="956"/>
      <c r="Z24" s="956"/>
      <c r="AA24" s="956"/>
      <c r="AB24" s="956"/>
      <c r="AC24" s="956"/>
      <c r="AD24" s="956"/>
      <c r="AE24" s="956"/>
      <c r="AF24" s="956"/>
      <c r="AG24" s="956"/>
      <c r="AH24" s="956"/>
      <c r="AI24" s="956"/>
      <c r="AJ24" s="957"/>
      <c r="AK24" s="3"/>
      <c r="AN24" s="169"/>
      <c r="AO24" s="169"/>
      <c r="AP24" s="169"/>
      <c r="AQ24" s="169"/>
    </row>
    <row r="25" spans="1:43" ht="21" customHeight="1">
      <c r="A25" s="1"/>
      <c r="B25" s="144"/>
      <c r="C25" s="52"/>
      <c r="D25" s="958" t="s">
        <v>489</v>
      </c>
      <c r="E25" s="959"/>
      <c r="F25" s="959"/>
      <c r="G25" s="959"/>
      <c r="H25" s="959"/>
      <c r="I25" s="960"/>
      <c r="J25" s="944" t="s">
        <v>184</v>
      </c>
      <c r="K25" s="944"/>
      <c r="L25" s="944"/>
      <c r="M25" s="944"/>
      <c r="N25" s="944"/>
      <c r="O25" s="945" t="str">
        <f>$AG$144</f>
        <v/>
      </c>
      <c r="P25" s="945"/>
      <c r="Q25" s="945"/>
      <c r="R25" s="945"/>
      <c r="S25" s="945"/>
      <c r="T25" s="945"/>
      <c r="U25" s="945"/>
      <c r="V25" s="946" t="s">
        <v>490</v>
      </c>
      <c r="W25" s="946"/>
      <c r="X25" s="946"/>
      <c r="Y25" s="946"/>
      <c r="Z25" s="964"/>
      <c r="AA25" s="964"/>
      <c r="AB25" s="964"/>
      <c r="AC25" s="964"/>
      <c r="AD25" s="964"/>
      <c r="AE25" s="964"/>
      <c r="AF25" s="964"/>
      <c r="AG25" s="964"/>
      <c r="AH25" s="964"/>
      <c r="AI25" s="964"/>
      <c r="AJ25" s="964"/>
      <c r="AK25" s="3"/>
      <c r="AN25" s="169"/>
      <c r="AO25" s="169"/>
      <c r="AP25" s="169"/>
      <c r="AQ25" s="169"/>
    </row>
    <row r="26" spans="1:43" ht="21" customHeight="1">
      <c r="A26" s="1"/>
      <c r="B26" s="144"/>
      <c r="C26" s="52"/>
      <c r="D26" s="961"/>
      <c r="E26" s="962"/>
      <c r="F26" s="962"/>
      <c r="G26" s="962"/>
      <c r="H26" s="962"/>
      <c r="I26" s="963"/>
      <c r="J26" s="944" t="s">
        <v>185</v>
      </c>
      <c r="K26" s="944"/>
      <c r="L26" s="944"/>
      <c r="M26" s="944"/>
      <c r="N26" s="944"/>
      <c r="O26" s="945" t="str">
        <f>$AG$145</f>
        <v/>
      </c>
      <c r="P26" s="945"/>
      <c r="Q26" s="945"/>
      <c r="R26" s="945"/>
      <c r="S26" s="945"/>
      <c r="T26" s="945"/>
      <c r="U26" s="945"/>
      <c r="V26" s="946" t="s">
        <v>490</v>
      </c>
      <c r="W26" s="946"/>
      <c r="X26" s="946"/>
      <c r="Y26" s="946"/>
      <c r="Z26" s="947" t="s">
        <v>186</v>
      </c>
      <c r="AA26" s="947"/>
      <c r="AB26" s="947"/>
      <c r="AC26" s="947"/>
      <c r="AD26" s="947"/>
      <c r="AE26" s="948" t="str">
        <f>IF($K$133="","",$K$133)</f>
        <v/>
      </c>
      <c r="AF26" s="949"/>
      <c r="AG26" s="949"/>
      <c r="AH26" s="949"/>
      <c r="AI26" s="949"/>
      <c r="AJ26" s="950"/>
      <c r="AK26" s="3"/>
      <c r="AM26" s="253"/>
      <c r="AN26" s="169"/>
      <c r="AO26" s="169"/>
      <c r="AP26" s="169"/>
      <c r="AQ26" s="169"/>
    </row>
    <row r="27" spans="1:43" ht="4.5" customHeight="1">
      <c r="A27" s="1"/>
      <c r="B27" s="144"/>
      <c r="C27" s="52"/>
      <c r="D27" s="61"/>
      <c r="E27" s="61"/>
      <c r="F27" s="62"/>
      <c r="G27" s="62"/>
      <c r="H27" s="63"/>
      <c r="I27" s="64"/>
      <c r="J27" s="65"/>
      <c r="K27" s="66"/>
      <c r="L27" s="64"/>
      <c r="M27" s="64"/>
      <c r="N27" s="53"/>
      <c r="O27" s="8"/>
      <c r="P27" s="67"/>
      <c r="Q27" s="67"/>
      <c r="R27" s="67"/>
      <c r="S27" s="67"/>
      <c r="T27" s="67"/>
      <c r="U27" s="67"/>
      <c r="V27" s="67"/>
      <c r="W27" s="67"/>
      <c r="X27" s="67"/>
      <c r="Y27" s="67"/>
      <c r="Z27" s="67"/>
      <c r="AA27" s="67"/>
      <c r="AB27" s="67"/>
      <c r="AC27" s="67"/>
      <c r="AD27" s="67"/>
      <c r="AE27" s="67"/>
      <c r="AF27" s="67"/>
      <c r="AG27" s="67"/>
      <c r="AH27" s="67"/>
      <c r="AI27" s="67"/>
      <c r="AJ27" s="67"/>
      <c r="AK27" s="3"/>
      <c r="AN27" s="169"/>
      <c r="AO27" s="169"/>
      <c r="AP27" s="169"/>
      <c r="AQ27" s="169"/>
    </row>
    <row r="28" spans="1:43" ht="13.5" customHeight="1">
      <c r="A28" s="1"/>
      <c r="B28" s="144"/>
      <c r="C28" s="52"/>
      <c r="D28" s="951" t="s">
        <v>151</v>
      </c>
      <c r="E28" s="951"/>
      <c r="F28" s="951"/>
      <c r="G28" s="951"/>
      <c r="H28" s="951"/>
      <c r="I28" s="951"/>
      <c r="J28" s="951"/>
      <c r="K28" s="951"/>
      <c r="L28" s="951"/>
      <c r="M28" s="951"/>
      <c r="N28" s="951"/>
      <c r="O28" s="951"/>
      <c r="P28" s="951"/>
      <c r="Q28" s="951"/>
      <c r="R28" s="951"/>
      <c r="S28" s="951"/>
      <c r="T28" s="67"/>
      <c r="U28" s="67"/>
      <c r="V28" s="67"/>
      <c r="W28" s="67"/>
      <c r="X28" s="67"/>
      <c r="Y28" s="67"/>
      <c r="Z28" s="67"/>
      <c r="AA28" s="67"/>
      <c r="AB28" s="67"/>
      <c r="AC28" s="67"/>
      <c r="AD28" s="67"/>
      <c r="AE28" s="67"/>
      <c r="AF28" s="67"/>
      <c r="AG28" s="67"/>
      <c r="AH28" s="67"/>
      <c r="AI28" s="67"/>
      <c r="AJ28" s="67"/>
      <c r="AK28" s="3"/>
      <c r="AN28" s="169"/>
      <c r="AO28" s="169"/>
      <c r="AP28" s="169"/>
      <c r="AQ28" s="169"/>
    </row>
    <row r="29" spans="1:43" ht="24.75" customHeight="1">
      <c r="A29" s="1"/>
      <c r="B29" s="144"/>
      <c r="C29" s="52"/>
      <c r="D29" s="703" t="s">
        <v>481</v>
      </c>
      <c r="E29" s="704"/>
      <c r="F29" s="704"/>
      <c r="G29" s="704"/>
      <c r="H29" s="704"/>
      <c r="I29" s="704"/>
      <c r="J29" s="704"/>
      <c r="K29" s="704"/>
      <c r="L29" s="704"/>
      <c r="M29" s="704"/>
      <c r="N29" s="705"/>
      <c r="O29" s="719">
        <v>7</v>
      </c>
      <c r="P29" s="719"/>
      <c r="Q29" s="719"/>
      <c r="R29" s="719"/>
      <c r="S29" s="680" t="s">
        <v>475</v>
      </c>
      <c r="T29" s="680"/>
      <c r="U29" s="680"/>
      <c r="V29" s="680"/>
      <c r="W29" s="946" t="s">
        <v>152</v>
      </c>
      <c r="X29" s="946"/>
      <c r="Y29" s="946"/>
      <c r="Z29" s="946"/>
      <c r="AA29" s="719">
        <v>11</v>
      </c>
      <c r="AB29" s="719"/>
      <c r="AC29" s="719"/>
      <c r="AD29" s="719"/>
      <c r="AE29" s="703" t="s">
        <v>133</v>
      </c>
      <c r="AF29" s="704"/>
      <c r="AG29" s="704"/>
      <c r="AH29" s="704"/>
      <c r="AI29" s="10"/>
      <c r="AJ29" s="11"/>
      <c r="AK29" s="3"/>
      <c r="AM29" s="133"/>
      <c r="AN29" s="169"/>
      <c r="AO29" s="169"/>
      <c r="AP29" s="169"/>
      <c r="AQ29" s="169"/>
    </row>
    <row r="30" spans="1:43" ht="69.95" customHeight="1">
      <c r="A30" s="1"/>
      <c r="B30" s="144"/>
      <c r="C30" s="52"/>
      <c r="D30" s="952" t="s">
        <v>148</v>
      </c>
      <c r="E30" s="965" t="s">
        <v>473</v>
      </c>
      <c r="F30" s="726"/>
      <c r="G30" s="726"/>
      <c r="H30" s="726"/>
      <c r="I30" s="726"/>
      <c r="J30" s="726"/>
      <c r="K30" s="726"/>
      <c r="L30" s="726"/>
      <c r="M30" s="726"/>
      <c r="N30" s="727"/>
      <c r="O30" s="955"/>
      <c r="P30" s="956"/>
      <c r="Q30" s="956"/>
      <c r="R30" s="956"/>
      <c r="S30" s="956"/>
      <c r="T30" s="956"/>
      <c r="U30" s="956"/>
      <c r="V30" s="956"/>
      <c r="W30" s="956"/>
      <c r="X30" s="956"/>
      <c r="Y30" s="956"/>
      <c r="Z30" s="956"/>
      <c r="AA30" s="956"/>
      <c r="AB30" s="956"/>
      <c r="AC30" s="956"/>
      <c r="AD30" s="956"/>
      <c r="AE30" s="956"/>
      <c r="AF30" s="956"/>
      <c r="AG30" s="956"/>
      <c r="AH30" s="956"/>
      <c r="AI30" s="956"/>
      <c r="AJ30" s="957"/>
      <c r="AK30" s="3"/>
      <c r="AM30" s="133" t="str">
        <f>IF(様式１号!D16=7,"← ７年度提出の計画書には第４計画期間の削減目標を必ず入力してください。","← 計画がある場合は入力してください。")</f>
        <v>← 計画がある場合は入力してください。</v>
      </c>
      <c r="AN30" s="169"/>
      <c r="AO30" s="169"/>
      <c r="AP30" s="169"/>
      <c r="AQ30" s="169"/>
    </row>
    <row r="31" spans="1:43" ht="69.95" customHeight="1">
      <c r="A31" s="1"/>
      <c r="B31" s="144"/>
      <c r="C31" s="52"/>
      <c r="D31" s="953"/>
      <c r="E31" s="954" t="s">
        <v>109</v>
      </c>
      <c r="F31" s="722"/>
      <c r="G31" s="722"/>
      <c r="H31" s="722"/>
      <c r="I31" s="722"/>
      <c r="J31" s="722"/>
      <c r="K31" s="722"/>
      <c r="L31" s="722"/>
      <c r="M31" s="722"/>
      <c r="N31" s="723"/>
      <c r="O31" s="955"/>
      <c r="P31" s="956"/>
      <c r="Q31" s="956"/>
      <c r="R31" s="956"/>
      <c r="S31" s="956"/>
      <c r="T31" s="956"/>
      <c r="U31" s="956"/>
      <c r="V31" s="956"/>
      <c r="W31" s="956"/>
      <c r="X31" s="956"/>
      <c r="Y31" s="956"/>
      <c r="Z31" s="956"/>
      <c r="AA31" s="956"/>
      <c r="AB31" s="956"/>
      <c r="AC31" s="956"/>
      <c r="AD31" s="956"/>
      <c r="AE31" s="956"/>
      <c r="AF31" s="956"/>
      <c r="AG31" s="956"/>
      <c r="AH31" s="956"/>
      <c r="AI31" s="956"/>
      <c r="AJ31" s="957"/>
      <c r="AK31" s="3"/>
      <c r="AN31" s="169"/>
      <c r="AO31" s="169"/>
      <c r="AP31" s="169"/>
      <c r="AQ31" s="169"/>
    </row>
    <row r="32" spans="1:43" s="143" customFormat="1" ht="5.25" customHeight="1">
      <c r="A32" s="54"/>
      <c r="B32" s="146"/>
      <c r="C32" s="12"/>
      <c r="D32" s="12"/>
      <c r="E32" s="12"/>
      <c r="F32" s="12"/>
      <c r="G32" s="12"/>
      <c r="H32" s="12"/>
      <c r="I32" s="12"/>
      <c r="J32" s="12"/>
      <c r="K32" s="12"/>
      <c r="L32" s="12"/>
      <c r="M32" s="12"/>
      <c r="N32" s="4"/>
      <c r="O32" s="2"/>
      <c r="P32" s="2"/>
      <c r="Q32" s="2"/>
      <c r="R32" s="2"/>
      <c r="S32" s="2"/>
      <c r="T32" s="2"/>
      <c r="U32" s="2"/>
      <c r="V32" s="2"/>
      <c r="W32" s="2"/>
      <c r="X32" s="2"/>
      <c r="Y32" s="2"/>
      <c r="Z32" s="2"/>
      <c r="AA32" s="2"/>
      <c r="AB32" s="2"/>
      <c r="AC32" s="2"/>
      <c r="AD32" s="2"/>
      <c r="AE32" s="2"/>
      <c r="AF32" s="2"/>
      <c r="AG32" s="2"/>
      <c r="AH32" s="2"/>
      <c r="AI32" s="2"/>
      <c r="AJ32" s="2"/>
      <c r="AK32" s="13"/>
      <c r="AM32" s="157"/>
      <c r="AN32" s="254"/>
      <c r="AO32" s="254"/>
      <c r="AP32" s="254"/>
      <c r="AQ32" s="254"/>
    </row>
    <row r="33" spans="1:43">
      <c r="A33" s="1"/>
      <c r="B33" s="53"/>
      <c r="C33" s="255"/>
      <c r="D33" s="255"/>
      <c r="E33" s="1"/>
      <c r="F33" s="256"/>
      <c r="G33" s="255"/>
      <c r="H33" s="255"/>
      <c r="I33" s="255"/>
      <c r="J33" s="255"/>
      <c r="K33" s="255"/>
      <c r="L33" s="1"/>
      <c r="M33" s="255"/>
      <c r="N33" s="255"/>
      <c r="O33" s="54"/>
      <c r="P33" s="1"/>
      <c r="Q33" s="1"/>
      <c r="R33" s="1"/>
      <c r="S33" s="1"/>
      <c r="T33" s="1"/>
      <c r="U33" s="1"/>
      <c r="V33" s="1"/>
      <c r="W33" s="1"/>
      <c r="X33" s="1"/>
      <c r="Y33" s="1"/>
      <c r="Z33" s="1"/>
      <c r="AA33" s="1"/>
      <c r="AB33" s="1"/>
      <c r="AC33" s="1"/>
      <c r="AD33" s="107"/>
      <c r="AE33" s="107"/>
      <c r="AF33" s="107"/>
      <c r="AG33" s="107"/>
      <c r="AH33" s="107"/>
      <c r="AI33" s="107"/>
      <c r="AJ33" s="257" t="s">
        <v>79</v>
      </c>
      <c r="AK33" s="116"/>
      <c r="AN33" s="169"/>
      <c r="AO33" s="169"/>
      <c r="AP33" s="169"/>
      <c r="AQ33" s="169"/>
    </row>
    <row r="34" spans="1:43">
      <c r="A34" s="1"/>
      <c r="B34" s="76"/>
      <c r="C34" s="76"/>
      <c r="D34" s="76"/>
      <c r="E34" s="76"/>
      <c r="F34" s="76"/>
      <c r="G34" s="76"/>
      <c r="H34" s="76"/>
      <c r="I34" s="76"/>
      <c r="J34" s="76"/>
      <c r="K34" s="76"/>
      <c r="L34" s="76"/>
      <c r="M34" s="54"/>
      <c r="N34" s="54"/>
      <c r="O34" s="76"/>
      <c r="P34" s="54"/>
      <c r="Q34" s="54"/>
      <c r="R34" s="54"/>
      <c r="S34" s="54"/>
      <c r="T34" s="54"/>
      <c r="U34" s="54"/>
      <c r="V34" s="54"/>
      <c r="W34" s="54"/>
      <c r="X34" s="54"/>
      <c r="Y34" s="745" t="s">
        <v>84</v>
      </c>
      <c r="Z34" s="745"/>
      <c r="AA34" s="745"/>
      <c r="AB34" s="745"/>
      <c r="AC34" s="746" t="str">
        <f>IF($AC$4="","",$AC$4)</f>
        <v/>
      </c>
      <c r="AD34" s="746"/>
      <c r="AE34" s="746"/>
      <c r="AF34" s="746"/>
      <c r="AG34" s="746"/>
      <c r="AH34" s="746"/>
      <c r="AI34" s="746"/>
      <c r="AJ34" s="746"/>
      <c r="AK34" s="54"/>
      <c r="AN34" s="169"/>
      <c r="AO34" s="169"/>
      <c r="AP34" s="169"/>
      <c r="AQ34" s="169"/>
    </row>
    <row r="35" spans="1:43" ht="21" customHeight="1">
      <c r="A35" s="1"/>
      <c r="B35" s="15"/>
      <c r="C35" s="258" t="s">
        <v>170</v>
      </c>
      <c r="D35" s="258"/>
      <c r="E35" s="258"/>
      <c r="F35" s="258"/>
      <c r="G35" s="258"/>
      <c r="H35" s="258"/>
      <c r="I35" s="258"/>
      <c r="J35" s="258"/>
      <c r="K35" s="258"/>
      <c r="L35" s="258"/>
      <c r="M35" s="258"/>
      <c r="N35" s="258"/>
      <c r="O35" s="258"/>
      <c r="P35" s="258"/>
      <c r="Q35" s="258"/>
      <c r="R35" s="258"/>
      <c r="S35" s="258"/>
      <c r="T35" s="258"/>
      <c r="U35" s="258"/>
      <c r="V35" s="258"/>
      <c r="W35" s="258"/>
      <c r="X35" s="258"/>
      <c r="Y35" s="2"/>
      <c r="Z35" s="2"/>
      <c r="AA35" s="2"/>
      <c r="AB35" s="2"/>
      <c r="AC35" s="2"/>
      <c r="AD35" s="2"/>
      <c r="AE35" s="2"/>
      <c r="AF35" s="140" t="str">
        <f>IF($E$10="B","B事業所 （２）",IF($E$10="C","C事業所（２）",""))</f>
        <v/>
      </c>
      <c r="AG35" s="2"/>
      <c r="AH35" s="2"/>
      <c r="AI35" s="2"/>
      <c r="AJ35" s="2"/>
      <c r="AK35" s="2"/>
      <c r="AN35" s="169"/>
      <c r="AO35" s="169"/>
      <c r="AP35" s="169"/>
      <c r="AQ35" s="169"/>
    </row>
    <row r="36" spans="1:43" ht="8.25" customHeight="1">
      <c r="A36" s="1"/>
      <c r="B36" s="16"/>
      <c r="C36" s="17"/>
      <c r="D36" s="17"/>
      <c r="E36" s="17"/>
      <c r="F36" s="17"/>
      <c r="G36" s="17"/>
      <c r="H36" s="17"/>
      <c r="I36" s="17"/>
      <c r="J36" s="17"/>
      <c r="K36" s="17"/>
      <c r="L36" s="17"/>
      <c r="M36" s="17"/>
      <c r="N36" s="17"/>
      <c r="O36" s="17"/>
      <c r="P36" s="17"/>
      <c r="Q36" s="17"/>
      <c r="R36" s="17"/>
      <c r="S36" s="17"/>
      <c r="T36" s="17"/>
      <c r="U36" s="17"/>
      <c r="V36" s="17"/>
      <c r="W36" s="5"/>
      <c r="X36" s="5"/>
      <c r="Y36" s="5"/>
      <c r="Z36" s="5"/>
      <c r="AA36" s="5"/>
      <c r="AB36" s="5"/>
      <c r="AC36" s="5"/>
      <c r="AD36" s="5"/>
      <c r="AE36" s="5"/>
      <c r="AF36" s="17"/>
      <c r="AG36" s="5"/>
      <c r="AH36" s="5"/>
      <c r="AI36" s="5"/>
      <c r="AJ36" s="5"/>
      <c r="AK36" s="18"/>
      <c r="AN36" s="169"/>
      <c r="AO36" s="169"/>
      <c r="AP36" s="169"/>
      <c r="AQ36" s="169"/>
    </row>
    <row r="37" spans="1:43" ht="22.5" customHeight="1">
      <c r="A37" s="1"/>
      <c r="B37" s="153"/>
      <c r="C37" s="126" t="s">
        <v>187</v>
      </c>
      <c r="D37" s="72"/>
      <c r="E37" s="72"/>
      <c r="F37" s="72"/>
      <c r="G37" s="72"/>
      <c r="H37" s="72"/>
      <c r="I37" s="72"/>
      <c r="J37" s="72"/>
      <c r="K37" s="72"/>
      <c r="L37" s="72"/>
      <c r="M37" s="72"/>
      <c r="N37" s="72"/>
      <c r="O37" s="73"/>
      <c r="P37" s="54"/>
      <c r="Q37" s="54"/>
      <c r="R37" s="54"/>
      <c r="S37" s="54"/>
      <c r="T37" s="54"/>
      <c r="U37" s="54"/>
      <c r="V37" s="54"/>
      <c r="W37" s="54"/>
      <c r="X37" s="54"/>
      <c r="Y37" s="54"/>
      <c r="Z37" s="54"/>
      <c r="AA37" s="54"/>
      <c r="AB37" s="54"/>
      <c r="AC37" s="54"/>
      <c r="AD37" s="54"/>
      <c r="AE37" s="54"/>
      <c r="AF37" s="54"/>
      <c r="AG37" s="54"/>
      <c r="AH37" s="54"/>
      <c r="AI37" s="54"/>
      <c r="AJ37" s="54"/>
      <c r="AK37" s="3"/>
      <c r="AN37" s="169"/>
      <c r="AO37" s="169"/>
      <c r="AP37" s="169"/>
      <c r="AQ37" s="169"/>
    </row>
    <row r="38" spans="1:43" ht="6.75" customHeight="1">
      <c r="A38" s="1"/>
      <c r="B38" s="153"/>
      <c r="C38" s="72"/>
      <c r="D38" s="72"/>
      <c r="E38" s="72"/>
      <c r="F38" s="72"/>
      <c r="G38" s="72"/>
      <c r="H38" s="72"/>
      <c r="I38" s="72"/>
      <c r="J38" s="72"/>
      <c r="K38" s="72"/>
      <c r="L38" s="72"/>
      <c r="M38" s="72"/>
      <c r="N38" s="72"/>
      <c r="O38" s="73"/>
      <c r="P38" s="54"/>
      <c r="Q38" s="54"/>
      <c r="R38" s="54"/>
      <c r="S38" s="54"/>
      <c r="T38" s="54"/>
      <c r="U38" s="54"/>
      <c r="V38" s="54"/>
      <c r="W38" s="54"/>
      <c r="X38" s="54"/>
      <c r="Y38" s="54"/>
      <c r="Z38" s="54"/>
      <c r="AA38" s="54"/>
      <c r="AB38" s="54"/>
      <c r="AC38" s="54"/>
      <c r="AD38" s="54"/>
      <c r="AE38" s="54"/>
      <c r="AF38" s="54"/>
      <c r="AG38" s="54"/>
      <c r="AH38" s="54"/>
      <c r="AI38" s="54"/>
      <c r="AJ38" s="54"/>
      <c r="AK38" s="3"/>
      <c r="AN38" s="169"/>
      <c r="AO38" s="169"/>
      <c r="AP38" s="169"/>
      <c r="AQ38" s="169"/>
    </row>
    <row r="39" spans="1:43" ht="13.5" customHeight="1">
      <c r="A39" s="1"/>
      <c r="B39" s="153"/>
      <c r="C39" s="126" t="s">
        <v>515</v>
      </c>
      <c r="D39" s="72"/>
      <c r="E39" s="72"/>
      <c r="F39" s="72"/>
      <c r="G39" s="72"/>
      <c r="H39" s="72"/>
      <c r="I39" s="72"/>
      <c r="J39" s="72"/>
      <c r="K39" s="72"/>
      <c r="L39" s="72"/>
      <c r="M39" s="72"/>
      <c r="N39" s="72"/>
      <c r="O39" s="73"/>
      <c r="P39" s="54"/>
      <c r="Q39" s="54"/>
      <c r="R39" s="54"/>
      <c r="S39" s="54"/>
      <c r="T39" s="54"/>
      <c r="U39" s="54"/>
      <c r="V39" s="54"/>
      <c r="W39" s="54"/>
      <c r="X39" s="54"/>
      <c r="Y39" s="54"/>
      <c r="Z39" s="54"/>
      <c r="AA39" s="54"/>
      <c r="AB39" s="54"/>
      <c r="AC39" s="54"/>
      <c r="AD39" s="54"/>
      <c r="AE39" s="54"/>
      <c r="AF39" s="54"/>
      <c r="AG39" s="54"/>
      <c r="AH39" s="54"/>
      <c r="AI39" s="54"/>
      <c r="AJ39" s="54"/>
      <c r="AK39" s="3"/>
      <c r="AN39" s="169"/>
      <c r="AO39" s="169"/>
      <c r="AP39" s="169"/>
      <c r="AQ39" s="169"/>
    </row>
    <row r="40" spans="1:43" ht="18" customHeight="1">
      <c r="A40" s="1"/>
      <c r="B40" s="153"/>
      <c r="C40" s="72"/>
      <c r="D40" s="747" t="s">
        <v>480</v>
      </c>
      <c r="E40" s="748"/>
      <c r="F40" s="748"/>
      <c r="G40" s="748"/>
      <c r="H40" s="748"/>
      <c r="I40" s="748"/>
      <c r="J40" s="748"/>
      <c r="K40" s="748"/>
      <c r="L40" s="748"/>
      <c r="M40" s="748"/>
      <c r="N40" s="748"/>
      <c r="O40" s="748"/>
      <c r="P40" s="749"/>
      <c r="Q40" s="756" t="s">
        <v>481</v>
      </c>
      <c r="R40" s="757"/>
      <c r="S40" s="757"/>
      <c r="T40" s="757"/>
      <c r="U40" s="757"/>
      <c r="V40" s="757"/>
      <c r="W40" s="757"/>
      <c r="X40" s="757"/>
      <c r="Y40" s="757"/>
      <c r="Z40" s="757"/>
      <c r="AA40" s="757"/>
      <c r="AB40" s="757"/>
      <c r="AC40" s="757"/>
      <c r="AD40" s="757"/>
      <c r="AE40" s="757"/>
      <c r="AF40" s="757"/>
      <c r="AG40" s="757"/>
      <c r="AH40" s="757"/>
      <c r="AI40" s="757"/>
      <c r="AJ40" s="758"/>
      <c r="AK40" s="3"/>
      <c r="AN40" s="169"/>
      <c r="AO40" s="169"/>
      <c r="AP40" s="169"/>
      <c r="AQ40" s="169"/>
    </row>
    <row r="41" spans="1:43" ht="30" customHeight="1">
      <c r="A41" s="1"/>
      <c r="B41" s="153"/>
      <c r="C41" s="54"/>
      <c r="D41" s="966"/>
      <c r="E41" s="751"/>
      <c r="F41" s="751"/>
      <c r="G41" s="751"/>
      <c r="H41" s="751"/>
      <c r="I41" s="751"/>
      <c r="J41" s="751"/>
      <c r="K41" s="751"/>
      <c r="L41" s="751"/>
      <c r="M41" s="751"/>
      <c r="N41" s="751"/>
      <c r="O41" s="751"/>
      <c r="P41" s="752"/>
      <c r="Q41" s="759" t="str">
        <f>Tbl!$Q$2</f>
        <v>令和２年度
（2020年度）</v>
      </c>
      <c r="R41" s="760"/>
      <c r="S41" s="760"/>
      <c r="T41" s="761"/>
      <c r="U41" s="759" t="str">
        <f>Tbl!$Q$3</f>
        <v>令和３年度
（2021年度）</v>
      </c>
      <c r="V41" s="760"/>
      <c r="W41" s="760"/>
      <c r="X41" s="761"/>
      <c r="Y41" s="759" t="str">
        <f>Tbl!$Q$4</f>
        <v>令和４年度
（2022年度）</v>
      </c>
      <c r="Z41" s="760"/>
      <c r="AA41" s="760"/>
      <c r="AB41" s="761"/>
      <c r="AC41" s="759" t="str">
        <f>Tbl!$Q$5</f>
        <v>令和５年度
（2023年度）</v>
      </c>
      <c r="AD41" s="760"/>
      <c r="AE41" s="760"/>
      <c r="AF41" s="761"/>
      <c r="AG41" s="759" t="str">
        <f>Tbl!$Q$6</f>
        <v>令和６年度
（2024年度）</v>
      </c>
      <c r="AH41" s="760"/>
      <c r="AI41" s="760"/>
      <c r="AJ41" s="761"/>
      <c r="AK41" s="3"/>
      <c r="AN41" s="169"/>
      <c r="AO41" s="169"/>
      <c r="AP41" s="169"/>
      <c r="AQ41" s="169"/>
    </row>
    <row r="42" spans="1:43" ht="32.450000000000003" customHeight="1">
      <c r="A42" s="1"/>
      <c r="B42" s="153"/>
      <c r="C42" s="54"/>
      <c r="D42" s="753"/>
      <c r="E42" s="754"/>
      <c r="F42" s="754"/>
      <c r="G42" s="754"/>
      <c r="H42" s="754"/>
      <c r="I42" s="754"/>
      <c r="J42" s="754"/>
      <c r="K42" s="754"/>
      <c r="L42" s="754"/>
      <c r="M42" s="754"/>
      <c r="N42" s="754"/>
      <c r="O42" s="754"/>
      <c r="P42" s="755"/>
      <c r="Q42" s="777"/>
      <c r="R42" s="778"/>
      <c r="S42" s="778"/>
      <c r="T42" s="779"/>
      <c r="U42" s="777"/>
      <c r="V42" s="778"/>
      <c r="W42" s="778"/>
      <c r="X42" s="779"/>
      <c r="Y42" s="777"/>
      <c r="Z42" s="778"/>
      <c r="AA42" s="778"/>
      <c r="AB42" s="779"/>
      <c r="AC42" s="777"/>
      <c r="AD42" s="778"/>
      <c r="AE42" s="778"/>
      <c r="AF42" s="779"/>
      <c r="AG42" s="777"/>
      <c r="AH42" s="778"/>
      <c r="AI42" s="778"/>
      <c r="AJ42" s="779"/>
      <c r="AK42" s="3"/>
      <c r="AN42" s="169"/>
      <c r="AO42" s="169"/>
      <c r="AP42" s="169"/>
      <c r="AQ42" s="169"/>
    </row>
    <row r="43" spans="1:43" ht="13.5" customHeight="1">
      <c r="A43" s="1"/>
      <c r="B43" s="153"/>
      <c r="C43" s="72"/>
      <c r="D43" s="72"/>
      <c r="E43" s="72"/>
      <c r="F43" s="72"/>
      <c r="G43" s="72"/>
      <c r="H43" s="72"/>
      <c r="I43" s="72"/>
      <c r="J43" s="72"/>
      <c r="K43" s="72"/>
      <c r="L43" s="72"/>
      <c r="M43" s="72"/>
      <c r="N43" s="72"/>
      <c r="O43" s="73"/>
      <c r="P43" s="54"/>
      <c r="Q43" s="54"/>
      <c r="R43" s="54"/>
      <c r="S43" s="54"/>
      <c r="T43" s="54"/>
      <c r="U43" s="54"/>
      <c r="V43" s="54"/>
      <c r="W43" s="54"/>
      <c r="X43" s="54"/>
      <c r="Y43" s="54"/>
      <c r="Z43" s="54"/>
      <c r="AA43" s="54"/>
      <c r="AB43" s="54"/>
      <c r="AC43" s="54"/>
      <c r="AD43" s="54"/>
      <c r="AE43" s="54"/>
      <c r="AF43" s="54"/>
      <c r="AG43" s="54"/>
      <c r="AH43" s="54"/>
      <c r="AI43" s="54"/>
      <c r="AJ43" s="54"/>
      <c r="AK43" s="3"/>
      <c r="AN43" s="169"/>
      <c r="AO43" s="169"/>
      <c r="AP43" s="169"/>
      <c r="AQ43" s="169"/>
    </row>
    <row r="44" spans="1:43">
      <c r="A44" s="1"/>
      <c r="B44" s="153"/>
      <c r="C44" s="126" t="s">
        <v>516</v>
      </c>
      <c r="D44" s="72"/>
      <c r="E44" s="72"/>
      <c r="F44" s="72"/>
      <c r="G44" s="72"/>
      <c r="H44" s="72"/>
      <c r="I44" s="72"/>
      <c r="J44" s="72"/>
      <c r="K44" s="72"/>
      <c r="L44" s="72"/>
      <c r="M44" s="72"/>
      <c r="N44" s="72"/>
      <c r="O44" s="21"/>
      <c r="P44" s="54"/>
      <c r="Q44" s="54"/>
      <c r="R44" s="54"/>
      <c r="S44" s="54"/>
      <c r="T44" s="54"/>
      <c r="U44" s="54"/>
      <c r="V44" s="54"/>
      <c r="W44" s="54"/>
      <c r="X44" s="54"/>
      <c r="Y44" s="54"/>
      <c r="Z44" s="54"/>
      <c r="AA44" s="54"/>
      <c r="AB44" s="54"/>
      <c r="AC44" s="54"/>
      <c r="AD44" s="54"/>
      <c r="AE44" s="54"/>
      <c r="AF44" s="54"/>
      <c r="AG44" s="54"/>
      <c r="AH44" s="54"/>
      <c r="AI44" s="54"/>
      <c r="AJ44" s="54"/>
      <c r="AK44" s="3"/>
      <c r="AN44" s="169"/>
      <c r="AO44" s="169"/>
      <c r="AP44" s="169"/>
      <c r="AQ44" s="169"/>
    </row>
    <row r="45" spans="1:43">
      <c r="A45" s="1"/>
      <c r="B45" s="153"/>
      <c r="C45" s="72"/>
      <c r="D45" s="72"/>
      <c r="E45" s="72"/>
      <c r="F45" s="72"/>
      <c r="G45" s="72"/>
      <c r="H45" s="72"/>
      <c r="I45" s="72"/>
      <c r="J45" s="72"/>
      <c r="K45" s="72"/>
      <c r="L45" s="72"/>
      <c r="M45" s="74"/>
      <c r="N45" s="54"/>
      <c r="O45" s="73"/>
      <c r="P45" s="2"/>
      <c r="Q45" s="54"/>
      <c r="R45" s="54"/>
      <c r="S45" s="54"/>
      <c r="T45" s="54"/>
      <c r="U45" s="54"/>
      <c r="V45" s="54"/>
      <c r="W45" s="54"/>
      <c r="X45" s="54"/>
      <c r="Y45" s="54"/>
      <c r="Z45" s="54"/>
      <c r="AA45" s="54"/>
      <c r="AB45" s="54"/>
      <c r="AC45" s="54"/>
      <c r="AD45" s="54"/>
      <c r="AE45" s="54"/>
      <c r="AF45" s="54"/>
      <c r="AG45" s="54"/>
      <c r="AH45" s="54"/>
      <c r="AI45" s="54"/>
      <c r="AJ45" s="142" t="s">
        <v>497</v>
      </c>
      <c r="AK45" s="3"/>
      <c r="AN45" s="169"/>
      <c r="AO45" s="169"/>
      <c r="AP45" s="169"/>
      <c r="AQ45" s="169"/>
    </row>
    <row r="46" spans="1:43" ht="18" customHeight="1">
      <c r="A46" s="1"/>
      <c r="B46" s="153"/>
      <c r="C46" s="72"/>
      <c r="D46" s="967"/>
      <c r="E46" s="968"/>
      <c r="F46" s="968"/>
      <c r="G46" s="968"/>
      <c r="H46" s="968"/>
      <c r="I46" s="968"/>
      <c r="J46" s="968"/>
      <c r="K46" s="968"/>
      <c r="L46" s="968"/>
      <c r="M46" s="968"/>
      <c r="N46" s="968"/>
      <c r="O46" s="968"/>
      <c r="P46" s="969"/>
      <c r="Q46" s="976" t="s">
        <v>481</v>
      </c>
      <c r="R46" s="977"/>
      <c r="S46" s="977"/>
      <c r="T46" s="977"/>
      <c r="U46" s="977"/>
      <c r="V46" s="977"/>
      <c r="W46" s="977"/>
      <c r="X46" s="977"/>
      <c r="Y46" s="977"/>
      <c r="Z46" s="977"/>
      <c r="AA46" s="977"/>
      <c r="AB46" s="977"/>
      <c r="AC46" s="977"/>
      <c r="AD46" s="977"/>
      <c r="AE46" s="977"/>
      <c r="AF46" s="977"/>
      <c r="AG46" s="977"/>
      <c r="AH46" s="977"/>
      <c r="AI46" s="977"/>
      <c r="AJ46" s="978"/>
      <c r="AK46" s="3"/>
      <c r="AN46" s="169"/>
      <c r="AO46" s="169"/>
      <c r="AP46" s="169"/>
      <c r="AQ46" s="169"/>
    </row>
    <row r="47" spans="1:43" ht="15" customHeight="1">
      <c r="A47" s="1"/>
      <c r="B47" s="153"/>
      <c r="C47" s="72"/>
      <c r="D47" s="970"/>
      <c r="E47" s="971"/>
      <c r="F47" s="971"/>
      <c r="G47" s="971"/>
      <c r="H47" s="971"/>
      <c r="I47" s="971"/>
      <c r="J47" s="971"/>
      <c r="K47" s="971"/>
      <c r="L47" s="971"/>
      <c r="M47" s="971"/>
      <c r="N47" s="971"/>
      <c r="O47" s="971"/>
      <c r="P47" s="972"/>
      <c r="Q47" s="771" t="str">
        <f>Tbl!$Q$2</f>
        <v>令和２年度
（2020年度）</v>
      </c>
      <c r="R47" s="772"/>
      <c r="S47" s="772"/>
      <c r="T47" s="773"/>
      <c r="U47" s="771" t="str">
        <f>Tbl!$Q$3</f>
        <v>令和３年度
（2021年度）</v>
      </c>
      <c r="V47" s="772"/>
      <c r="W47" s="772"/>
      <c r="X47" s="773"/>
      <c r="Y47" s="771" t="str">
        <f>Tbl!$Q$4</f>
        <v>令和４年度
（2022年度）</v>
      </c>
      <c r="Z47" s="772"/>
      <c r="AA47" s="772"/>
      <c r="AB47" s="773"/>
      <c r="AC47" s="771" t="str">
        <f>Tbl!$Q$5</f>
        <v>令和５年度
（2023年度）</v>
      </c>
      <c r="AD47" s="772"/>
      <c r="AE47" s="772"/>
      <c r="AF47" s="773"/>
      <c r="AG47" s="771" t="str">
        <f>Tbl!$Q$6</f>
        <v>令和６年度
（2024年度）</v>
      </c>
      <c r="AH47" s="772"/>
      <c r="AI47" s="772"/>
      <c r="AJ47" s="773"/>
      <c r="AK47" s="3"/>
      <c r="AN47" s="169"/>
      <c r="AO47" s="169"/>
      <c r="AP47" s="169"/>
      <c r="AQ47" s="169"/>
    </row>
    <row r="48" spans="1:43" ht="15" customHeight="1">
      <c r="A48" s="1"/>
      <c r="B48" s="153"/>
      <c r="C48" s="72"/>
      <c r="D48" s="973"/>
      <c r="E48" s="974"/>
      <c r="F48" s="974"/>
      <c r="G48" s="974"/>
      <c r="H48" s="974"/>
      <c r="I48" s="974"/>
      <c r="J48" s="974"/>
      <c r="K48" s="974"/>
      <c r="L48" s="974"/>
      <c r="M48" s="974"/>
      <c r="N48" s="974"/>
      <c r="O48" s="974"/>
      <c r="P48" s="975"/>
      <c r="Q48" s="774"/>
      <c r="R48" s="775"/>
      <c r="S48" s="775"/>
      <c r="T48" s="776"/>
      <c r="U48" s="774"/>
      <c r="V48" s="775"/>
      <c r="W48" s="775"/>
      <c r="X48" s="776"/>
      <c r="Y48" s="774"/>
      <c r="Z48" s="775"/>
      <c r="AA48" s="775"/>
      <c r="AB48" s="776"/>
      <c r="AC48" s="774"/>
      <c r="AD48" s="775"/>
      <c r="AE48" s="775"/>
      <c r="AF48" s="776"/>
      <c r="AG48" s="774"/>
      <c r="AH48" s="775"/>
      <c r="AI48" s="775"/>
      <c r="AJ48" s="776"/>
      <c r="AK48" s="3"/>
      <c r="AN48" s="169"/>
      <c r="AO48" s="169"/>
      <c r="AP48" s="169"/>
      <c r="AQ48" s="169"/>
    </row>
    <row r="49" spans="1:46" ht="32.450000000000003" customHeight="1">
      <c r="A49" s="1"/>
      <c r="B49" s="153"/>
      <c r="C49" s="72"/>
      <c r="D49" s="788" t="s">
        <v>482</v>
      </c>
      <c r="E49" s="789"/>
      <c r="F49" s="789"/>
      <c r="G49" s="789"/>
      <c r="H49" s="789"/>
      <c r="I49" s="789"/>
      <c r="J49" s="789"/>
      <c r="K49" s="789"/>
      <c r="L49" s="789"/>
      <c r="M49" s="789"/>
      <c r="N49" s="789"/>
      <c r="O49" s="789"/>
      <c r="P49" s="980"/>
      <c r="Q49" s="780"/>
      <c r="R49" s="781"/>
      <c r="S49" s="781"/>
      <c r="T49" s="782"/>
      <c r="U49" s="780"/>
      <c r="V49" s="781"/>
      <c r="W49" s="781"/>
      <c r="X49" s="782"/>
      <c r="Y49" s="780"/>
      <c r="Z49" s="781"/>
      <c r="AA49" s="781"/>
      <c r="AB49" s="782"/>
      <c r="AC49" s="780"/>
      <c r="AD49" s="781"/>
      <c r="AE49" s="781"/>
      <c r="AF49" s="782"/>
      <c r="AG49" s="780"/>
      <c r="AH49" s="781"/>
      <c r="AI49" s="781"/>
      <c r="AJ49" s="782"/>
      <c r="AK49" s="3"/>
      <c r="AN49" s="169"/>
      <c r="AO49" s="169"/>
      <c r="AP49" s="169"/>
      <c r="AQ49" s="169"/>
    </row>
    <row r="50" spans="1:46" ht="32.450000000000003" customHeight="1">
      <c r="A50" s="1"/>
      <c r="B50" s="153"/>
      <c r="C50" s="72"/>
      <c r="D50" s="259"/>
      <c r="E50" s="979" t="s">
        <v>188</v>
      </c>
      <c r="F50" s="979"/>
      <c r="G50" s="979"/>
      <c r="H50" s="979"/>
      <c r="I50" s="979"/>
      <c r="J50" s="979"/>
      <c r="K50" s="979"/>
      <c r="L50" s="979"/>
      <c r="M50" s="979"/>
      <c r="N50" s="979"/>
      <c r="O50" s="979"/>
      <c r="P50" s="979"/>
      <c r="Q50" s="851" t="s">
        <v>192</v>
      </c>
      <c r="R50" s="852"/>
      <c r="S50" s="852"/>
      <c r="T50" s="852"/>
      <c r="U50" s="787" t="str">
        <f>IFERROR(IF(U49="","",(U49-Q49)/Q49*100),"")</f>
        <v/>
      </c>
      <c r="V50" s="787"/>
      <c r="W50" s="787"/>
      <c r="X50" s="787"/>
      <c r="Y50" s="787" t="str">
        <f t="shared" ref="Y50" si="0">IFERROR(IF(Y49="","",(Y49-U49)/U49*100),"")</f>
        <v/>
      </c>
      <c r="Z50" s="787"/>
      <c r="AA50" s="787"/>
      <c r="AB50" s="787"/>
      <c r="AC50" s="787" t="str">
        <f t="shared" ref="AC50" si="1">IFERROR(IF(AC49="","",(AC49-Y49)/Y49*100),"")</f>
        <v/>
      </c>
      <c r="AD50" s="787"/>
      <c r="AE50" s="787"/>
      <c r="AF50" s="787"/>
      <c r="AG50" s="787" t="str">
        <f t="shared" ref="AG50" si="2">IFERROR(IF(AG49="","",(AG49-AC49)/AC49*100),"")</f>
        <v/>
      </c>
      <c r="AH50" s="787"/>
      <c r="AI50" s="787"/>
      <c r="AJ50" s="787"/>
      <c r="AK50" s="3"/>
      <c r="AN50" s="169"/>
      <c r="AO50" s="169"/>
      <c r="AP50" s="169"/>
      <c r="AQ50" s="169"/>
    </row>
    <row r="51" spans="1:46" ht="32.450000000000003" customHeight="1">
      <c r="A51" s="1"/>
      <c r="B51" s="153"/>
      <c r="C51" s="72"/>
      <c r="D51" s="987" t="s">
        <v>189</v>
      </c>
      <c r="E51" s="989" t="s">
        <v>190</v>
      </c>
      <c r="F51" s="990"/>
      <c r="G51" s="990"/>
      <c r="H51" s="990"/>
      <c r="I51" s="990"/>
      <c r="J51" s="990"/>
      <c r="K51" s="990"/>
      <c r="L51" s="990"/>
      <c r="M51" s="990"/>
      <c r="N51" s="990"/>
      <c r="O51" s="990"/>
      <c r="P51" s="991"/>
      <c r="Q51" s="981"/>
      <c r="R51" s="982"/>
      <c r="S51" s="982"/>
      <c r="T51" s="983"/>
      <c r="U51" s="981"/>
      <c r="V51" s="982"/>
      <c r="W51" s="982"/>
      <c r="X51" s="983"/>
      <c r="Y51" s="981"/>
      <c r="Z51" s="982"/>
      <c r="AA51" s="982"/>
      <c r="AB51" s="983"/>
      <c r="AC51" s="981"/>
      <c r="AD51" s="982"/>
      <c r="AE51" s="982"/>
      <c r="AF51" s="983"/>
      <c r="AG51" s="981"/>
      <c r="AH51" s="982"/>
      <c r="AI51" s="982"/>
      <c r="AJ51" s="983"/>
      <c r="AK51" s="21"/>
      <c r="AN51" s="169"/>
      <c r="AO51" s="169"/>
      <c r="AP51" s="169"/>
      <c r="AQ51" s="169"/>
    </row>
    <row r="52" spans="1:46" ht="32.450000000000003" customHeight="1">
      <c r="A52" s="1"/>
      <c r="B52" s="153"/>
      <c r="C52" s="72"/>
      <c r="D52" s="987"/>
      <c r="E52" s="984" t="s">
        <v>160</v>
      </c>
      <c r="F52" s="985"/>
      <c r="G52" s="985"/>
      <c r="H52" s="985"/>
      <c r="I52" s="985"/>
      <c r="J52" s="985"/>
      <c r="K52" s="985"/>
      <c r="L52" s="985"/>
      <c r="M52" s="985"/>
      <c r="N52" s="985"/>
      <c r="O52" s="985"/>
      <c r="P52" s="986"/>
      <c r="Q52" s="780"/>
      <c r="R52" s="781"/>
      <c r="S52" s="781"/>
      <c r="T52" s="782"/>
      <c r="U52" s="780"/>
      <c r="V52" s="781"/>
      <c r="W52" s="781"/>
      <c r="X52" s="782"/>
      <c r="Y52" s="780"/>
      <c r="Z52" s="781"/>
      <c r="AA52" s="781"/>
      <c r="AB52" s="782"/>
      <c r="AC52" s="780"/>
      <c r="AD52" s="781"/>
      <c r="AE52" s="781"/>
      <c r="AF52" s="782"/>
      <c r="AG52" s="780"/>
      <c r="AH52" s="781"/>
      <c r="AI52" s="781"/>
      <c r="AJ52" s="782"/>
      <c r="AK52" s="3"/>
      <c r="AN52" s="169"/>
      <c r="AO52" s="169"/>
      <c r="AP52" s="169"/>
      <c r="AQ52" s="169"/>
    </row>
    <row r="53" spans="1:46" ht="32.450000000000003" customHeight="1">
      <c r="A53" s="1"/>
      <c r="B53" s="153"/>
      <c r="C53" s="72"/>
      <c r="D53" s="987"/>
      <c r="E53" s="984" t="s">
        <v>161</v>
      </c>
      <c r="F53" s="985"/>
      <c r="G53" s="985"/>
      <c r="H53" s="985"/>
      <c r="I53" s="985"/>
      <c r="J53" s="985"/>
      <c r="K53" s="985"/>
      <c r="L53" s="985"/>
      <c r="M53" s="985"/>
      <c r="N53" s="985"/>
      <c r="O53" s="985"/>
      <c r="P53" s="986"/>
      <c r="Q53" s="780"/>
      <c r="R53" s="781"/>
      <c r="S53" s="781"/>
      <c r="T53" s="782"/>
      <c r="U53" s="780"/>
      <c r="V53" s="781"/>
      <c r="W53" s="781"/>
      <c r="X53" s="782"/>
      <c r="Y53" s="780"/>
      <c r="Z53" s="781"/>
      <c r="AA53" s="781"/>
      <c r="AB53" s="782"/>
      <c r="AC53" s="780"/>
      <c r="AD53" s="781"/>
      <c r="AE53" s="781"/>
      <c r="AF53" s="782"/>
      <c r="AG53" s="780"/>
      <c r="AH53" s="781"/>
      <c r="AI53" s="781"/>
      <c r="AJ53" s="782"/>
      <c r="AK53" s="3"/>
      <c r="AN53" s="169"/>
      <c r="AO53" s="169"/>
      <c r="AP53" s="169"/>
      <c r="AQ53" s="169"/>
    </row>
    <row r="54" spans="1:46" ht="32.450000000000003" customHeight="1">
      <c r="A54" s="1"/>
      <c r="B54" s="153"/>
      <c r="C54" s="72"/>
      <c r="D54" s="987"/>
      <c r="E54" s="984" t="s">
        <v>162</v>
      </c>
      <c r="F54" s="985"/>
      <c r="G54" s="985"/>
      <c r="H54" s="985"/>
      <c r="I54" s="985"/>
      <c r="J54" s="985"/>
      <c r="K54" s="985"/>
      <c r="L54" s="985"/>
      <c r="M54" s="985"/>
      <c r="N54" s="985"/>
      <c r="O54" s="985"/>
      <c r="P54" s="986"/>
      <c r="Q54" s="780"/>
      <c r="R54" s="781"/>
      <c r="S54" s="781"/>
      <c r="T54" s="782"/>
      <c r="U54" s="780"/>
      <c r="V54" s="781"/>
      <c r="W54" s="781"/>
      <c r="X54" s="782"/>
      <c r="Y54" s="780"/>
      <c r="Z54" s="781"/>
      <c r="AA54" s="781"/>
      <c r="AB54" s="782"/>
      <c r="AC54" s="780"/>
      <c r="AD54" s="781"/>
      <c r="AE54" s="781"/>
      <c r="AF54" s="782"/>
      <c r="AG54" s="780"/>
      <c r="AH54" s="781"/>
      <c r="AI54" s="781"/>
      <c r="AJ54" s="782"/>
      <c r="AK54" s="3"/>
      <c r="AN54" s="169"/>
      <c r="AO54" s="169"/>
      <c r="AP54" s="169"/>
      <c r="AQ54" s="169"/>
    </row>
    <row r="55" spans="1:46" ht="32.450000000000003" customHeight="1">
      <c r="A55" s="1"/>
      <c r="B55" s="153"/>
      <c r="C55" s="72"/>
      <c r="D55" s="987"/>
      <c r="E55" s="984" t="s">
        <v>163</v>
      </c>
      <c r="F55" s="985"/>
      <c r="G55" s="985"/>
      <c r="H55" s="985"/>
      <c r="I55" s="985"/>
      <c r="J55" s="985"/>
      <c r="K55" s="985"/>
      <c r="L55" s="985"/>
      <c r="M55" s="985"/>
      <c r="N55" s="985"/>
      <c r="O55" s="985"/>
      <c r="P55" s="986"/>
      <c r="Q55" s="780"/>
      <c r="R55" s="781"/>
      <c r="S55" s="781"/>
      <c r="T55" s="782"/>
      <c r="U55" s="780"/>
      <c r="V55" s="781"/>
      <c r="W55" s="781"/>
      <c r="X55" s="782"/>
      <c r="Y55" s="780"/>
      <c r="Z55" s="781"/>
      <c r="AA55" s="781"/>
      <c r="AB55" s="782"/>
      <c r="AC55" s="780"/>
      <c r="AD55" s="781"/>
      <c r="AE55" s="781"/>
      <c r="AF55" s="782"/>
      <c r="AG55" s="780"/>
      <c r="AH55" s="781"/>
      <c r="AI55" s="781"/>
      <c r="AJ55" s="782"/>
      <c r="AK55" s="3"/>
      <c r="AN55" s="169"/>
      <c r="AO55" s="169"/>
      <c r="AP55" s="169"/>
      <c r="AQ55" s="169"/>
    </row>
    <row r="56" spans="1:46" ht="32.450000000000003" customHeight="1">
      <c r="A56" s="1"/>
      <c r="B56" s="153"/>
      <c r="C56" s="72"/>
      <c r="D56" s="987"/>
      <c r="E56" s="984" t="s">
        <v>164</v>
      </c>
      <c r="F56" s="985"/>
      <c r="G56" s="985"/>
      <c r="H56" s="985"/>
      <c r="I56" s="985"/>
      <c r="J56" s="985"/>
      <c r="K56" s="985"/>
      <c r="L56" s="985"/>
      <c r="M56" s="985"/>
      <c r="N56" s="985"/>
      <c r="O56" s="985"/>
      <c r="P56" s="986"/>
      <c r="Q56" s="998"/>
      <c r="R56" s="999"/>
      <c r="S56" s="999"/>
      <c r="T56" s="1000"/>
      <c r="U56" s="780"/>
      <c r="V56" s="781"/>
      <c r="W56" s="781"/>
      <c r="X56" s="782"/>
      <c r="Y56" s="780"/>
      <c r="Z56" s="781"/>
      <c r="AA56" s="781"/>
      <c r="AB56" s="782"/>
      <c r="AC56" s="780"/>
      <c r="AD56" s="781"/>
      <c r="AE56" s="781"/>
      <c r="AF56" s="782"/>
      <c r="AG56" s="780"/>
      <c r="AH56" s="781"/>
      <c r="AI56" s="781"/>
      <c r="AJ56" s="782"/>
      <c r="AK56" s="3"/>
      <c r="AM56" s="134" t="s">
        <v>191</v>
      </c>
      <c r="AN56" s="110"/>
      <c r="AO56" s="111"/>
      <c r="AP56" s="111"/>
      <c r="AQ56" s="111"/>
    </row>
    <row r="57" spans="1:46" ht="32.450000000000003" customHeight="1" thickBot="1">
      <c r="A57" s="1"/>
      <c r="B57" s="153"/>
      <c r="C57" s="72"/>
      <c r="D57" s="988"/>
      <c r="E57" s="992" t="s">
        <v>166</v>
      </c>
      <c r="F57" s="993"/>
      <c r="G57" s="993"/>
      <c r="H57" s="993"/>
      <c r="I57" s="993"/>
      <c r="J57" s="993"/>
      <c r="K57" s="993"/>
      <c r="L57" s="993"/>
      <c r="M57" s="993"/>
      <c r="N57" s="993"/>
      <c r="O57" s="993"/>
      <c r="P57" s="994"/>
      <c r="Q57" s="995"/>
      <c r="R57" s="996"/>
      <c r="S57" s="996"/>
      <c r="T57" s="997"/>
      <c r="U57" s="995"/>
      <c r="V57" s="996"/>
      <c r="W57" s="996"/>
      <c r="X57" s="997"/>
      <c r="Y57" s="995"/>
      <c r="Z57" s="996"/>
      <c r="AA57" s="996"/>
      <c r="AB57" s="997"/>
      <c r="AC57" s="995"/>
      <c r="AD57" s="996"/>
      <c r="AE57" s="996"/>
      <c r="AF57" s="997"/>
      <c r="AG57" s="995"/>
      <c r="AH57" s="996"/>
      <c r="AI57" s="996"/>
      <c r="AJ57" s="997"/>
      <c r="AK57" s="3"/>
      <c r="AM57" s="135">
        <f>SUM($Q$51:$T$57)</f>
        <v>0</v>
      </c>
      <c r="AN57" s="112">
        <f>SUM(U51:X57)</f>
        <v>0</v>
      </c>
      <c r="AO57" s="113">
        <f>SUM(Y51:AB57)</f>
        <v>0</v>
      </c>
      <c r="AP57" s="113">
        <f>SUM(AC51:AF57)</f>
        <v>0</v>
      </c>
      <c r="AQ57" s="114">
        <f>SUM(AG51:AJ57)</f>
        <v>0</v>
      </c>
      <c r="AR57" s="50"/>
      <c r="AS57" s="50"/>
    </row>
    <row r="58" spans="1:46" ht="32.450000000000003" customHeight="1" thickTop="1">
      <c r="A58" s="1"/>
      <c r="B58" s="153"/>
      <c r="C58" s="72"/>
      <c r="D58" s="1003" t="s">
        <v>110</v>
      </c>
      <c r="E58" s="1004"/>
      <c r="F58" s="1004"/>
      <c r="G58" s="1004"/>
      <c r="H58" s="1004"/>
      <c r="I58" s="1004"/>
      <c r="J58" s="1004"/>
      <c r="K58" s="1004"/>
      <c r="L58" s="1004"/>
      <c r="M58" s="1004"/>
      <c r="N58" s="1004"/>
      <c r="O58" s="1004"/>
      <c r="P58" s="1005"/>
      <c r="Q58" s="823" t="str">
        <f>IF(SUM(Q$49,Q$51:T$57)=0,"",SUM(Q$49,Q$51:T$57))</f>
        <v/>
      </c>
      <c r="R58" s="824"/>
      <c r="S58" s="824"/>
      <c r="T58" s="825"/>
      <c r="U58" s="823" t="str">
        <f t="shared" ref="U58" si="3">IF(SUM(U$49,U$51:X$57)=0,"",SUM(U$49,U$51:X$57))</f>
        <v/>
      </c>
      <c r="V58" s="824"/>
      <c r="W58" s="824"/>
      <c r="X58" s="825"/>
      <c r="Y58" s="823" t="str">
        <f t="shared" ref="Y58" si="4">IF(SUM(Y$49,Y$51:AB$57)=0,"",SUM(Y$49,Y$51:AB$57))</f>
        <v/>
      </c>
      <c r="Z58" s="824"/>
      <c r="AA58" s="824"/>
      <c r="AB58" s="825"/>
      <c r="AC58" s="823" t="str">
        <f t="shared" ref="AC58" si="5">IF(SUM(AC$49,AC$51:AF$57)=0,"",SUM(AC$49,AC$51:AF$57))</f>
        <v/>
      </c>
      <c r="AD58" s="824"/>
      <c r="AE58" s="824"/>
      <c r="AF58" s="825"/>
      <c r="AG58" s="823" t="str">
        <f t="shared" ref="AG58" si="6">IF(SUM(AG$49,AG$51:AJ$57)=0,"",SUM(AG$49,AG$51:AJ$57))</f>
        <v/>
      </c>
      <c r="AH58" s="824"/>
      <c r="AI58" s="824"/>
      <c r="AJ58" s="825"/>
      <c r="AK58" s="3"/>
      <c r="AN58" s="169"/>
      <c r="AO58" s="260"/>
      <c r="AP58" s="260"/>
      <c r="AQ58" s="260"/>
      <c r="AR58" s="47"/>
      <c r="AS58" s="47"/>
    </row>
    <row r="59" spans="1:46">
      <c r="A59" s="1"/>
      <c r="B59" s="153"/>
      <c r="C59" s="72"/>
      <c r="D59" s="72"/>
      <c r="E59" s="72"/>
      <c r="F59" s="72"/>
      <c r="G59" s="72"/>
      <c r="H59" s="72"/>
      <c r="I59" s="72"/>
      <c r="J59" s="72"/>
      <c r="K59" s="72"/>
      <c r="L59" s="72"/>
      <c r="M59" s="72"/>
      <c r="N59" s="72"/>
      <c r="O59" s="24"/>
      <c r="P59" s="54"/>
      <c r="Q59" s="54"/>
      <c r="R59" s="54"/>
      <c r="S59" s="54"/>
      <c r="T59" s="54"/>
      <c r="U59" s="54"/>
      <c r="V59" s="54"/>
      <c r="W59" s="54"/>
      <c r="X59" s="54"/>
      <c r="Y59" s="54"/>
      <c r="Z59" s="54"/>
      <c r="AA59" s="54"/>
      <c r="AB59" s="54"/>
      <c r="AC59" s="54"/>
      <c r="AD59" s="54"/>
      <c r="AE59" s="54"/>
      <c r="AF59" s="54"/>
      <c r="AG59" s="54"/>
      <c r="AH59" s="54"/>
      <c r="AI59" s="54"/>
      <c r="AJ59" s="54"/>
      <c r="AK59" s="3"/>
      <c r="AN59" s="169"/>
      <c r="AO59" s="169"/>
      <c r="AP59" s="169"/>
      <c r="AQ59" s="169"/>
    </row>
    <row r="60" spans="1:46" ht="13.5" customHeight="1">
      <c r="A60" s="1"/>
      <c r="B60" s="153"/>
      <c r="C60" s="126" t="s">
        <v>517</v>
      </c>
      <c r="D60" s="72"/>
      <c r="E60" s="72"/>
      <c r="F60" s="72"/>
      <c r="G60" s="72"/>
      <c r="H60" s="72"/>
      <c r="I60" s="72"/>
      <c r="J60" s="72"/>
      <c r="K60" s="72"/>
      <c r="L60" s="72"/>
      <c r="M60" s="72"/>
      <c r="N60" s="72"/>
      <c r="O60" s="73"/>
      <c r="P60" s="54"/>
      <c r="Q60" s="54"/>
      <c r="R60" s="54"/>
      <c r="S60" s="54"/>
      <c r="T60" s="54"/>
      <c r="U60" s="54"/>
      <c r="V60" s="54"/>
      <c r="W60" s="54"/>
      <c r="X60" s="54"/>
      <c r="Y60" s="54"/>
      <c r="Z60" s="54"/>
      <c r="AA60" s="54"/>
      <c r="AB60" s="54"/>
      <c r="AC60" s="54"/>
      <c r="AD60" s="54"/>
      <c r="AE60" s="54"/>
      <c r="AF60" s="54"/>
      <c r="AG60" s="54"/>
      <c r="AH60" s="54"/>
      <c r="AI60" s="54"/>
      <c r="AJ60" s="54"/>
      <c r="AK60" s="3"/>
      <c r="AN60" s="169"/>
      <c r="AO60" s="169"/>
      <c r="AP60" s="169"/>
      <c r="AQ60" s="169"/>
    </row>
    <row r="61" spans="1:46" ht="13.5" customHeight="1">
      <c r="A61" s="1"/>
      <c r="B61" s="153"/>
      <c r="C61" s="72"/>
      <c r="D61" s="72"/>
      <c r="E61" s="72"/>
      <c r="F61" s="72"/>
      <c r="G61" s="72"/>
      <c r="H61" s="72"/>
      <c r="I61" s="72"/>
      <c r="J61" s="72"/>
      <c r="K61" s="72"/>
      <c r="L61" s="75"/>
      <c r="M61" s="54"/>
      <c r="N61" s="54"/>
      <c r="O61" s="73"/>
      <c r="P61" s="54"/>
      <c r="Q61" s="54"/>
      <c r="R61" s="54"/>
      <c r="S61" s="54"/>
      <c r="T61" s="54"/>
      <c r="U61" s="54"/>
      <c r="V61" s="54"/>
      <c r="W61" s="54"/>
      <c r="X61" s="54"/>
      <c r="Y61" s="54"/>
      <c r="Z61" s="54"/>
      <c r="AA61" s="54"/>
      <c r="AB61" s="54"/>
      <c r="AC61" s="832" t="s">
        <v>483</v>
      </c>
      <c r="AD61" s="832"/>
      <c r="AE61" s="832"/>
      <c r="AF61" s="832"/>
      <c r="AG61" s="832"/>
      <c r="AH61" s="832"/>
      <c r="AI61" s="832"/>
      <c r="AJ61" s="832"/>
      <c r="AK61" s="3"/>
      <c r="AN61" s="169"/>
      <c r="AO61" s="169"/>
      <c r="AP61" s="169"/>
      <c r="AQ61" s="169"/>
    </row>
    <row r="62" spans="1:46" ht="18" customHeight="1">
      <c r="A62" s="1"/>
      <c r="B62" s="153"/>
      <c r="C62" s="72"/>
      <c r="D62" s="762"/>
      <c r="E62" s="763"/>
      <c r="F62" s="763"/>
      <c r="G62" s="763"/>
      <c r="H62" s="763"/>
      <c r="I62" s="763"/>
      <c r="J62" s="763"/>
      <c r="K62" s="763"/>
      <c r="L62" s="763"/>
      <c r="M62" s="763"/>
      <c r="N62" s="763"/>
      <c r="O62" s="763"/>
      <c r="P62" s="1001"/>
      <c r="Q62" s="861" t="s">
        <v>481</v>
      </c>
      <c r="R62" s="862"/>
      <c r="S62" s="862"/>
      <c r="T62" s="862"/>
      <c r="U62" s="862"/>
      <c r="V62" s="862"/>
      <c r="W62" s="862"/>
      <c r="X62" s="862"/>
      <c r="Y62" s="862"/>
      <c r="Z62" s="862"/>
      <c r="AA62" s="862"/>
      <c r="AB62" s="862"/>
      <c r="AC62" s="862"/>
      <c r="AD62" s="862"/>
      <c r="AE62" s="862"/>
      <c r="AF62" s="862"/>
      <c r="AG62" s="862"/>
      <c r="AH62" s="862"/>
      <c r="AI62" s="862"/>
      <c r="AJ62" s="863"/>
      <c r="AK62" s="3"/>
      <c r="AN62" s="169"/>
      <c r="AO62" s="169"/>
      <c r="AP62" s="169"/>
      <c r="AQ62" s="169"/>
    </row>
    <row r="63" spans="1:46" ht="15" customHeight="1">
      <c r="A63" s="1"/>
      <c r="B63" s="153"/>
      <c r="C63" s="72"/>
      <c r="D63" s="1002"/>
      <c r="E63" s="765"/>
      <c r="F63" s="765"/>
      <c r="G63" s="765"/>
      <c r="H63" s="765"/>
      <c r="I63" s="765"/>
      <c r="J63" s="765"/>
      <c r="K63" s="765"/>
      <c r="L63" s="765"/>
      <c r="M63" s="765"/>
      <c r="N63" s="765"/>
      <c r="O63" s="765"/>
      <c r="P63" s="766"/>
      <c r="Q63" s="771" t="str">
        <f>Tbl!$Q$2</f>
        <v>令和２年度
（2020年度）</v>
      </c>
      <c r="R63" s="772"/>
      <c r="S63" s="772"/>
      <c r="T63" s="773"/>
      <c r="U63" s="771" t="str">
        <f>Tbl!$Q$3</f>
        <v>令和３年度
（2021年度）</v>
      </c>
      <c r="V63" s="772"/>
      <c r="W63" s="772"/>
      <c r="X63" s="773"/>
      <c r="Y63" s="771" t="str">
        <f>Tbl!$Q$4</f>
        <v>令和４年度
（2022年度）</v>
      </c>
      <c r="Z63" s="772"/>
      <c r="AA63" s="772"/>
      <c r="AB63" s="773"/>
      <c r="AC63" s="771" t="str">
        <f>Tbl!$Q$5</f>
        <v>令和５年度
（2023年度）</v>
      </c>
      <c r="AD63" s="772"/>
      <c r="AE63" s="772"/>
      <c r="AF63" s="773"/>
      <c r="AG63" s="771" t="str">
        <f>Tbl!$Q$6</f>
        <v>令和６年度
（2024年度）</v>
      </c>
      <c r="AH63" s="772"/>
      <c r="AI63" s="772"/>
      <c r="AJ63" s="773"/>
      <c r="AK63" s="3"/>
      <c r="AN63" s="261"/>
      <c r="AO63" s="169"/>
      <c r="AP63" s="262"/>
      <c r="AQ63" s="262"/>
      <c r="AR63" s="263"/>
      <c r="AS63" s="263"/>
      <c r="AT63" s="263"/>
    </row>
    <row r="64" spans="1:46" ht="15" customHeight="1">
      <c r="A64" s="1"/>
      <c r="B64" s="153"/>
      <c r="C64" s="72"/>
      <c r="D64" s="767"/>
      <c r="E64" s="768"/>
      <c r="F64" s="768"/>
      <c r="G64" s="768"/>
      <c r="H64" s="768"/>
      <c r="I64" s="768"/>
      <c r="J64" s="768"/>
      <c r="K64" s="768"/>
      <c r="L64" s="768"/>
      <c r="M64" s="768"/>
      <c r="N64" s="768"/>
      <c r="O64" s="768"/>
      <c r="P64" s="769"/>
      <c r="Q64" s="774"/>
      <c r="R64" s="775"/>
      <c r="S64" s="775"/>
      <c r="T64" s="776"/>
      <c r="U64" s="774"/>
      <c r="V64" s="775"/>
      <c r="W64" s="775"/>
      <c r="X64" s="776"/>
      <c r="Y64" s="774"/>
      <c r="Z64" s="775"/>
      <c r="AA64" s="775"/>
      <c r="AB64" s="776"/>
      <c r="AC64" s="774"/>
      <c r="AD64" s="775"/>
      <c r="AE64" s="775"/>
      <c r="AF64" s="776"/>
      <c r="AG64" s="774"/>
      <c r="AH64" s="775"/>
      <c r="AI64" s="775"/>
      <c r="AJ64" s="776"/>
      <c r="AK64" s="3"/>
      <c r="AN64" s="261"/>
      <c r="AO64" s="262"/>
      <c r="AP64" s="262"/>
      <c r="AQ64" s="262"/>
      <c r="AR64" s="263"/>
      <c r="AS64" s="263"/>
      <c r="AT64" s="263"/>
    </row>
    <row r="65" spans="1:46" ht="32.450000000000003" customHeight="1">
      <c r="A65" s="1"/>
      <c r="B65" s="153"/>
      <c r="C65" s="72"/>
      <c r="D65" s="1015" t="s">
        <v>491</v>
      </c>
      <c r="E65" s="1016"/>
      <c r="F65" s="1016"/>
      <c r="G65" s="1016"/>
      <c r="H65" s="1016"/>
      <c r="I65" s="1016"/>
      <c r="J65" s="1016"/>
      <c r="K65" s="1016"/>
      <c r="L65" s="1016"/>
      <c r="M65" s="1016"/>
      <c r="N65" s="1016"/>
      <c r="O65" s="1016"/>
      <c r="P65" s="1017"/>
      <c r="Q65" s="1018" t="str">
        <f>IFERROR(IF(Q$42="","",Q$49/Q$67),"")</f>
        <v/>
      </c>
      <c r="R65" s="1019"/>
      <c r="S65" s="1019"/>
      <c r="T65" s="1020"/>
      <c r="U65" s="1018" t="str">
        <f t="shared" ref="U65" si="7">IFERROR(IF(U$42="","",U$49/U$67),"")</f>
        <v/>
      </c>
      <c r="V65" s="1019"/>
      <c r="W65" s="1019"/>
      <c r="X65" s="1020"/>
      <c r="Y65" s="1018" t="str">
        <f t="shared" ref="Y65" si="8">IFERROR(IF(Y$42="","",Y$49/Y$67),"")</f>
        <v/>
      </c>
      <c r="Z65" s="1019"/>
      <c r="AA65" s="1019"/>
      <c r="AB65" s="1020"/>
      <c r="AC65" s="1018" t="str">
        <f t="shared" ref="AC65" si="9">IFERROR(IF(AC$42="","",AC$49/AC$67),"")</f>
        <v/>
      </c>
      <c r="AD65" s="1019"/>
      <c r="AE65" s="1019"/>
      <c r="AF65" s="1020"/>
      <c r="AG65" s="1018" t="str">
        <f t="shared" ref="AG65" si="10">IFERROR(IF(AG$42="","",AG$49/AG$67),"")</f>
        <v/>
      </c>
      <c r="AH65" s="1019"/>
      <c r="AI65" s="1019"/>
      <c r="AJ65" s="1020"/>
      <c r="AK65" s="3"/>
      <c r="AN65" s="169"/>
      <c r="AO65" s="262"/>
      <c r="AP65" s="262"/>
      <c r="AQ65" s="262"/>
      <c r="AR65" s="263"/>
      <c r="AS65" s="263"/>
      <c r="AT65" s="263"/>
    </row>
    <row r="66" spans="1:46" ht="32.450000000000003" customHeight="1">
      <c r="A66" s="1"/>
      <c r="B66" s="153"/>
      <c r="C66" s="72"/>
      <c r="D66" s="259"/>
      <c r="E66" s="1006" t="s">
        <v>188</v>
      </c>
      <c r="F66" s="1007"/>
      <c r="G66" s="1007"/>
      <c r="H66" s="1007"/>
      <c r="I66" s="1007"/>
      <c r="J66" s="1007"/>
      <c r="K66" s="1007"/>
      <c r="L66" s="1007"/>
      <c r="M66" s="1007"/>
      <c r="N66" s="1007"/>
      <c r="O66" s="1007"/>
      <c r="P66" s="1008"/>
      <c r="Q66" s="1009" t="s">
        <v>192</v>
      </c>
      <c r="R66" s="1010"/>
      <c r="S66" s="1010"/>
      <c r="T66" s="1011"/>
      <c r="U66" s="1012" t="str">
        <f>IFERROR(IF(U65="","",(U65-Q65)/Q65*100),"")</f>
        <v/>
      </c>
      <c r="V66" s="1013"/>
      <c r="W66" s="1013"/>
      <c r="X66" s="1014"/>
      <c r="Y66" s="1012" t="str">
        <f t="shared" ref="Y66" si="11">IFERROR(IF(Y65="","",(Y65-U65)/U65*100),"")</f>
        <v/>
      </c>
      <c r="Z66" s="1013"/>
      <c r="AA66" s="1013"/>
      <c r="AB66" s="1014"/>
      <c r="AC66" s="1012" t="str">
        <f t="shared" ref="AC66" si="12">IFERROR(IF(AC65="","",(AC65-Y65)/Y65*100),"")</f>
        <v/>
      </c>
      <c r="AD66" s="1013"/>
      <c r="AE66" s="1013"/>
      <c r="AF66" s="1014"/>
      <c r="AG66" s="1012" t="str">
        <f t="shared" ref="AG66" si="13">IFERROR(IF(AG65="","",(AG65-AC65)/AC65*100),"")</f>
        <v/>
      </c>
      <c r="AH66" s="1013"/>
      <c r="AI66" s="1013"/>
      <c r="AJ66" s="1014"/>
      <c r="AK66" s="3"/>
      <c r="AN66" s="169"/>
      <c r="AO66" s="262"/>
      <c r="AP66" s="262"/>
      <c r="AQ66" s="262"/>
      <c r="AR66" s="300"/>
      <c r="AS66" s="300"/>
      <c r="AT66" s="300"/>
    </row>
    <row r="67" spans="1:46" ht="14.1" customHeight="1">
      <c r="A67" s="1"/>
      <c r="B67" s="153"/>
      <c r="C67" s="72"/>
      <c r="D67" s="867" t="s">
        <v>168</v>
      </c>
      <c r="E67" s="867"/>
      <c r="F67" s="867"/>
      <c r="G67" s="867"/>
      <c r="H67" s="867"/>
      <c r="I67" s="867"/>
      <c r="J67" s="867"/>
      <c r="K67" s="867"/>
      <c r="L67" s="867"/>
      <c r="M67" s="868" t="s">
        <v>169</v>
      </c>
      <c r="N67" s="868"/>
      <c r="O67" s="868"/>
      <c r="P67" s="868"/>
      <c r="Q67" s="853"/>
      <c r="R67" s="854"/>
      <c r="S67" s="854"/>
      <c r="T67" s="855"/>
      <c r="U67" s="853"/>
      <c r="V67" s="854"/>
      <c r="W67" s="854"/>
      <c r="X67" s="855"/>
      <c r="Y67" s="853"/>
      <c r="Z67" s="854"/>
      <c r="AA67" s="854"/>
      <c r="AB67" s="855"/>
      <c r="AC67" s="853"/>
      <c r="AD67" s="854"/>
      <c r="AE67" s="854"/>
      <c r="AF67" s="855"/>
      <c r="AG67" s="853"/>
      <c r="AH67" s="854"/>
      <c r="AI67" s="854"/>
      <c r="AJ67" s="855"/>
      <c r="AK67" s="3"/>
      <c r="AN67" s="169"/>
      <c r="AO67" s="262"/>
      <c r="AP67" s="262"/>
      <c r="AQ67" s="262"/>
      <c r="AR67" s="300"/>
      <c r="AS67" s="300"/>
      <c r="AT67" s="51"/>
    </row>
    <row r="68" spans="1:46" ht="18.600000000000001" customHeight="1">
      <c r="A68" s="1"/>
      <c r="B68" s="153"/>
      <c r="C68" s="72"/>
      <c r="D68" s="859"/>
      <c r="E68" s="859"/>
      <c r="F68" s="859"/>
      <c r="G68" s="859"/>
      <c r="H68" s="859"/>
      <c r="I68" s="859"/>
      <c r="J68" s="859"/>
      <c r="K68" s="859"/>
      <c r="L68" s="859"/>
      <c r="M68" s="860"/>
      <c r="N68" s="860"/>
      <c r="O68" s="860"/>
      <c r="P68" s="860"/>
      <c r="Q68" s="856"/>
      <c r="R68" s="857"/>
      <c r="S68" s="857"/>
      <c r="T68" s="858"/>
      <c r="U68" s="856"/>
      <c r="V68" s="857"/>
      <c r="W68" s="857"/>
      <c r="X68" s="858"/>
      <c r="Y68" s="856"/>
      <c r="Z68" s="857"/>
      <c r="AA68" s="857"/>
      <c r="AB68" s="858"/>
      <c r="AC68" s="856"/>
      <c r="AD68" s="857"/>
      <c r="AE68" s="857"/>
      <c r="AF68" s="858"/>
      <c r="AG68" s="856"/>
      <c r="AH68" s="857"/>
      <c r="AI68" s="857"/>
      <c r="AJ68" s="858"/>
      <c r="AK68" s="3"/>
      <c r="AM68" s="133" t="str">
        <f>IF(OR($D$68="",$M$68=""),"← 指標と単位を入力してください。","")</f>
        <v>← 指標と単位を入力してください。</v>
      </c>
      <c r="AN68" s="169"/>
      <c r="AO68" s="169"/>
      <c r="AP68" s="169"/>
      <c r="AQ68" s="169"/>
    </row>
    <row r="69" spans="1:46">
      <c r="A69" s="1"/>
      <c r="B69" s="73"/>
      <c r="C69" s="72"/>
      <c r="D69" s="83"/>
      <c r="E69" s="83"/>
      <c r="F69" s="83"/>
      <c r="G69" s="83"/>
      <c r="H69" s="84"/>
      <c r="I69" s="85"/>
      <c r="J69" s="82"/>
      <c r="K69" s="82"/>
      <c r="L69" s="82"/>
      <c r="M69" s="82"/>
      <c r="N69" s="82"/>
      <c r="O69" s="73"/>
      <c r="P69" s="54"/>
      <c r="Q69" s="54"/>
      <c r="R69" s="54"/>
      <c r="S69" s="54"/>
      <c r="T69" s="54"/>
      <c r="U69" s="54"/>
      <c r="V69" s="54"/>
      <c r="W69" s="54"/>
      <c r="X69" s="54"/>
      <c r="Y69" s="54"/>
      <c r="Z69" s="54"/>
      <c r="AA69" s="54"/>
      <c r="AB69" s="54"/>
      <c r="AC69" s="54"/>
      <c r="AD69" s="116"/>
      <c r="AE69" s="116"/>
      <c r="AF69" s="116"/>
      <c r="AG69" s="116"/>
      <c r="AH69" s="116"/>
      <c r="AI69" s="116"/>
      <c r="AJ69" s="264" t="s">
        <v>79</v>
      </c>
      <c r="AK69" s="116"/>
      <c r="AN69" s="169"/>
      <c r="AO69" s="169"/>
      <c r="AP69" s="169"/>
      <c r="AQ69" s="169"/>
    </row>
    <row r="70" spans="1:46" ht="18.75" customHeight="1">
      <c r="A70" s="1"/>
      <c r="B70" s="76"/>
      <c r="C70" s="76"/>
      <c r="D70" s="76"/>
      <c r="E70" s="76"/>
      <c r="F70" s="76"/>
      <c r="G70" s="76"/>
      <c r="H70" s="76"/>
      <c r="I70" s="76"/>
      <c r="J70" s="76"/>
      <c r="K70" s="76"/>
      <c r="L70" s="76"/>
      <c r="M70" s="54"/>
      <c r="N70" s="54"/>
      <c r="O70" s="76"/>
      <c r="P70" s="54"/>
      <c r="Q70" s="54"/>
      <c r="R70" s="54"/>
      <c r="S70" s="54"/>
      <c r="T70" s="54"/>
      <c r="U70" s="54"/>
      <c r="V70" s="54"/>
      <c r="W70" s="54"/>
      <c r="X70" s="54"/>
      <c r="Y70" s="861" t="s">
        <v>84</v>
      </c>
      <c r="Z70" s="862"/>
      <c r="AA70" s="862"/>
      <c r="AB70" s="863"/>
      <c r="AC70" s="864" t="str">
        <f>IF($AC$4="","",$AC$4)</f>
        <v/>
      </c>
      <c r="AD70" s="865"/>
      <c r="AE70" s="865"/>
      <c r="AF70" s="865"/>
      <c r="AG70" s="865"/>
      <c r="AH70" s="865"/>
      <c r="AI70" s="865"/>
      <c r="AJ70" s="866"/>
      <c r="AK70" s="1"/>
      <c r="AM70" s="298"/>
      <c r="AN70" s="265"/>
      <c r="AO70" s="265"/>
      <c r="AP70" s="265"/>
      <c r="AQ70" s="265"/>
      <c r="AR70" s="265"/>
      <c r="AS70" s="265"/>
      <c r="AT70" s="265"/>
    </row>
    <row r="71" spans="1:46">
      <c r="A71" s="1"/>
      <c r="B71" s="15"/>
      <c r="C71" s="258" t="s">
        <v>170</v>
      </c>
      <c r="D71" s="258"/>
      <c r="E71" s="258"/>
      <c r="F71" s="258"/>
      <c r="G71" s="258"/>
      <c r="H71" s="258"/>
      <c r="I71" s="258"/>
      <c r="J71" s="258"/>
      <c r="K71" s="258"/>
      <c r="L71" s="258"/>
      <c r="M71" s="258"/>
      <c r="N71" s="258"/>
      <c r="O71" s="258"/>
      <c r="P71" s="258"/>
      <c r="Q71" s="258"/>
      <c r="R71" s="258"/>
      <c r="S71" s="258"/>
      <c r="T71" s="258"/>
      <c r="U71" s="258"/>
      <c r="V71" s="258"/>
      <c r="W71" s="258"/>
      <c r="X71" s="258"/>
      <c r="Y71" s="2"/>
      <c r="Z71" s="2"/>
      <c r="AA71" s="2"/>
      <c r="AB71" s="2"/>
      <c r="AC71" s="2"/>
      <c r="AD71" s="2"/>
      <c r="AE71" s="2"/>
      <c r="AF71" s="140" t="str">
        <f>IF($E$10="B","B事業所 （３）",IF($E$10="C","C事業所（３）",""))</f>
        <v/>
      </c>
      <c r="AG71" s="2"/>
      <c r="AH71" s="2"/>
      <c r="AI71" s="2"/>
      <c r="AJ71" s="2"/>
      <c r="AK71" s="2"/>
      <c r="AM71" s="298"/>
      <c r="AN71" s="265"/>
      <c r="AO71" s="265"/>
      <c r="AP71" s="265"/>
      <c r="AQ71" s="265"/>
      <c r="AR71" s="265"/>
      <c r="AS71" s="265"/>
      <c r="AT71" s="265"/>
    </row>
    <row r="72" spans="1:46" ht="18.75" customHeight="1">
      <c r="A72" s="1"/>
      <c r="B72" s="26"/>
      <c r="C72" s="27"/>
      <c r="D72" s="28"/>
      <c r="E72" s="28"/>
      <c r="F72" s="28"/>
      <c r="G72" s="28"/>
      <c r="H72" s="29"/>
      <c r="I72" s="30"/>
      <c r="J72" s="31"/>
      <c r="K72" s="31"/>
      <c r="L72" s="31"/>
      <c r="M72" s="31"/>
      <c r="N72" s="31"/>
      <c r="O72" s="24"/>
      <c r="P72" s="5"/>
      <c r="Q72" s="5"/>
      <c r="R72" s="5"/>
      <c r="S72" s="5"/>
      <c r="T72" s="5"/>
      <c r="U72" s="5"/>
      <c r="V72" s="5"/>
      <c r="W72" s="5"/>
      <c r="X72" s="5"/>
      <c r="Y72" s="5"/>
      <c r="Z72" s="5"/>
      <c r="AA72" s="5"/>
      <c r="AB72" s="5"/>
      <c r="AC72" s="5"/>
      <c r="AD72" s="31"/>
      <c r="AE72" s="5"/>
      <c r="AF72" s="5"/>
      <c r="AG72" s="5"/>
      <c r="AH72" s="5"/>
      <c r="AI72" s="5"/>
      <c r="AJ72" s="5"/>
      <c r="AK72" s="18"/>
      <c r="AM72" s="298"/>
      <c r="AN72" s="265"/>
      <c r="AO72" s="265"/>
      <c r="AP72" s="265"/>
      <c r="AQ72" s="265"/>
      <c r="AR72" s="265"/>
      <c r="AS72" s="265"/>
      <c r="AT72" s="265"/>
    </row>
    <row r="73" spans="1:46">
      <c r="A73" s="1"/>
      <c r="B73" s="153"/>
      <c r="C73" s="303" t="s">
        <v>485</v>
      </c>
      <c r="D73" s="83"/>
      <c r="E73" s="83"/>
      <c r="F73" s="83"/>
      <c r="G73" s="83"/>
      <c r="H73" s="84"/>
      <c r="I73" s="85"/>
      <c r="J73" s="82"/>
      <c r="K73" s="82"/>
      <c r="L73" s="82"/>
      <c r="M73" s="82"/>
      <c r="N73" s="82"/>
      <c r="O73" s="73"/>
      <c r="P73" s="54"/>
      <c r="Q73" s="54"/>
      <c r="R73" s="54"/>
      <c r="S73" s="54"/>
      <c r="T73" s="54"/>
      <c r="U73" s="54"/>
      <c r="V73" s="54"/>
      <c r="W73" s="54"/>
      <c r="X73" s="54"/>
      <c r="Y73" s="54"/>
      <c r="Z73" s="54"/>
      <c r="AA73" s="54"/>
      <c r="AB73" s="54"/>
      <c r="AC73" s="54"/>
      <c r="AD73" s="82"/>
      <c r="AE73" s="54"/>
      <c r="AF73" s="54"/>
      <c r="AG73" s="54"/>
      <c r="AH73" s="54"/>
      <c r="AI73" s="54"/>
      <c r="AJ73" s="54"/>
      <c r="AK73" s="3"/>
      <c r="AM73" s="298"/>
      <c r="AN73" s="265"/>
      <c r="AO73" s="265"/>
      <c r="AP73" s="265"/>
      <c r="AQ73" s="265"/>
      <c r="AR73" s="265"/>
      <c r="AS73" s="265"/>
      <c r="AT73" s="265"/>
    </row>
    <row r="74" spans="1:46" ht="18.2" customHeight="1">
      <c r="A74" s="1"/>
      <c r="B74" s="153"/>
      <c r="C74" s="72"/>
      <c r="D74" s="869" t="str">
        <f>Tbl!$Q$2</f>
        <v>令和２年度
（2020年度）</v>
      </c>
      <c r="E74" s="869"/>
      <c r="F74" s="869"/>
      <c r="G74" s="869"/>
      <c r="H74" s="1032" t="s">
        <v>193</v>
      </c>
      <c r="I74" s="1032"/>
      <c r="J74" s="1032"/>
      <c r="K74" s="1032"/>
      <c r="L74" s="1032"/>
      <c r="M74" s="1032"/>
      <c r="N74" s="1032"/>
      <c r="O74" s="1032"/>
      <c r="P74" s="1032"/>
      <c r="Q74" s="1033"/>
      <c r="R74" s="1033"/>
      <c r="S74" s="1032" t="s">
        <v>194</v>
      </c>
      <c r="T74" s="1032"/>
      <c r="U74" s="1032"/>
      <c r="V74" s="1032"/>
      <c r="W74" s="1032"/>
      <c r="X74" s="1032"/>
      <c r="Y74" s="1032"/>
      <c r="Z74" s="1033"/>
      <c r="AA74" s="1033"/>
      <c r="AB74" s="1032" t="s">
        <v>195</v>
      </c>
      <c r="AC74" s="1032"/>
      <c r="AD74" s="1032"/>
      <c r="AE74" s="1032"/>
      <c r="AF74" s="1032"/>
      <c r="AG74" s="1032"/>
      <c r="AH74" s="1032"/>
      <c r="AI74" s="1021"/>
      <c r="AJ74" s="1022"/>
      <c r="AK74" s="3"/>
      <c r="AM74" s="133" t="str">
        <f>IF(AND(OR($Q74="",$Z74="",$AI74=""),VALUE(MID($D74,3,1))&lt;様式１号!$D$16),"← 床面積増減、建物用途変更、設備増減の有無を選択してください。","")</f>
        <v>← 床面積増減、建物用途変更、設備増減の有無を選択してください。</v>
      </c>
      <c r="AN74" s="265"/>
      <c r="AO74" s="265"/>
      <c r="AP74" s="265"/>
      <c r="AQ74" s="265"/>
      <c r="AR74" s="265"/>
      <c r="AS74" s="265"/>
      <c r="AT74" s="265"/>
    </row>
    <row r="75" spans="1:46" ht="18.2" customHeight="1">
      <c r="A75" s="1"/>
      <c r="B75" s="153"/>
      <c r="C75" s="72"/>
      <c r="D75" s="869"/>
      <c r="E75" s="869"/>
      <c r="F75" s="869"/>
      <c r="G75" s="869"/>
      <c r="H75" s="1023"/>
      <c r="I75" s="1024"/>
      <c r="J75" s="1024"/>
      <c r="K75" s="1024"/>
      <c r="L75" s="1024"/>
      <c r="M75" s="1024"/>
      <c r="N75" s="1024"/>
      <c r="O75" s="1024"/>
      <c r="P75" s="1024"/>
      <c r="Q75" s="1024"/>
      <c r="R75" s="1024"/>
      <c r="S75" s="1024"/>
      <c r="T75" s="1024"/>
      <c r="U75" s="1024"/>
      <c r="V75" s="1024"/>
      <c r="W75" s="1024"/>
      <c r="X75" s="1024"/>
      <c r="Y75" s="1024"/>
      <c r="Z75" s="1024"/>
      <c r="AA75" s="1024"/>
      <c r="AB75" s="1024"/>
      <c r="AC75" s="1024"/>
      <c r="AD75" s="1024"/>
      <c r="AE75" s="1024"/>
      <c r="AF75" s="1024"/>
      <c r="AG75" s="1024"/>
      <c r="AH75" s="1024"/>
      <c r="AI75" s="1024"/>
      <c r="AJ75" s="1025"/>
      <c r="AK75" s="3"/>
      <c r="AM75" s="308" t="str">
        <f>IF(AND($H75="",VALUE(MID($D74,3,1))&lt;様式１号!$D$16),"← (1) ７４行目で変更「有」とした項目(面積増減,用途変更,設備増減)の具体的内容を
        入力してください。
← (2) ＣＯ2排出量の前年度に対する増減要因（削減対策の効果、生産量等の
        増減による変化等）を具体的に分析して入力してください。
   疑義を生じた場合は個別にお尋ねする場合があります。","")</f>
        <v>← (1) ７４行目で変更「有」とした項目(面積増減,用途変更,設備増減)の具体的内容を
        入力してください。
← (2) ＣＯ2排出量の前年度に対する増減要因（削減対策の効果、生産量等の
        増減による変化等）を具体的に分析して入力してください。
   疑義を生じた場合は個別にお尋ねする場合があります。</v>
      </c>
      <c r="AN75" s="308"/>
      <c r="AO75" s="308"/>
      <c r="AP75" s="308"/>
      <c r="AQ75" s="308"/>
      <c r="AR75" s="308"/>
      <c r="AS75" s="308"/>
      <c r="AT75" s="308"/>
    </row>
    <row r="76" spans="1:46" ht="18.2" customHeight="1">
      <c r="A76" s="1"/>
      <c r="B76" s="153"/>
      <c r="C76" s="72"/>
      <c r="D76" s="869"/>
      <c r="E76" s="869"/>
      <c r="F76" s="869"/>
      <c r="G76" s="869"/>
      <c r="H76" s="1026"/>
      <c r="I76" s="1027"/>
      <c r="J76" s="1027"/>
      <c r="K76" s="1027"/>
      <c r="L76" s="1027"/>
      <c r="M76" s="1027"/>
      <c r="N76" s="1027"/>
      <c r="O76" s="1027"/>
      <c r="P76" s="1027"/>
      <c r="Q76" s="1027"/>
      <c r="R76" s="1027"/>
      <c r="S76" s="1027"/>
      <c r="T76" s="1027"/>
      <c r="U76" s="1027"/>
      <c r="V76" s="1027"/>
      <c r="W76" s="1027"/>
      <c r="X76" s="1027"/>
      <c r="Y76" s="1027"/>
      <c r="Z76" s="1027"/>
      <c r="AA76" s="1027"/>
      <c r="AB76" s="1027"/>
      <c r="AC76" s="1027"/>
      <c r="AD76" s="1027"/>
      <c r="AE76" s="1027"/>
      <c r="AF76" s="1027"/>
      <c r="AG76" s="1027"/>
      <c r="AH76" s="1027"/>
      <c r="AI76" s="1027"/>
      <c r="AJ76" s="1028"/>
      <c r="AK76" s="3"/>
      <c r="AM76" s="308"/>
      <c r="AN76" s="308"/>
      <c r="AO76" s="308"/>
      <c r="AP76" s="308"/>
      <c r="AQ76" s="308"/>
      <c r="AR76" s="308"/>
      <c r="AS76" s="308"/>
      <c r="AT76" s="308"/>
    </row>
    <row r="77" spans="1:46" ht="18.2" customHeight="1">
      <c r="A77" s="1"/>
      <c r="B77" s="153"/>
      <c r="C77" s="72"/>
      <c r="D77" s="869"/>
      <c r="E77" s="869"/>
      <c r="F77" s="869"/>
      <c r="G77" s="869"/>
      <c r="H77" s="1026"/>
      <c r="I77" s="1027"/>
      <c r="J77" s="1027"/>
      <c r="K77" s="1027"/>
      <c r="L77" s="1027"/>
      <c r="M77" s="1027"/>
      <c r="N77" s="1027"/>
      <c r="O77" s="1027"/>
      <c r="P77" s="1027"/>
      <c r="Q77" s="1027"/>
      <c r="R77" s="1027"/>
      <c r="S77" s="1027"/>
      <c r="T77" s="1027"/>
      <c r="U77" s="1027"/>
      <c r="V77" s="1027"/>
      <c r="W77" s="1027"/>
      <c r="X77" s="1027"/>
      <c r="Y77" s="1027"/>
      <c r="Z77" s="1027"/>
      <c r="AA77" s="1027"/>
      <c r="AB77" s="1027"/>
      <c r="AC77" s="1027"/>
      <c r="AD77" s="1027"/>
      <c r="AE77" s="1027"/>
      <c r="AF77" s="1027"/>
      <c r="AG77" s="1027"/>
      <c r="AH77" s="1027"/>
      <c r="AI77" s="1027"/>
      <c r="AJ77" s="1028"/>
      <c r="AK77" s="3"/>
      <c r="AM77" s="308"/>
      <c r="AN77" s="308"/>
      <c r="AO77" s="308"/>
      <c r="AP77" s="308"/>
      <c r="AQ77" s="308"/>
      <c r="AR77" s="308"/>
      <c r="AS77" s="308"/>
      <c r="AT77" s="308"/>
    </row>
    <row r="78" spans="1:46" ht="18.2" customHeight="1">
      <c r="A78" s="1"/>
      <c r="B78" s="153"/>
      <c r="C78" s="72"/>
      <c r="D78" s="869"/>
      <c r="E78" s="869"/>
      <c r="F78" s="869"/>
      <c r="G78" s="869"/>
      <c r="H78" s="1026"/>
      <c r="I78" s="1027"/>
      <c r="J78" s="1027"/>
      <c r="K78" s="1027"/>
      <c r="L78" s="1027"/>
      <c r="M78" s="1027"/>
      <c r="N78" s="1027"/>
      <c r="O78" s="1027"/>
      <c r="P78" s="1027"/>
      <c r="Q78" s="1027"/>
      <c r="R78" s="1027"/>
      <c r="S78" s="1027"/>
      <c r="T78" s="1027"/>
      <c r="U78" s="1027"/>
      <c r="V78" s="1027"/>
      <c r="W78" s="1027"/>
      <c r="X78" s="1027"/>
      <c r="Y78" s="1027"/>
      <c r="Z78" s="1027"/>
      <c r="AA78" s="1027"/>
      <c r="AB78" s="1027"/>
      <c r="AC78" s="1027"/>
      <c r="AD78" s="1027"/>
      <c r="AE78" s="1027"/>
      <c r="AF78" s="1027"/>
      <c r="AG78" s="1027"/>
      <c r="AH78" s="1027"/>
      <c r="AI78" s="1027"/>
      <c r="AJ78" s="1028"/>
      <c r="AK78" s="3"/>
      <c r="AM78" s="308"/>
      <c r="AN78" s="308"/>
      <c r="AO78" s="308"/>
      <c r="AP78" s="308"/>
      <c r="AQ78" s="308"/>
      <c r="AR78" s="308"/>
      <c r="AS78" s="308"/>
      <c r="AT78" s="308"/>
    </row>
    <row r="79" spans="1:46" ht="18.2" customHeight="1">
      <c r="A79" s="1"/>
      <c r="B79" s="153"/>
      <c r="C79" s="72"/>
      <c r="D79" s="869"/>
      <c r="E79" s="869"/>
      <c r="F79" s="869"/>
      <c r="G79" s="869"/>
      <c r="H79" s="1026"/>
      <c r="I79" s="1027"/>
      <c r="J79" s="1027"/>
      <c r="K79" s="1027"/>
      <c r="L79" s="1027"/>
      <c r="M79" s="1027"/>
      <c r="N79" s="1027"/>
      <c r="O79" s="1027"/>
      <c r="P79" s="1027"/>
      <c r="Q79" s="1027"/>
      <c r="R79" s="1027"/>
      <c r="S79" s="1027"/>
      <c r="T79" s="1027"/>
      <c r="U79" s="1027"/>
      <c r="V79" s="1027"/>
      <c r="W79" s="1027"/>
      <c r="X79" s="1027"/>
      <c r="Y79" s="1027"/>
      <c r="Z79" s="1027"/>
      <c r="AA79" s="1027"/>
      <c r="AB79" s="1027"/>
      <c r="AC79" s="1027"/>
      <c r="AD79" s="1027"/>
      <c r="AE79" s="1027"/>
      <c r="AF79" s="1027"/>
      <c r="AG79" s="1027"/>
      <c r="AH79" s="1027"/>
      <c r="AI79" s="1027"/>
      <c r="AJ79" s="1028"/>
      <c r="AK79" s="3"/>
      <c r="AM79" s="308"/>
      <c r="AN79" s="308"/>
      <c r="AO79" s="308"/>
      <c r="AP79" s="308"/>
      <c r="AQ79" s="308"/>
      <c r="AR79" s="308"/>
      <c r="AS79" s="308"/>
      <c r="AT79" s="308"/>
    </row>
    <row r="80" spans="1:46" ht="18.2" customHeight="1">
      <c r="A80" s="1"/>
      <c r="B80" s="153"/>
      <c r="C80" s="72"/>
      <c r="D80" s="869"/>
      <c r="E80" s="869"/>
      <c r="F80" s="869"/>
      <c r="G80" s="869"/>
      <c r="H80" s="1026"/>
      <c r="I80" s="1027"/>
      <c r="J80" s="1027"/>
      <c r="K80" s="1027"/>
      <c r="L80" s="1027"/>
      <c r="M80" s="1027"/>
      <c r="N80" s="1027"/>
      <c r="O80" s="1027"/>
      <c r="P80" s="1027"/>
      <c r="Q80" s="1027"/>
      <c r="R80" s="1027"/>
      <c r="S80" s="1027"/>
      <c r="T80" s="1027"/>
      <c r="U80" s="1027"/>
      <c r="V80" s="1027"/>
      <c r="W80" s="1027"/>
      <c r="X80" s="1027"/>
      <c r="Y80" s="1027"/>
      <c r="Z80" s="1027"/>
      <c r="AA80" s="1027"/>
      <c r="AB80" s="1027"/>
      <c r="AC80" s="1027"/>
      <c r="AD80" s="1027"/>
      <c r="AE80" s="1027"/>
      <c r="AF80" s="1027"/>
      <c r="AG80" s="1027"/>
      <c r="AH80" s="1027"/>
      <c r="AI80" s="1027"/>
      <c r="AJ80" s="1028"/>
      <c r="AK80" s="3"/>
      <c r="AM80" s="308"/>
      <c r="AN80" s="308"/>
      <c r="AO80" s="308"/>
      <c r="AP80" s="308"/>
      <c r="AQ80" s="308"/>
      <c r="AR80" s="308"/>
      <c r="AS80" s="308"/>
      <c r="AT80" s="308"/>
    </row>
    <row r="81" spans="1:46" ht="18.2" customHeight="1">
      <c r="A81" s="1"/>
      <c r="B81" s="153"/>
      <c r="C81" s="72"/>
      <c r="D81" s="869"/>
      <c r="E81" s="869"/>
      <c r="F81" s="869"/>
      <c r="G81" s="869"/>
      <c r="H81" s="1029"/>
      <c r="I81" s="1030"/>
      <c r="J81" s="1030"/>
      <c r="K81" s="1030"/>
      <c r="L81" s="1030"/>
      <c r="M81" s="1030"/>
      <c r="N81" s="1030"/>
      <c r="O81" s="1030"/>
      <c r="P81" s="1030"/>
      <c r="Q81" s="1030"/>
      <c r="R81" s="1030"/>
      <c r="S81" s="1030"/>
      <c r="T81" s="1030"/>
      <c r="U81" s="1030"/>
      <c r="V81" s="1030"/>
      <c r="W81" s="1030"/>
      <c r="X81" s="1030"/>
      <c r="Y81" s="1030"/>
      <c r="Z81" s="1030"/>
      <c r="AA81" s="1030"/>
      <c r="AB81" s="1030"/>
      <c r="AC81" s="1030"/>
      <c r="AD81" s="1030"/>
      <c r="AE81" s="1030"/>
      <c r="AF81" s="1030"/>
      <c r="AG81" s="1030"/>
      <c r="AH81" s="1030"/>
      <c r="AI81" s="1030"/>
      <c r="AJ81" s="1031"/>
      <c r="AK81" s="3"/>
      <c r="AM81" s="308"/>
      <c r="AN81" s="308"/>
      <c r="AO81" s="308"/>
      <c r="AP81" s="308"/>
      <c r="AQ81" s="308"/>
      <c r="AR81" s="308"/>
      <c r="AS81" s="308"/>
      <c r="AT81" s="308"/>
    </row>
    <row r="82" spans="1:46" ht="18.2" customHeight="1">
      <c r="A82" s="1"/>
      <c r="B82" s="153"/>
      <c r="C82" s="72"/>
      <c r="D82" s="869" t="str">
        <f>Tbl!$Q$3</f>
        <v>令和３年度
（2021年度）</v>
      </c>
      <c r="E82" s="869"/>
      <c r="F82" s="869"/>
      <c r="G82" s="869"/>
      <c r="H82" s="1032" t="s">
        <v>193</v>
      </c>
      <c r="I82" s="1032"/>
      <c r="J82" s="1032"/>
      <c r="K82" s="1032"/>
      <c r="L82" s="1032"/>
      <c r="M82" s="1032"/>
      <c r="N82" s="1032"/>
      <c r="O82" s="1032"/>
      <c r="P82" s="1032"/>
      <c r="Q82" s="1033"/>
      <c r="R82" s="1033"/>
      <c r="S82" s="1032" t="s">
        <v>194</v>
      </c>
      <c r="T82" s="1032"/>
      <c r="U82" s="1032"/>
      <c r="V82" s="1032"/>
      <c r="W82" s="1032"/>
      <c r="X82" s="1032"/>
      <c r="Y82" s="1032"/>
      <c r="Z82" s="1033"/>
      <c r="AA82" s="1033"/>
      <c r="AB82" s="1032" t="s">
        <v>195</v>
      </c>
      <c r="AC82" s="1032"/>
      <c r="AD82" s="1032"/>
      <c r="AE82" s="1032"/>
      <c r="AF82" s="1032"/>
      <c r="AG82" s="1032"/>
      <c r="AH82" s="1032"/>
      <c r="AI82" s="1021"/>
      <c r="AJ82" s="1022"/>
      <c r="AK82" s="3"/>
      <c r="AM82" s="133" t="str">
        <f>IF(AND(OR($Q82="",$Z82="",$AI82=""),VALUE(MID($D82,3,1))&lt;様式１号!$D$16),"← 床面積増減、建物用途変更、設備増減の有無を選択してください。","")</f>
        <v/>
      </c>
      <c r="AN82" s="169"/>
      <c r="AO82" s="169"/>
      <c r="AP82" s="169"/>
      <c r="AQ82" s="169"/>
    </row>
    <row r="83" spans="1:46" ht="18.2" customHeight="1">
      <c r="A83" s="1"/>
      <c r="B83" s="153"/>
      <c r="C83" s="72"/>
      <c r="D83" s="869"/>
      <c r="E83" s="869"/>
      <c r="F83" s="869"/>
      <c r="G83" s="869"/>
      <c r="H83" s="1023"/>
      <c r="I83" s="1024"/>
      <c r="J83" s="1024"/>
      <c r="K83" s="1024"/>
      <c r="L83" s="1024"/>
      <c r="M83" s="1024"/>
      <c r="N83" s="1024"/>
      <c r="O83" s="1024"/>
      <c r="P83" s="1024"/>
      <c r="Q83" s="1024"/>
      <c r="R83" s="1024"/>
      <c r="S83" s="1024"/>
      <c r="T83" s="1024"/>
      <c r="U83" s="1024"/>
      <c r="V83" s="1024"/>
      <c r="W83" s="1024"/>
      <c r="X83" s="1024"/>
      <c r="Y83" s="1024"/>
      <c r="Z83" s="1024"/>
      <c r="AA83" s="1024"/>
      <c r="AB83" s="1024"/>
      <c r="AC83" s="1024"/>
      <c r="AD83" s="1024"/>
      <c r="AE83" s="1024"/>
      <c r="AF83" s="1024"/>
      <c r="AG83" s="1024"/>
      <c r="AH83" s="1024"/>
      <c r="AI83" s="1024"/>
      <c r="AJ83" s="1025"/>
      <c r="AK83" s="3"/>
      <c r="AM83" s="308" t="str">
        <f>IF(AND($H83="",VALUE(MID($D82,3,1))&lt;様式１号!$D$16),"← (1) ８２行目で変更「有」とした項目(面積増減,用途変更,設備増減)の具体的内容を
        入力してください。
← (2) ＣＯ2排出量の前年度に対する増減要因（削減対策の効果、生産量等の
        増減による変化等）を具体的に分析して入力してください。
   疑義を生じた場合は個別にお尋ねする場合があります。","")</f>
        <v/>
      </c>
      <c r="AN83" s="308"/>
      <c r="AO83" s="308"/>
      <c r="AP83" s="308"/>
      <c r="AQ83" s="308"/>
      <c r="AR83" s="308"/>
      <c r="AS83" s="308"/>
      <c r="AT83" s="308"/>
    </row>
    <row r="84" spans="1:46" ht="18.2" customHeight="1">
      <c r="A84" s="1"/>
      <c r="B84" s="153"/>
      <c r="C84" s="72"/>
      <c r="D84" s="869"/>
      <c r="E84" s="869"/>
      <c r="F84" s="869"/>
      <c r="G84" s="869"/>
      <c r="H84" s="1026"/>
      <c r="I84" s="1027"/>
      <c r="J84" s="1027"/>
      <c r="K84" s="1027"/>
      <c r="L84" s="1027"/>
      <c r="M84" s="1027"/>
      <c r="N84" s="1027"/>
      <c r="O84" s="1027"/>
      <c r="P84" s="1027"/>
      <c r="Q84" s="1027"/>
      <c r="R84" s="1027"/>
      <c r="S84" s="1027"/>
      <c r="T84" s="1027"/>
      <c r="U84" s="1027"/>
      <c r="V84" s="1027"/>
      <c r="W84" s="1027"/>
      <c r="X84" s="1027"/>
      <c r="Y84" s="1027"/>
      <c r="Z84" s="1027"/>
      <c r="AA84" s="1027"/>
      <c r="AB84" s="1027"/>
      <c r="AC84" s="1027"/>
      <c r="AD84" s="1027"/>
      <c r="AE84" s="1027"/>
      <c r="AF84" s="1027"/>
      <c r="AG84" s="1027"/>
      <c r="AH84" s="1027"/>
      <c r="AI84" s="1027"/>
      <c r="AJ84" s="1028"/>
      <c r="AK84" s="3"/>
      <c r="AM84" s="308"/>
      <c r="AN84" s="308"/>
      <c r="AO84" s="308"/>
      <c r="AP84" s="308"/>
      <c r="AQ84" s="308"/>
      <c r="AR84" s="308"/>
      <c r="AS84" s="308"/>
      <c r="AT84" s="308"/>
    </row>
    <row r="85" spans="1:46" ht="18.2" customHeight="1">
      <c r="A85" s="1"/>
      <c r="B85" s="153"/>
      <c r="C85" s="72"/>
      <c r="D85" s="869"/>
      <c r="E85" s="869"/>
      <c r="F85" s="869"/>
      <c r="G85" s="869"/>
      <c r="H85" s="1026"/>
      <c r="I85" s="1027"/>
      <c r="J85" s="1027"/>
      <c r="K85" s="1027"/>
      <c r="L85" s="1027"/>
      <c r="M85" s="1027"/>
      <c r="N85" s="1027"/>
      <c r="O85" s="1027"/>
      <c r="P85" s="1027"/>
      <c r="Q85" s="1027"/>
      <c r="R85" s="1027"/>
      <c r="S85" s="1027"/>
      <c r="T85" s="1027"/>
      <c r="U85" s="1027"/>
      <c r="V85" s="1027"/>
      <c r="W85" s="1027"/>
      <c r="X85" s="1027"/>
      <c r="Y85" s="1027"/>
      <c r="Z85" s="1027"/>
      <c r="AA85" s="1027"/>
      <c r="AB85" s="1027"/>
      <c r="AC85" s="1027"/>
      <c r="AD85" s="1027"/>
      <c r="AE85" s="1027"/>
      <c r="AF85" s="1027"/>
      <c r="AG85" s="1027"/>
      <c r="AH85" s="1027"/>
      <c r="AI85" s="1027"/>
      <c r="AJ85" s="1028"/>
      <c r="AK85" s="3"/>
      <c r="AM85" s="308"/>
      <c r="AN85" s="308"/>
      <c r="AO85" s="308"/>
      <c r="AP85" s="308"/>
      <c r="AQ85" s="308"/>
      <c r="AR85" s="308"/>
      <c r="AS85" s="308"/>
      <c r="AT85" s="308"/>
    </row>
    <row r="86" spans="1:46" ht="18.2" customHeight="1">
      <c r="A86" s="1"/>
      <c r="B86" s="153"/>
      <c r="C86" s="72"/>
      <c r="D86" s="869"/>
      <c r="E86" s="869"/>
      <c r="F86" s="869"/>
      <c r="G86" s="869"/>
      <c r="H86" s="1026"/>
      <c r="I86" s="1027"/>
      <c r="J86" s="1027"/>
      <c r="K86" s="1027"/>
      <c r="L86" s="1027"/>
      <c r="M86" s="1027"/>
      <c r="N86" s="1027"/>
      <c r="O86" s="1027"/>
      <c r="P86" s="1027"/>
      <c r="Q86" s="1027"/>
      <c r="R86" s="1027"/>
      <c r="S86" s="1027"/>
      <c r="T86" s="1027"/>
      <c r="U86" s="1027"/>
      <c r="V86" s="1027"/>
      <c r="W86" s="1027"/>
      <c r="X86" s="1027"/>
      <c r="Y86" s="1027"/>
      <c r="Z86" s="1027"/>
      <c r="AA86" s="1027"/>
      <c r="AB86" s="1027"/>
      <c r="AC86" s="1027"/>
      <c r="AD86" s="1027"/>
      <c r="AE86" s="1027"/>
      <c r="AF86" s="1027"/>
      <c r="AG86" s="1027"/>
      <c r="AH86" s="1027"/>
      <c r="AI86" s="1027"/>
      <c r="AJ86" s="1028"/>
      <c r="AK86" s="3"/>
      <c r="AM86" s="308"/>
      <c r="AN86" s="308"/>
      <c r="AO86" s="308"/>
      <c r="AP86" s="308"/>
      <c r="AQ86" s="308"/>
      <c r="AR86" s="308"/>
      <c r="AS86" s="308"/>
      <c r="AT86" s="308"/>
    </row>
    <row r="87" spans="1:46" ht="18.2" customHeight="1">
      <c r="A87" s="1"/>
      <c r="B87" s="153"/>
      <c r="C87" s="72"/>
      <c r="D87" s="869"/>
      <c r="E87" s="869"/>
      <c r="F87" s="869"/>
      <c r="G87" s="869"/>
      <c r="H87" s="1026"/>
      <c r="I87" s="1027"/>
      <c r="J87" s="1027"/>
      <c r="K87" s="1027"/>
      <c r="L87" s="1027"/>
      <c r="M87" s="1027"/>
      <c r="N87" s="1027"/>
      <c r="O87" s="1027"/>
      <c r="P87" s="1027"/>
      <c r="Q87" s="1027"/>
      <c r="R87" s="1027"/>
      <c r="S87" s="1027"/>
      <c r="T87" s="1027"/>
      <c r="U87" s="1027"/>
      <c r="V87" s="1027"/>
      <c r="W87" s="1027"/>
      <c r="X87" s="1027"/>
      <c r="Y87" s="1027"/>
      <c r="Z87" s="1027"/>
      <c r="AA87" s="1027"/>
      <c r="AB87" s="1027"/>
      <c r="AC87" s="1027"/>
      <c r="AD87" s="1027"/>
      <c r="AE87" s="1027"/>
      <c r="AF87" s="1027"/>
      <c r="AG87" s="1027"/>
      <c r="AH87" s="1027"/>
      <c r="AI87" s="1027"/>
      <c r="AJ87" s="1028"/>
      <c r="AK87" s="3"/>
      <c r="AM87" s="308"/>
      <c r="AN87" s="308"/>
      <c r="AO87" s="308"/>
      <c r="AP87" s="308"/>
      <c r="AQ87" s="308"/>
      <c r="AR87" s="308"/>
      <c r="AS87" s="308"/>
      <c r="AT87" s="308"/>
    </row>
    <row r="88" spans="1:46" ht="18.2" customHeight="1">
      <c r="A88" s="1"/>
      <c r="B88" s="153"/>
      <c r="C88" s="72"/>
      <c r="D88" s="869"/>
      <c r="E88" s="869"/>
      <c r="F88" s="869"/>
      <c r="G88" s="869"/>
      <c r="H88" s="1026"/>
      <c r="I88" s="1027"/>
      <c r="J88" s="1027"/>
      <c r="K88" s="1027"/>
      <c r="L88" s="1027"/>
      <c r="M88" s="1027"/>
      <c r="N88" s="1027"/>
      <c r="O88" s="1027"/>
      <c r="P88" s="1027"/>
      <c r="Q88" s="1027"/>
      <c r="R88" s="1027"/>
      <c r="S88" s="1027"/>
      <c r="T88" s="1027"/>
      <c r="U88" s="1027"/>
      <c r="V88" s="1027"/>
      <c r="W88" s="1027"/>
      <c r="X88" s="1027"/>
      <c r="Y88" s="1027"/>
      <c r="Z88" s="1027"/>
      <c r="AA88" s="1027"/>
      <c r="AB88" s="1027"/>
      <c r="AC88" s="1027"/>
      <c r="AD88" s="1027"/>
      <c r="AE88" s="1027"/>
      <c r="AF88" s="1027"/>
      <c r="AG88" s="1027"/>
      <c r="AH88" s="1027"/>
      <c r="AI88" s="1027"/>
      <c r="AJ88" s="1028"/>
      <c r="AK88" s="3"/>
      <c r="AM88" s="308"/>
      <c r="AN88" s="308"/>
      <c r="AO88" s="308"/>
      <c r="AP88" s="308"/>
      <c r="AQ88" s="308"/>
      <c r="AR88" s="308"/>
      <c r="AS88" s="308"/>
      <c r="AT88" s="308"/>
    </row>
    <row r="89" spans="1:46" ht="18.2" customHeight="1">
      <c r="A89" s="1"/>
      <c r="B89" s="153"/>
      <c r="C89" s="72"/>
      <c r="D89" s="869"/>
      <c r="E89" s="869"/>
      <c r="F89" s="869"/>
      <c r="G89" s="869"/>
      <c r="H89" s="1029"/>
      <c r="I89" s="1030"/>
      <c r="J89" s="1030"/>
      <c r="K89" s="1030"/>
      <c r="L89" s="1030"/>
      <c r="M89" s="1030"/>
      <c r="N89" s="1030"/>
      <c r="O89" s="1030"/>
      <c r="P89" s="1030"/>
      <c r="Q89" s="1030"/>
      <c r="R89" s="1030"/>
      <c r="S89" s="1030"/>
      <c r="T89" s="1030"/>
      <c r="U89" s="1030"/>
      <c r="V89" s="1030"/>
      <c r="W89" s="1030"/>
      <c r="X89" s="1030"/>
      <c r="Y89" s="1030"/>
      <c r="Z89" s="1030"/>
      <c r="AA89" s="1030"/>
      <c r="AB89" s="1030"/>
      <c r="AC89" s="1030"/>
      <c r="AD89" s="1030"/>
      <c r="AE89" s="1030"/>
      <c r="AF89" s="1030"/>
      <c r="AG89" s="1030"/>
      <c r="AH89" s="1030"/>
      <c r="AI89" s="1030"/>
      <c r="AJ89" s="1031"/>
      <c r="AK89" s="3"/>
      <c r="AM89" s="308"/>
      <c r="AN89" s="308"/>
      <c r="AO89" s="308"/>
      <c r="AP89" s="308"/>
      <c r="AQ89" s="308"/>
      <c r="AR89" s="308"/>
      <c r="AS89" s="308"/>
      <c r="AT89" s="308"/>
    </row>
    <row r="90" spans="1:46" ht="18.2" customHeight="1">
      <c r="A90" s="1"/>
      <c r="B90" s="153"/>
      <c r="C90" s="72"/>
      <c r="D90" s="869" t="str">
        <f>Tbl!$Q$4</f>
        <v>令和４年度
（2022年度）</v>
      </c>
      <c r="E90" s="869"/>
      <c r="F90" s="869"/>
      <c r="G90" s="869"/>
      <c r="H90" s="1032" t="s">
        <v>193</v>
      </c>
      <c r="I90" s="1032"/>
      <c r="J90" s="1032"/>
      <c r="K90" s="1032"/>
      <c r="L90" s="1032"/>
      <c r="M90" s="1032"/>
      <c r="N90" s="1032"/>
      <c r="O90" s="1032"/>
      <c r="P90" s="1032"/>
      <c r="Q90" s="1033"/>
      <c r="R90" s="1033"/>
      <c r="S90" s="1032" t="s">
        <v>194</v>
      </c>
      <c r="T90" s="1032"/>
      <c r="U90" s="1032"/>
      <c r="V90" s="1032"/>
      <c r="W90" s="1032"/>
      <c r="X90" s="1032"/>
      <c r="Y90" s="1032"/>
      <c r="Z90" s="1033"/>
      <c r="AA90" s="1033"/>
      <c r="AB90" s="1032" t="s">
        <v>195</v>
      </c>
      <c r="AC90" s="1032"/>
      <c r="AD90" s="1032"/>
      <c r="AE90" s="1032"/>
      <c r="AF90" s="1032"/>
      <c r="AG90" s="1032"/>
      <c r="AH90" s="1032"/>
      <c r="AI90" s="1021"/>
      <c r="AJ90" s="1022"/>
      <c r="AK90" s="3"/>
      <c r="AM90" s="133" t="str">
        <f>IF(AND(OR($Q90="",$Z90="",$AI90=""),VALUE(MID($D90,3,1))&lt;様式１号!$D$16),"← 床面積増減、建物用途変更、設備増減の有無を選択してください。","")</f>
        <v/>
      </c>
      <c r="AN90" s="169"/>
      <c r="AO90" s="169"/>
      <c r="AP90" s="169"/>
      <c r="AQ90" s="169"/>
    </row>
    <row r="91" spans="1:46" ht="18.2" customHeight="1">
      <c r="A91" s="1"/>
      <c r="B91" s="153"/>
      <c r="C91" s="72"/>
      <c r="D91" s="869"/>
      <c r="E91" s="869"/>
      <c r="F91" s="869"/>
      <c r="G91" s="869"/>
      <c r="H91" s="1023"/>
      <c r="I91" s="1024"/>
      <c r="J91" s="1024"/>
      <c r="K91" s="1024"/>
      <c r="L91" s="1024"/>
      <c r="M91" s="1024"/>
      <c r="N91" s="1024"/>
      <c r="O91" s="1024"/>
      <c r="P91" s="1024"/>
      <c r="Q91" s="1024"/>
      <c r="R91" s="1024"/>
      <c r="S91" s="1024"/>
      <c r="T91" s="1024"/>
      <c r="U91" s="1024"/>
      <c r="V91" s="1024"/>
      <c r="W91" s="1024"/>
      <c r="X91" s="1024"/>
      <c r="Y91" s="1024"/>
      <c r="Z91" s="1024"/>
      <c r="AA91" s="1024"/>
      <c r="AB91" s="1024"/>
      <c r="AC91" s="1024"/>
      <c r="AD91" s="1024"/>
      <c r="AE91" s="1024"/>
      <c r="AF91" s="1024"/>
      <c r="AG91" s="1024"/>
      <c r="AH91" s="1024"/>
      <c r="AI91" s="1024"/>
      <c r="AJ91" s="1025"/>
      <c r="AK91" s="3"/>
      <c r="AM91" s="308" t="str">
        <f>IF(AND($H91="",VALUE(MID($D90,3,1))&lt;様式１号!$D$16),"← (1) ９０行目で変更「有」とした項目(面積増減,用途変更,設備増減)の具体的内容を
        入力してください。
← (2) ＣＯ2排出量の前年度に対する増減要因（削減対策の効果、生産量等の
        増減による変化等）を具体的に分析して入力してください。
   疑義を生じた場合は個別にお尋ねする場合があります。","")</f>
        <v/>
      </c>
      <c r="AN91" s="308"/>
      <c r="AO91" s="308"/>
      <c r="AP91" s="308"/>
      <c r="AQ91" s="308"/>
      <c r="AR91" s="308"/>
      <c r="AS91" s="308"/>
      <c r="AT91" s="308"/>
    </row>
    <row r="92" spans="1:46" ht="18.2" customHeight="1">
      <c r="A92" s="1"/>
      <c r="B92" s="153"/>
      <c r="C92" s="72"/>
      <c r="D92" s="869"/>
      <c r="E92" s="869"/>
      <c r="F92" s="869"/>
      <c r="G92" s="869"/>
      <c r="H92" s="1026"/>
      <c r="I92" s="1027"/>
      <c r="J92" s="1027"/>
      <c r="K92" s="1027"/>
      <c r="L92" s="1027"/>
      <c r="M92" s="1027"/>
      <c r="N92" s="1027"/>
      <c r="O92" s="1027"/>
      <c r="P92" s="1027"/>
      <c r="Q92" s="1027"/>
      <c r="R92" s="1027"/>
      <c r="S92" s="1027"/>
      <c r="T92" s="1027"/>
      <c r="U92" s="1027"/>
      <c r="V92" s="1027"/>
      <c r="W92" s="1027"/>
      <c r="X92" s="1027"/>
      <c r="Y92" s="1027"/>
      <c r="Z92" s="1027"/>
      <c r="AA92" s="1027"/>
      <c r="AB92" s="1027"/>
      <c r="AC92" s="1027"/>
      <c r="AD92" s="1027"/>
      <c r="AE92" s="1027"/>
      <c r="AF92" s="1027"/>
      <c r="AG92" s="1027"/>
      <c r="AH92" s="1027"/>
      <c r="AI92" s="1027"/>
      <c r="AJ92" s="1028"/>
      <c r="AK92" s="3"/>
      <c r="AM92" s="308"/>
      <c r="AN92" s="308"/>
      <c r="AO92" s="308"/>
      <c r="AP92" s="308"/>
      <c r="AQ92" s="308"/>
      <c r="AR92" s="308"/>
      <c r="AS92" s="308"/>
      <c r="AT92" s="308"/>
    </row>
    <row r="93" spans="1:46" ht="18.2" customHeight="1">
      <c r="A93" s="1"/>
      <c r="B93" s="153"/>
      <c r="C93" s="72"/>
      <c r="D93" s="869"/>
      <c r="E93" s="869"/>
      <c r="F93" s="869"/>
      <c r="G93" s="869"/>
      <c r="H93" s="1026"/>
      <c r="I93" s="1027"/>
      <c r="J93" s="1027"/>
      <c r="K93" s="1027"/>
      <c r="L93" s="1027"/>
      <c r="M93" s="1027"/>
      <c r="N93" s="1027"/>
      <c r="O93" s="1027"/>
      <c r="P93" s="1027"/>
      <c r="Q93" s="1027"/>
      <c r="R93" s="1027"/>
      <c r="S93" s="1027"/>
      <c r="T93" s="1027"/>
      <c r="U93" s="1027"/>
      <c r="V93" s="1027"/>
      <c r="W93" s="1027"/>
      <c r="X93" s="1027"/>
      <c r="Y93" s="1027"/>
      <c r="Z93" s="1027"/>
      <c r="AA93" s="1027"/>
      <c r="AB93" s="1027"/>
      <c r="AC93" s="1027"/>
      <c r="AD93" s="1027"/>
      <c r="AE93" s="1027"/>
      <c r="AF93" s="1027"/>
      <c r="AG93" s="1027"/>
      <c r="AH93" s="1027"/>
      <c r="AI93" s="1027"/>
      <c r="AJ93" s="1028"/>
      <c r="AK93" s="3"/>
      <c r="AM93" s="308"/>
      <c r="AN93" s="308"/>
      <c r="AO93" s="308"/>
      <c r="AP93" s="308"/>
      <c r="AQ93" s="308"/>
      <c r="AR93" s="308"/>
      <c r="AS93" s="308"/>
      <c r="AT93" s="308"/>
    </row>
    <row r="94" spans="1:46" ht="18.2" customHeight="1">
      <c r="A94" s="1"/>
      <c r="B94" s="153"/>
      <c r="C94" s="72"/>
      <c r="D94" s="869"/>
      <c r="E94" s="869"/>
      <c r="F94" s="869"/>
      <c r="G94" s="869"/>
      <c r="H94" s="1026"/>
      <c r="I94" s="1027"/>
      <c r="J94" s="1027"/>
      <c r="K94" s="1027"/>
      <c r="L94" s="1027"/>
      <c r="M94" s="1027"/>
      <c r="N94" s="1027"/>
      <c r="O94" s="1027"/>
      <c r="P94" s="1027"/>
      <c r="Q94" s="1027"/>
      <c r="R94" s="1027"/>
      <c r="S94" s="1027"/>
      <c r="T94" s="1027"/>
      <c r="U94" s="1027"/>
      <c r="V94" s="1027"/>
      <c r="W94" s="1027"/>
      <c r="X94" s="1027"/>
      <c r="Y94" s="1027"/>
      <c r="Z94" s="1027"/>
      <c r="AA94" s="1027"/>
      <c r="AB94" s="1027"/>
      <c r="AC94" s="1027"/>
      <c r="AD94" s="1027"/>
      <c r="AE94" s="1027"/>
      <c r="AF94" s="1027"/>
      <c r="AG94" s="1027"/>
      <c r="AH94" s="1027"/>
      <c r="AI94" s="1027"/>
      <c r="AJ94" s="1028"/>
      <c r="AK94" s="3"/>
      <c r="AM94" s="308"/>
      <c r="AN94" s="308"/>
      <c r="AO94" s="308"/>
      <c r="AP94" s="308"/>
      <c r="AQ94" s="308"/>
      <c r="AR94" s="308"/>
      <c r="AS94" s="308"/>
      <c r="AT94" s="308"/>
    </row>
    <row r="95" spans="1:46" ht="18.2" customHeight="1">
      <c r="A95" s="1"/>
      <c r="B95" s="153"/>
      <c r="C95" s="72"/>
      <c r="D95" s="869"/>
      <c r="E95" s="869"/>
      <c r="F95" s="869"/>
      <c r="G95" s="869"/>
      <c r="H95" s="1026"/>
      <c r="I95" s="1027"/>
      <c r="J95" s="1027"/>
      <c r="K95" s="1027"/>
      <c r="L95" s="1027"/>
      <c r="M95" s="1027"/>
      <c r="N95" s="1027"/>
      <c r="O95" s="1027"/>
      <c r="P95" s="1027"/>
      <c r="Q95" s="1027"/>
      <c r="R95" s="1027"/>
      <c r="S95" s="1027"/>
      <c r="T95" s="1027"/>
      <c r="U95" s="1027"/>
      <c r="V95" s="1027"/>
      <c r="W95" s="1027"/>
      <c r="X95" s="1027"/>
      <c r="Y95" s="1027"/>
      <c r="Z95" s="1027"/>
      <c r="AA95" s="1027"/>
      <c r="AB95" s="1027"/>
      <c r="AC95" s="1027"/>
      <c r="AD95" s="1027"/>
      <c r="AE95" s="1027"/>
      <c r="AF95" s="1027"/>
      <c r="AG95" s="1027"/>
      <c r="AH95" s="1027"/>
      <c r="AI95" s="1027"/>
      <c r="AJ95" s="1028"/>
      <c r="AK95" s="3"/>
      <c r="AM95" s="308"/>
      <c r="AN95" s="308"/>
      <c r="AO95" s="308"/>
      <c r="AP95" s="308"/>
      <c r="AQ95" s="308"/>
      <c r="AR95" s="308"/>
      <c r="AS95" s="308"/>
      <c r="AT95" s="308"/>
    </row>
    <row r="96" spans="1:46" ht="18.2" customHeight="1">
      <c r="A96" s="1"/>
      <c r="B96" s="153"/>
      <c r="C96" s="72"/>
      <c r="D96" s="869"/>
      <c r="E96" s="869"/>
      <c r="F96" s="869"/>
      <c r="G96" s="869"/>
      <c r="H96" s="1026"/>
      <c r="I96" s="1027"/>
      <c r="J96" s="1027"/>
      <c r="K96" s="1027"/>
      <c r="L96" s="1027"/>
      <c r="M96" s="1027"/>
      <c r="N96" s="1027"/>
      <c r="O96" s="1027"/>
      <c r="P96" s="1027"/>
      <c r="Q96" s="1027"/>
      <c r="R96" s="1027"/>
      <c r="S96" s="1027"/>
      <c r="T96" s="1027"/>
      <c r="U96" s="1027"/>
      <c r="V96" s="1027"/>
      <c r="W96" s="1027"/>
      <c r="X96" s="1027"/>
      <c r="Y96" s="1027"/>
      <c r="Z96" s="1027"/>
      <c r="AA96" s="1027"/>
      <c r="AB96" s="1027"/>
      <c r="AC96" s="1027"/>
      <c r="AD96" s="1027"/>
      <c r="AE96" s="1027"/>
      <c r="AF96" s="1027"/>
      <c r="AG96" s="1027"/>
      <c r="AH96" s="1027"/>
      <c r="AI96" s="1027"/>
      <c r="AJ96" s="1028"/>
      <c r="AK96" s="3"/>
      <c r="AM96" s="308"/>
      <c r="AN96" s="308"/>
      <c r="AO96" s="308"/>
      <c r="AP96" s="308"/>
      <c r="AQ96" s="308"/>
      <c r="AR96" s="308"/>
      <c r="AS96" s="308"/>
      <c r="AT96" s="308"/>
    </row>
    <row r="97" spans="1:46" ht="18.2" customHeight="1">
      <c r="A97" s="1"/>
      <c r="B97" s="153"/>
      <c r="C97" s="72"/>
      <c r="D97" s="869"/>
      <c r="E97" s="869"/>
      <c r="F97" s="869"/>
      <c r="G97" s="869"/>
      <c r="H97" s="1029"/>
      <c r="I97" s="1030"/>
      <c r="J97" s="1030"/>
      <c r="K97" s="1030"/>
      <c r="L97" s="1030"/>
      <c r="M97" s="1030"/>
      <c r="N97" s="1030"/>
      <c r="O97" s="1030"/>
      <c r="P97" s="1030"/>
      <c r="Q97" s="1030"/>
      <c r="R97" s="1030"/>
      <c r="S97" s="1030"/>
      <c r="T97" s="1030"/>
      <c r="U97" s="1030"/>
      <c r="V97" s="1030"/>
      <c r="W97" s="1030"/>
      <c r="X97" s="1030"/>
      <c r="Y97" s="1030"/>
      <c r="Z97" s="1030"/>
      <c r="AA97" s="1030"/>
      <c r="AB97" s="1030"/>
      <c r="AC97" s="1030"/>
      <c r="AD97" s="1030"/>
      <c r="AE97" s="1030"/>
      <c r="AF97" s="1030"/>
      <c r="AG97" s="1030"/>
      <c r="AH97" s="1030"/>
      <c r="AI97" s="1030"/>
      <c r="AJ97" s="1031"/>
      <c r="AK97" s="3"/>
      <c r="AM97" s="308"/>
      <c r="AN97" s="308"/>
      <c r="AO97" s="308"/>
      <c r="AP97" s="308"/>
      <c r="AQ97" s="308"/>
      <c r="AR97" s="308"/>
      <c r="AS97" s="308"/>
      <c r="AT97" s="308"/>
    </row>
    <row r="98" spans="1:46" ht="18.2" customHeight="1">
      <c r="A98" s="1"/>
      <c r="B98" s="153"/>
      <c r="C98" s="72"/>
      <c r="D98" s="869" t="str">
        <f>Tbl!$Q$5</f>
        <v>令和５年度
（2023年度）</v>
      </c>
      <c r="E98" s="869"/>
      <c r="F98" s="869"/>
      <c r="G98" s="869"/>
      <c r="H98" s="1032" t="s">
        <v>193</v>
      </c>
      <c r="I98" s="1032"/>
      <c r="J98" s="1032"/>
      <c r="K98" s="1032"/>
      <c r="L98" s="1032"/>
      <c r="M98" s="1032"/>
      <c r="N98" s="1032"/>
      <c r="O98" s="1032"/>
      <c r="P98" s="1032"/>
      <c r="Q98" s="1033"/>
      <c r="R98" s="1033"/>
      <c r="S98" s="1032" t="s">
        <v>194</v>
      </c>
      <c r="T98" s="1032"/>
      <c r="U98" s="1032"/>
      <c r="V98" s="1032"/>
      <c r="W98" s="1032"/>
      <c r="X98" s="1032"/>
      <c r="Y98" s="1032"/>
      <c r="Z98" s="1033"/>
      <c r="AA98" s="1033"/>
      <c r="AB98" s="1032" t="s">
        <v>195</v>
      </c>
      <c r="AC98" s="1032"/>
      <c r="AD98" s="1032"/>
      <c r="AE98" s="1032"/>
      <c r="AF98" s="1032"/>
      <c r="AG98" s="1032"/>
      <c r="AH98" s="1032"/>
      <c r="AI98" s="1021"/>
      <c r="AJ98" s="1022"/>
      <c r="AK98" s="3"/>
      <c r="AM98" s="133" t="str">
        <f>IF(AND(OR($Q98="",$Z98="",$AI98=""),VALUE(MID($D98,3,1))&lt;様式１号!$D$16),"← 床面積増減、建物用途変更、設備増減の有無を選択してください。","")</f>
        <v/>
      </c>
      <c r="AN98" s="169"/>
      <c r="AO98" s="169"/>
      <c r="AP98" s="169"/>
      <c r="AQ98" s="169"/>
    </row>
    <row r="99" spans="1:46" ht="18.2" customHeight="1">
      <c r="A99" s="1"/>
      <c r="B99" s="153"/>
      <c r="C99" s="72"/>
      <c r="D99" s="869"/>
      <c r="E99" s="869"/>
      <c r="F99" s="869"/>
      <c r="G99" s="869"/>
      <c r="H99" s="1023"/>
      <c r="I99" s="1024"/>
      <c r="J99" s="1024"/>
      <c r="K99" s="1024"/>
      <c r="L99" s="1024"/>
      <c r="M99" s="1024"/>
      <c r="N99" s="1024"/>
      <c r="O99" s="1024"/>
      <c r="P99" s="1024"/>
      <c r="Q99" s="1024"/>
      <c r="R99" s="1024"/>
      <c r="S99" s="1024"/>
      <c r="T99" s="1024"/>
      <c r="U99" s="1024"/>
      <c r="V99" s="1024"/>
      <c r="W99" s="1024"/>
      <c r="X99" s="1024"/>
      <c r="Y99" s="1024"/>
      <c r="Z99" s="1024"/>
      <c r="AA99" s="1024"/>
      <c r="AB99" s="1024"/>
      <c r="AC99" s="1024"/>
      <c r="AD99" s="1024"/>
      <c r="AE99" s="1024"/>
      <c r="AF99" s="1024"/>
      <c r="AG99" s="1024"/>
      <c r="AH99" s="1024"/>
      <c r="AI99" s="1024"/>
      <c r="AJ99" s="1025"/>
      <c r="AK99" s="3"/>
      <c r="AM99" s="308" t="str">
        <f>IF(AND($H99="",VALUE(MID($D98,3,1))&lt;様式１号!$D$16),"← (1) ９８行目で変更「有」とした項目(面積増減,用途変更,設備増減)の具体的内容を
        入力してください。
← (2) ＣＯ2排出量の前年度に対する増減要因（削減対策の効果、生産量等の
        増減による変化等）を具体的に分析して入力してください。
   疑義を生じた場合は個別にお尋ねする場合があります。","")</f>
        <v/>
      </c>
      <c r="AN99" s="308"/>
      <c r="AO99" s="308"/>
      <c r="AP99" s="308"/>
      <c r="AQ99" s="308"/>
      <c r="AR99" s="308"/>
      <c r="AS99" s="308"/>
      <c r="AT99" s="308"/>
    </row>
    <row r="100" spans="1:46" ht="18.2" customHeight="1">
      <c r="A100" s="1"/>
      <c r="B100" s="153"/>
      <c r="C100" s="72"/>
      <c r="D100" s="869"/>
      <c r="E100" s="869"/>
      <c r="F100" s="869"/>
      <c r="G100" s="869"/>
      <c r="H100" s="1026"/>
      <c r="I100" s="1027"/>
      <c r="J100" s="1027"/>
      <c r="K100" s="1027"/>
      <c r="L100" s="1027"/>
      <c r="M100" s="1027"/>
      <c r="N100" s="1027"/>
      <c r="O100" s="1027"/>
      <c r="P100" s="1027"/>
      <c r="Q100" s="1027"/>
      <c r="R100" s="1027"/>
      <c r="S100" s="1027"/>
      <c r="T100" s="1027"/>
      <c r="U100" s="1027"/>
      <c r="V100" s="1027"/>
      <c r="W100" s="1027"/>
      <c r="X100" s="1027"/>
      <c r="Y100" s="1027"/>
      <c r="Z100" s="1027"/>
      <c r="AA100" s="1027"/>
      <c r="AB100" s="1027"/>
      <c r="AC100" s="1027"/>
      <c r="AD100" s="1027"/>
      <c r="AE100" s="1027"/>
      <c r="AF100" s="1027"/>
      <c r="AG100" s="1027"/>
      <c r="AH100" s="1027"/>
      <c r="AI100" s="1027"/>
      <c r="AJ100" s="1028"/>
      <c r="AK100" s="3"/>
      <c r="AM100" s="308"/>
      <c r="AN100" s="308"/>
      <c r="AO100" s="308"/>
      <c r="AP100" s="308"/>
      <c r="AQ100" s="308"/>
      <c r="AR100" s="308"/>
      <c r="AS100" s="308"/>
      <c r="AT100" s="308"/>
    </row>
    <row r="101" spans="1:46" ht="18.2" customHeight="1">
      <c r="A101" s="1"/>
      <c r="B101" s="153"/>
      <c r="C101" s="72"/>
      <c r="D101" s="869"/>
      <c r="E101" s="869"/>
      <c r="F101" s="869"/>
      <c r="G101" s="869"/>
      <c r="H101" s="1026"/>
      <c r="I101" s="1027"/>
      <c r="J101" s="1027"/>
      <c r="K101" s="1027"/>
      <c r="L101" s="1027"/>
      <c r="M101" s="1027"/>
      <c r="N101" s="1027"/>
      <c r="O101" s="1027"/>
      <c r="P101" s="1027"/>
      <c r="Q101" s="1027"/>
      <c r="R101" s="1027"/>
      <c r="S101" s="1027"/>
      <c r="T101" s="1027"/>
      <c r="U101" s="1027"/>
      <c r="V101" s="1027"/>
      <c r="W101" s="1027"/>
      <c r="X101" s="1027"/>
      <c r="Y101" s="1027"/>
      <c r="Z101" s="1027"/>
      <c r="AA101" s="1027"/>
      <c r="AB101" s="1027"/>
      <c r="AC101" s="1027"/>
      <c r="AD101" s="1027"/>
      <c r="AE101" s="1027"/>
      <c r="AF101" s="1027"/>
      <c r="AG101" s="1027"/>
      <c r="AH101" s="1027"/>
      <c r="AI101" s="1027"/>
      <c r="AJ101" s="1028"/>
      <c r="AK101" s="3"/>
      <c r="AM101" s="308"/>
      <c r="AN101" s="308"/>
      <c r="AO101" s="308"/>
      <c r="AP101" s="308"/>
      <c r="AQ101" s="308"/>
      <c r="AR101" s="308"/>
      <c r="AS101" s="308"/>
      <c r="AT101" s="308"/>
    </row>
    <row r="102" spans="1:46" ht="18.2" customHeight="1">
      <c r="A102" s="1"/>
      <c r="B102" s="153"/>
      <c r="C102" s="72"/>
      <c r="D102" s="869"/>
      <c r="E102" s="869"/>
      <c r="F102" s="869"/>
      <c r="G102" s="869"/>
      <c r="H102" s="1026"/>
      <c r="I102" s="1027"/>
      <c r="J102" s="1027"/>
      <c r="K102" s="1027"/>
      <c r="L102" s="1027"/>
      <c r="M102" s="1027"/>
      <c r="N102" s="1027"/>
      <c r="O102" s="1027"/>
      <c r="P102" s="1027"/>
      <c r="Q102" s="1027"/>
      <c r="R102" s="1027"/>
      <c r="S102" s="1027"/>
      <c r="T102" s="1027"/>
      <c r="U102" s="1027"/>
      <c r="V102" s="1027"/>
      <c r="W102" s="1027"/>
      <c r="X102" s="1027"/>
      <c r="Y102" s="1027"/>
      <c r="Z102" s="1027"/>
      <c r="AA102" s="1027"/>
      <c r="AB102" s="1027"/>
      <c r="AC102" s="1027"/>
      <c r="AD102" s="1027"/>
      <c r="AE102" s="1027"/>
      <c r="AF102" s="1027"/>
      <c r="AG102" s="1027"/>
      <c r="AH102" s="1027"/>
      <c r="AI102" s="1027"/>
      <c r="AJ102" s="1028"/>
      <c r="AK102" s="3"/>
      <c r="AM102" s="308"/>
      <c r="AN102" s="308"/>
      <c r="AO102" s="308"/>
      <c r="AP102" s="308"/>
      <c r="AQ102" s="308"/>
      <c r="AR102" s="308"/>
      <c r="AS102" s="308"/>
      <c r="AT102" s="308"/>
    </row>
    <row r="103" spans="1:46" ht="18.2" customHeight="1">
      <c r="A103" s="1"/>
      <c r="B103" s="153"/>
      <c r="C103" s="72"/>
      <c r="D103" s="869"/>
      <c r="E103" s="869"/>
      <c r="F103" s="869"/>
      <c r="G103" s="869"/>
      <c r="H103" s="1026"/>
      <c r="I103" s="1027"/>
      <c r="J103" s="1027"/>
      <c r="K103" s="1027"/>
      <c r="L103" s="1027"/>
      <c r="M103" s="1027"/>
      <c r="N103" s="1027"/>
      <c r="O103" s="1027"/>
      <c r="P103" s="1027"/>
      <c r="Q103" s="1027"/>
      <c r="R103" s="1027"/>
      <c r="S103" s="1027"/>
      <c r="T103" s="1027"/>
      <c r="U103" s="1027"/>
      <c r="V103" s="1027"/>
      <c r="W103" s="1027"/>
      <c r="X103" s="1027"/>
      <c r="Y103" s="1027"/>
      <c r="Z103" s="1027"/>
      <c r="AA103" s="1027"/>
      <c r="AB103" s="1027"/>
      <c r="AC103" s="1027"/>
      <c r="AD103" s="1027"/>
      <c r="AE103" s="1027"/>
      <c r="AF103" s="1027"/>
      <c r="AG103" s="1027"/>
      <c r="AH103" s="1027"/>
      <c r="AI103" s="1027"/>
      <c r="AJ103" s="1028"/>
      <c r="AK103" s="3"/>
      <c r="AM103" s="308"/>
      <c r="AN103" s="308"/>
      <c r="AO103" s="308"/>
      <c r="AP103" s="308"/>
      <c r="AQ103" s="308"/>
      <c r="AR103" s="308"/>
      <c r="AS103" s="308"/>
      <c r="AT103" s="308"/>
    </row>
    <row r="104" spans="1:46" ht="18.2" customHeight="1">
      <c r="A104" s="1"/>
      <c r="B104" s="153"/>
      <c r="C104" s="72"/>
      <c r="D104" s="869"/>
      <c r="E104" s="869"/>
      <c r="F104" s="869"/>
      <c r="G104" s="869"/>
      <c r="H104" s="1026"/>
      <c r="I104" s="1027"/>
      <c r="J104" s="1027"/>
      <c r="K104" s="1027"/>
      <c r="L104" s="1027"/>
      <c r="M104" s="1027"/>
      <c r="N104" s="1027"/>
      <c r="O104" s="1027"/>
      <c r="P104" s="1027"/>
      <c r="Q104" s="1027"/>
      <c r="R104" s="1027"/>
      <c r="S104" s="1027"/>
      <c r="T104" s="1027"/>
      <c r="U104" s="1027"/>
      <c r="V104" s="1027"/>
      <c r="W104" s="1027"/>
      <c r="X104" s="1027"/>
      <c r="Y104" s="1027"/>
      <c r="Z104" s="1027"/>
      <c r="AA104" s="1027"/>
      <c r="AB104" s="1027"/>
      <c r="AC104" s="1027"/>
      <c r="AD104" s="1027"/>
      <c r="AE104" s="1027"/>
      <c r="AF104" s="1027"/>
      <c r="AG104" s="1027"/>
      <c r="AH104" s="1027"/>
      <c r="AI104" s="1027"/>
      <c r="AJ104" s="1028"/>
      <c r="AK104" s="3"/>
      <c r="AM104" s="308"/>
      <c r="AN104" s="308"/>
      <c r="AO104" s="308"/>
      <c r="AP104" s="308"/>
      <c r="AQ104" s="308"/>
      <c r="AR104" s="308"/>
      <c r="AS104" s="308"/>
      <c r="AT104" s="308"/>
    </row>
    <row r="105" spans="1:46" ht="18.2" customHeight="1">
      <c r="A105" s="1"/>
      <c r="B105" s="153"/>
      <c r="C105" s="72"/>
      <c r="D105" s="869"/>
      <c r="E105" s="869"/>
      <c r="F105" s="869"/>
      <c r="G105" s="869"/>
      <c r="H105" s="1029"/>
      <c r="I105" s="1030"/>
      <c r="J105" s="1030"/>
      <c r="K105" s="1030"/>
      <c r="L105" s="1030"/>
      <c r="M105" s="1030"/>
      <c r="N105" s="1030"/>
      <c r="O105" s="1030"/>
      <c r="P105" s="1030"/>
      <c r="Q105" s="1030"/>
      <c r="R105" s="1030"/>
      <c r="S105" s="1030"/>
      <c r="T105" s="1030"/>
      <c r="U105" s="1030"/>
      <c r="V105" s="1030"/>
      <c r="W105" s="1030"/>
      <c r="X105" s="1030"/>
      <c r="Y105" s="1030"/>
      <c r="Z105" s="1030"/>
      <c r="AA105" s="1030"/>
      <c r="AB105" s="1030"/>
      <c r="AC105" s="1030"/>
      <c r="AD105" s="1030"/>
      <c r="AE105" s="1030"/>
      <c r="AF105" s="1030"/>
      <c r="AG105" s="1030"/>
      <c r="AH105" s="1030"/>
      <c r="AI105" s="1030"/>
      <c r="AJ105" s="1031"/>
      <c r="AK105" s="3"/>
      <c r="AM105" s="308"/>
      <c r="AN105" s="308"/>
      <c r="AO105" s="308"/>
      <c r="AP105" s="308"/>
      <c r="AQ105" s="308"/>
      <c r="AR105" s="308"/>
      <c r="AS105" s="308"/>
      <c r="AT105" s="308"/>
    </row>
    <row r="106" spans="1:46" ht="18.2" customHeight="1">
      <c r="A106" s="1"/>
      <c r="B106" s="153"/>
      <c r="C106" s="72"/>
      <c r="D106" s="869" t="str">
        <f>Tbl!$Q$6</f>
        <v>令和６年度
（2024年度）</v>
      </c>
      <c r="E106" s="869"/>
      <c r="F106" s="869"/>
      <c r="G106" s="869"/>
      <c r="H106" s="1032" t="s">
        <v>193</v>
      </c>
      <c r="I106" s="1032"/>
      <c r="J106" s="1032"/>
      <c r="K106" s="1032"/>
      <c r="L106" s="1032"/>
      <c r="M106" s="1032"/>
      <c r="N106" s="1032"/>
      <c r="O106" s="1032"/>
      <c r="P106" s="1032"/>
      <c r="Q106" s="1033"/>
      <c r="R106" s="1033"/>
      <c r="S106" s="1032" t="s">
        <v>194</v>
      </c>
      <c r="T106" s="1032"/>
      <c r="U106" s="1032"/>
      <c r="V106" s="1032"/>
      <c r="W106" s="1032"/>
      <c r="X106" s="1032"/>
      <c r="Y106" s="1032"/>
      <c r="Z106" s="1033"/>
      <c r="AA106" s="1033"/>
      <c r="AB106" s="1032" t="s">
        <v>195</v>
      </c>
      <c r="AC106" s="1032"/>
      <c r="AD106" s="1032"/>
      <c r="AE106" s="1032"/>
      <c r="AF106" s="1032"/>
      <c r="AG106" s="1032"/>
      <c r="AH106" s="1032"/>
      <c r="AI106" s="1021"/>
      <c r="AJ106" s="1022"/>
      <c r="AK106" s="3"/>
      <c r="AM106" s="133" t="str">
        <f>IF(AND(OR($Q106="",$Z106="",$AI106=""),VALUE(MID($D106,3,1))&lt;様式１号!$D$16),"← 床面積増減、建物用途変更、設備増減の有無を選択してください。","")</f>
        <v/>
      </c>
      <c r="AN106" s="169"/>
      <c r="AO106" s="169"/>
      <c r="AP106" s="169"/>
      <c r="AQ106" s="169"/>
    </row>
    <row r="107" spans="1:46" ht="18.2" customHeight="1">
      <c r="A107" s="1"/>
      <c r="B107" s="153"/>
      <c r="C107" s="72"/>
      <c r="D107" s="869"/>
      <c r="E107" s="869"/>
      <c r="F107" s="869"/>
      <c r="G107" s="869"/>
      <c r="H107" s="1023"/>
      <c r="I107" s="1024"/>
      <c r="J107" s="1024"/>
      <c r="K107" s="1024"/>
      <c r="L107" s="1024"/>
      <c r="M107" s="1024"/>
      <c r="N107" s="1024"/>
      <c r="O107" s="1024"/>
      <c r="P107" s="1024"/>
      <c r="Q107" s="1024"/>
      <c r="R107" s="1024"/>
      <c r="S107" s="1024"/>
      <c r="T107" s="1024"/>
      <c r="U107" s="1024"/>
      <c r="V107" s="1024"/>
      <c r="W107" s="1024"/>
      <c r="X107" s="1024"/>
      <c r="Y107" s="1024"/>
      <c r="Z107" s="1024"/>
      <c r="AA107" s="1024"/>
      <c r="AB107" s="1024"/>
      <c r="AC107" s="1024"/>
      <c r="AD107" s="1024"/>
      <c r="AE107" s="1024"/>
      <c r="AF107" s="1024"/>
      <c r="AG107" s="1024"/>
      <c r="AH107" s="1024"/>
      <c r="AI107" s="1024"/>
      <c r="AJ107" s="1025"/>
      <c r="AK107" s="3"/>
      <c r="AM107" s="308" t="str">
        <f>IF(AND($H107="",VALUE(MID($D106,3,1))&lt;様式１号!$D$16),"← (1) １０６行目で変更「有」とした項目(面積増減,用途変更,設備増減)の具体的
         内容を入力してください。
← (2) ＣＯ2排出量の前年度に対する増減要因（削減対策の効果、生産量等の
        増減による変化等）を具体的に分析して入力してください。
   疑義を生じた場合は個別にお尋ねする場合があります。","")</f>
        <v/>
      </c>
      <c r="AN107" s="308"/>
      <c r="AO107" s="308"/>
      <c r="AP107" s="308"/>
      <c r="AQ107" s="308"/>
      <c r="AR107" s="308"/>
      <c r="AS107" s="308"/>
      <c r="AT107" s="308"/>
    </row>
    <row r="108" spans="1:46" ht="18.2" customHeight="1">
      <c r="A108" s="1"/>
      <c r="B108" s="153"/>
      <c r="C108" s="72"/>
      <c r="D108" s="869"/>
      <c r="E108" s="869"/>
      <c r="F108" s="869"/>
      <c r="G108" s="869"/>
      <c r="H108" s="1026"/>
      <c r="I108" s="1027"/>
      <c r="J108" s="1027"/>
      <c r="K108" s="1027"/>
      <c r="L108" s="1027"/>
      <c r="M108" s="1027"/>
      <c r="N108" s="1027"/>
      <c r="O108" s="1027"/>
      <c r="P108" s="1027"/>
      <c r="Q108" s="1027"/>
      <c r="R108" s="1027"/>
      <c r="S108" s="1027"/>
      <c r="T108" s="1027"/>
      <c r="U108" s="1027"/>
      <c r="V108" s="1027"/>
      <c r="W108" s="1027"/>
      <c r="X108" s="1027"/>
      <c r="Y108" s="1027"/>
      <c r="Z108" s="1027"/>
      <c r="AA108" s="1027"/>
      <c r="AB108" s="1027"/>
      <c r="AC108" s="1027"/>
      <c r="AD108" s="1027"/>
      <c r="AE108" s="1027"/>
      <c r="AF108" s="1027"/>
      <c r="AG108" s="1027"/>
      <c r="AH108" s="1027"/>
      <c r="AI108" s="1027"/>
      <c r="AJ108" s="1028"/>
      <c r="AK108" s="3"/>
      <c r="AM108" s="308"/>
      <c r="AN108" s="308"/>
      <c r="AO108" s="308"/>
      <c r="AP108" s="308"/>
      <c r="AQ108" s="308"/>
      <c r="AR108" s="308"/>
      <c r="AS108" s="308"/>
      <c r="AT108" s="308"/>
    </row>
    <row r="109" spans="1:46" ht="18.2" customHeight="1">
      <c r="A109" s="1"/>
      <c r="B109" s="153"/>
      <c r="C109" s="72"/>
      <c r="D109" s="869"/>
      <c r="E109" s="869"/>
      <c r="F109" s="869"/>
      <c r="G109" s="869"/>
      <c r="H109" s="1026"/>
      <c r="I109" s="1027"/>
      <c r="J109" s="1027"/>
      <c r="K109" s="1027"/>
      <c r="L109" s="1027"/>
      <c r="M109" s="1027"/>
      <c r="N109" s="1027"/>
      <c r="O109" s="1027"/>
      <c r="P109" s="1027"/>
      <c r="Q109" s="1027"/>
      <c r="R109" s="1027"/>
      <c r="S109" s="1027"/>
      <c r="T109" s="1027"/>
      <c r="U109" s="1027"/>
      <c r="V109" s="1027"/>
      <c r="W109" s="1027"/>
      <c r="X109" s="1027"/>
      <c r="Y109" s="1027"/>
      <c r="Z109" s="1027"/>
      <c r="AA109" s="1027"/>
      <c r="AB109" s="1027"/>
      <c r="AC109" s="1027"/>
      <c r="AD109" s="1027"/>
      <c r="AE109" s="1027"/>
      <c r="AF109" s="1027"/>
      <c r="AG109" s="1027"/>
      <c r="AH109" s="1027"/>
      <c r="AI109" s="1027"/>
      <c r="AJ109" s="1028"/>
      <c r="AK109" s="3"/>
      <c r="AM109" s="308"/>
      <c r="AN109" s="308"/>
      <c r="AO109" s="308"/>
      <c r="AP109" s="308"/>
      <c r="AQ109" s="308"/>
      <c r="AR109" s="308"/>
      <c r="AS109" s="308"/>
      <c r="AT109" s="308"/>
    </row>
    <row r="110" spans="1:46" ht="18.2" customHeight="1">
      <c r="A110" s="1"/>
      <c r="B110" s="153"/>
      <c r="C110" s="72"/>
      <c r="D110" s="869"/>
      <c r="E110" s="869"/>
      <c r="F110" s="869"/>
      <c r="G110" s="869"/>
      <c r="H110" s="1026"/>
      <c r="I110" s="1027"/>
      <c r="J110" s="1027"/>
      <c r="K110" s="1027"/>
      <c r="L110" s="1027"/>
      <c r="M110" s="1027"/>
      <c r="N110" s="1027"/>
      <c r="O110" s="1027"/>
      <c r="P110" s="1027"/>
      <c r="Q110" s="1027"/>
      <c r="R110" s="1027"/>
      <c r="S110" s="1027"/>
      <c r="T110" s="1027"/>
      <c r="U110" s="1027"/>
      <c r="V110" s="1027"/>
      <c r="W110" s="1027"/>
      <c r="X110" s="1027"/>
      <c r="Y110" s="1027"/>
      <c r="Z110" s="1027"/>
      <c r="AA110" s="1027"/>
      <c r="AB110" s="1027"/>
      <c r="AC110" s="1027"/>
      <c r="AD110" s="1027"/>
      <c r="AE110" s="1027"/>
      <c r="AF110" s="1027"/>
      <c r="AG110" s="1027"/>
      <c r="AH110" s="1027"/>
      <c r="AI110" s="1027"/>
      <c r="AJ110" s="1028"/>
      <c r="AK110" s="3"/>
      <c r="AM110" s="308"/>
      <c r="AN110" s="308"/>
      <c r="AO110" s="308"/>
      <c r="AP110" s="308"/>
      <c r="AQ110" s="308"/>
      <c r="AR110" s="308"/>
      <c r="AS110" s="308"/>
      <c r="AT110" s="308"/>
    </row>
    <row r="111" spans="1:46" ht="18.2" customHeight="1">
      <c r="A111" s="1"/>
      <c r="B111" s="153"/>
      <c r="C111" s="72"/>
      <c r="D111" s="869"/>
      <c r="E111" s="869"/>
      <c r="F111" s="869"/>
      <c r="G111" s="869"/>
      <c r="H111" s="1026"/>
      <c r="I111" s="1027"/>
      <c r="J111" s="1027"/>
      <c r="K111" s="1027"/>
      <c r="L111" s="1027"/>
      <c r="M111" s="1027"/>
      <c r="N111" s="1027"/>
      <c r="O111" s="1027"/>
      <c r="P111" s="1027"/>
      <c r="Q111" s="1027"/>
      <c r="R111" s="1027"/>
      <c r="S111" s="1027"/>
      <c r="T111" s="1027"/>
      <c r="U111" s="1027"/>
      <c r="V111" s="1027"/>
      <c r="W111" s="1027"/>
      <c r="X111" s="1027"/>
      <c r="Y111" s="1027"/>
      <c r="Z111" s="1027"/>
      <c r="AA111" s="1027"/>
      <c r="AB111" s="1027"/>
      <c r="AC111" s="1027"/>
      <c r="AD111" s="1027"/>
      <c r="AE111" s="1027"/>
      <c r="AF111" s="1027"/>
      <c r="AG111" s="1027"/>
      <c r="AH111" s="1027"/>
      <c r="AI111" s="1027"/>
      <c r="AJ111" s="1028"/>
      <c r="AK111" s="3"/>
      <c r="AM111" s="308"/>
      <c r="AN111" s="308"/>
      <c r="AO111" s="308"/>
      <c r="AP111" s="308"/>
      <c r="AQ111" s="308"/>
      <c r="AR111" s="308"/>
      <c r="AS111" s="308"/>
      <c r="AT111" s="308"/>
    </row>
    <row r="112" spans="1:46" ht="18.2" customHeight="1">
      <c r="A112" s="1"/>
      <c r="B112" s="153"/>
      <c r="C112" s="72"/>
      <c r="D112" s="869"/>
      <c r="E112" s="869"/>
      <c r="F112" s="869"/>
      <c r="G112" s="869"/>
      <c r="H112" s="1026"/>
      <c r="I112" s="1027"/>
      <c r="J112" s="1027"/>
      <c r="K112" s="1027"/>
      <c r="L112" s="1027"/>
      <c r="M112" s="1027"/>
      <c r="N112" s="1027"/>
      <c r="O112" s="1027"/>
      <c r="P112" s="1027"/>
      <c r="Q112" s="1027"/>
      <c r="R112" s="1027"/>
      <c r="S112" s="1027"/>
      <c r="T112" s="1027"/>
      <c r="U112" s="1027"/>
      <c r="V112" s="1027"/>
      <c r="W112" s="1027"/>
      <c r="X112" s="1027"/>
      <c r="Y112" s="1027"/>
      <c r="Z112" s="1027"/>
      <c r="AA112" s="1027"/>
      <c r="AB112" s="1027"/>
      <c r="AC112" s="1027"/>
      <c r="AD112" s="1027"/>
      <c r="AE112" s="1027"/>
      <c r="AF112" s="1027"/>
      <c r="AG112" s="1027"/>
      <c r="AH112" s="1027"/>
      <c r="AI112" s="1027"/>
      <c r="AJ112" s="1028"/>
      <c r="AK112" s="3"/>
      <c r="AM112" s="308"/>
      <c r="AN112" s="308"/>
      <c r="AO112" s="308"/>
      <c r="AP112" s="308"/>
      <c r="AQ112" s="308"/>
      <c r="AR112" s="308"/>
      <c r="AS112" s="308"/>
      <c r="AT112" s="308"/>
    </row>
    <row r="113" spans="1:46" ht="18.2" customHeight="1">
      <c r="A113" s="1"/>
      <c r="B113" s="153"/>
      <c r="C113" s="72"/>
      <c r="D113" s="869"/>
      <c r="E113" s="869"/>
      <c r="F113" s="869"/>
      <c r="G113" s="869"/>
      <c r="H113" s="1029"/>
      <c r="I113" s="1030"/>
      <c r="J113" s="1030"/>
      <c r="K113" s="1030"/>
      <c r="L113" s="1030"/>
      <c r="M113" s="1030"/>
      <c r="N113" s="1030"/>
      <c r="O113" s="1030"/>
      <c r="P113" s="1030"/>
      <c r="Q113" s="1030"/>
      <c r="R113" s="1030"/>
      <c r="S113" s="1030"/>
      <c r="T113" s="1030"/>
      <c r="U113" s="1030"/>
      <c r="V113" s="1030"/>
      <c r="W113" s="1030"/>
      <c r="X113" s="1030"/>
      <c r="Y113" s="1030"/>
      <c r="Z113" s="1030"/>
      <c r="AA113" s="1030"/>
      <c r="AB113" s="1030"/>
      <c r="AC113" s="1030"/>
      <c r="AD113" s="1030"/>
      <c r="AE113" s="1030"/>
      <c r="AF113" s="1030"/>
      <c r="AG113" s="1030"/>
      <c r="AH113" s="1030"/>
      <c r="AI113" s="1030"/>
      <c r="AJ113" s="1031"/>
      <c r="AK113" s="3"/>
      <c r="AM113" s="308"/>
      <c r="AN113" s="308"/>
      <c r="AO113" s="308"/>
      <c r="AP113" s="308"/>
      <c r="AQ113" s="308"/>
      <c r="AR113" s="308"/>
      <c r="AS113" s="308"/>
      <c r="AT113" s="308"/>
    </row>
    <row r="114" spans="1:46">
      <c r="A114" s="1"/>
      <c r="B114" s="73"/>
      <c r="C114" s="72"/>
      <c r="D114" s="83"/>
      <c r="E114" s="83"/>
      <c r="F114" s="83"/>
      <c r="G114" s="83"/>
      <c r="H114" s="84"/>
      <c r="I114" s="85"/>
      <c r="J114" s="82"/>
      <c r="K114" s="82"/>
      <c r="L114" s="82"/>
      <c r="M114" s="82"/>
      <c r="N114" s="82"/>
      <c r="O114" s="73"/>
      <c r="P114" s="54"/>
      <c r="Q114" s="54"/>
      <c r="R114" s="54"/>
      <c r="S114" s="54"/>
      <c r="T114" s="54"/>
      <c r="U114" s="54"/>
      <c r="V114" s="54"/>
      <c r="W114" s="54"/>
      <c r="X114" s="54"/>
      <c r="Y114" s="54"/>
      <c r="Z114" s="54"/>
      <c r="AA114" s="54"/>
      <c r="AB114" s="54"/>
      <c r="AC114" s="54"/>
      <c r="AD114" s="116"/>
      <c r="AE114" s="116"/>
      <c r="AF114" s="116"/>
      <c r="AG114" s="116"/>
      <c r="AH114" s="116"/>
      <c r="AI114" s="116"/>
      <c r="AJ114" s="264" t="s">
        <v>79</v>
      </c>
      <c r="AK114" s="116"/>
      <c r="AL114" s="143"/>
      <c r="AN114" s="169"/>
      <c r="AO114" s="169"/>
      <c r="AP114" s="169"/>
      <c r="AQ114" s="169"/>
    </row>
    <row r="115" spans="1:46">
      <c r="A115" s="1"/>
      <c r="B115" s="76"/>
      <c r="C115" s="76"/>
      <c r="D115" s="76"/>
      <c r="E115" s="76"/>
      <c r="F115" s="76"/>
      <c r="G115" s="76"/>
      <c r="H115" s="76"/>
      <c r="I115" s="76"/>
      <c r="J115" s="76"/>
      <c r="K115" s="54"/>
      <c r="L115" s="54"/>
      <c r="M115" s="76"/>
      <c r="N115" s="82"/>
      <c r="O115" s="73"/>
      <c r="P115" s="54"/>
      <c r="Q115" s="54"/>
      <c r="R115" s="54"/>
      <c r="S115" s="54"/>
      <c r="T115" s="54"/>
      <c r="U115" s="54"/>
      <c r="V115" s="54"/>
      <c r="W115" s="54"/>
      <c r="X115" s="54"/>
      <c r="Y115" s="745" t="s">
        <v>84</v>
      </c>
      <c r="Z115" s="745"/>
      <c r="AA115" s="745"/>
      <c r="AB115" s="745"/>
      <c r="AC115" s="746" t="str">
        <f>IF($AC$4="","",$AC$4)</f>
        <v/>
      </c>
      <c r="AD115" s="746"/>
      <c r="AE115" s="746"/>
      <c r="AF115" s="746"/>
      <c r="AG115" s="746"/>
      <c r="AH115" s="746"/>
      <c r="AI115" s="746"/>
      <c r="AJ115" s="746"/>
      <c r="AK115" s="54"/>
      <c r="AN115" s="169"/>
      <c r="AO115" s="169"/>
      <c r="AP115" s="169"/>
      <c r="AQ115" s="169"/>
    </row>
    <row r="116" spans="1:46">
      <c r="A116" s="1"/>
      <c r="B116" s="266"/>
      <c r="C116" s="125" t="s">
        <v>170</v>
      </c>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2"/>
      <c r="Z116" s="2"/>
      <c r="AA116" s="2"/>
      <c r="AB116" s="2"/>
      <c r="AC116" s="2"/>
      <c r="AD116" s="2"/>
      <c r="AE116" s="2"/>
      <c r="AF116" s="267" t="str">
        <f>IF($E$10="B","提出不要",IF($E$10="C","C事業所（４）",""))</f>
        <v/>
      </c>
      <c r="AG116" s="2"/>
      <c r="AH116" s="2"/>
      <c r="AI116" s="2"/>
      <c r="AJ116" s="2"/>
      <c r="AK116" s="2"/>
      <c r="AN116" s="169"/>
      <c r="AO116" s="169"/>
      <c r="AP116" s="169"/>
      <c r="AQ116" s="169"/>
    </row>
    <row r="117" spans="1:46" ht="8.25" customHeight="1">
      <c r="A117" s="1"/>
      <c r="B117" s="32"/>
      <c r="C117" s="30"/>
      <c r="D117" s="27"/>
      <c r="E117" s="24"/>
      <c r="F117" s="24"/>
      <c r="G117" s="24"/>
      <c r="H117" s="24"/>
      <c r="I117" s="268"/>
      <c r="J117" s="24"/>
      <c r="K117" s="30"/>
      <c r="L117" s="269"/>
      <c r="M117" s="24"/>
      <c r="N117" s="31"/>
      <c r="O117" s="24"/>
      <c r="P117" s="5"/>
      <c r="Q117" s="5"/>
      <c r="R117" s="5"/>
      <c r="S117" s="5"/>
      <c r="T117" s="5"/>
      <c r="U117" s="5"/>
      <c r="V117" s="5"/>
      <c r="W117" s="5"/>
      <c r="X117" s="5"/>
      <c r="Y117" s="5"/>
      <c r="Z117" s="5"/>
      <c r="AA117" s="5"/>
      <c r="AB117" s="5"/>
      <c r="AC117" s="5"/>
      <c r="AD117" s="5"/>
      <c r="AE117" s="5"/>
      <c r="AF117" s="5"/>
      <c r="AG117" s="5"/>
      <c r="AH117" s="5"/>
      <c r="AI117" s="5"/>
      <c r="AJ117" s="5"/>
      <c r="AK117" s="18"/>
      <c r="AN117" s="169"/>
      <c r="AO117" s="169"/>
      <c r="AP117" s="169"/>
      <c r="AQ117" s="169"/>
    </row>
    <row r="118" spans="1:46">
      <c r="A118" s="1"/>
      <c r="B118" s="153"/>
      <c r="C118" s="126" t="s">
        <v>196</v>
      </c>
      <c r="D118" s="72"/>
      <c r="E118" s="72"/>
      <c r="F118" s="72"/>
      <c r="G118" s="72"/>
      <c r="H118" s="72"/>
      <c r="I118" s="72"/>
      <c r="J118" s="72"/>
      <c r="K118" s="72"/>
      <c r="L118" s="72"/>
      <c r="M118" s="21"/>
      <c r="N118" s="82"/>
      <c r="O118" s="73"/>
      <c r="P118" s="54"/>
      <c r="Q118" s="54"/>
      <c r="R118" s="54"/>
      <c r="S118" s="54"/>
      <c r="T118" s="54"/>
      <c r="U118" s="54"/>
      <c r="V118" s="54"/>
      <c r="W118" s="54"/>
      <c r="X118" s="54"/>
      <c r="Y118" s="54"/>
      <c r="Z118" s="54"/>
      <c r="AA118" s="54"/>
      <c r="AB118" s="54"/>
      <c r="AC118" s="54"/>
      <c r="AD118" s="54"/>
      <c r="AE118" s="54"/>
      <c r="AF118" s="54"/>
      <c r="AG118" s="54"/>
      <c r="AH118" s="54"/>
      <c r="AI118" s="54"/>
      <c r="AJ118" s="54"/>
      <c r="AK118" s="3"/>
      <c r="AN118" s="169"/>
      <c r="AO118" s="169"/>
      <c r="AP118" s="169"/>
      <c r="AQ118" s="169"/>
    </row>
    <row r="119" spans="1:46" ht="11.25" customHeight="1">
      <c r="A119" s="1"/>
      <c r="B119" s="153"/>
      <c r="C119" s="72"/>
      <c r="D119" s="72"/>
      <c r="E119" s="72"/>
      <c r="F119" s="72"/>
      <c r="G119" s="72"/>
      <c r="H119" s="72"/>
      <c r="I119" s="72"/>
      <c r="J119" s="72"/>
      <c r="K119" s="72"/>
      <c r="L119" s="72"/>
      <c r="M119" s="73"/>
      <c r="N119" s="82"/>
      <c r="O119" s="73"/>
      <c r="P119" s="54"/>
      <c r="Q119" s="54"/>
      <c r="R119" s="54"/>
      <c r="S119" s="54"/>
      <c r="T119" s="54"/>
      <c r="U119" s="54"/>
      <c r="V119" s="54"/>
      <c r="W119" s="54"/>
      <c r="X119" s="54"/>
      <c r="Y119" s="54"/>
      <c r="Z119" s="54"/>
      <c r="AA119" s="54"/>
      <c r="AB119" s="54"/>
      <c r="AC119" s="54"/>
      <c r="AD119" s="54"/>
      <c r="AE119" s="54"/>
      <c r="AF119" s="54"/>
      <c r="AG119" s="54"/>
      <c r="AH119" s="54"/>
      <c r="AI119" s="54"/>
      <c r="AJ119" s="54"/>
      <c r="AK119" s="3"/>
      <c r="AN119" s="169"/>
      <c r="AO119" s="169"/>
      <c r="AP119" s="169"/>
      <c r="AQ119" s="169"/>
    </row>
    <row r="120" spans="1:46">
      <c r="A120" s="1"/>
      <c r="B120" s="153"/>
      <c r="C120" s="126" t="s">
        <v>197</v>
      </c>
      <c r="D120" s="73"/>
      <c r="E120" s="72"/>
      <c r="F120" s="72"/>
      <c r="G120" s="72"/>
      <c r="H120" s="72"/>
      <c r="I120" s="72"/>
      <c r="J120" s="72"/>
      <c r="K120" s="72"/>
      <c r="L120" s="72"/>
      <c r="M120" s="73"/>
      <c r="N120" s="270"/>
      <c r="O120" s="73"/>
      <c r="P120" s="54"/>
      <c r="Q120" s="54"/>
      <c r="R120" s="54"/>
      <c r="S120" s="54"/>
      <c r="T120" s="54"/>
      <c r="U120" s="54"/>
      <c r="V120" s="54"/>
      <c r="W120" s="54"/>
      <c r="X120" s="54"/>
      <c r="Y120" s="54"/>
      <c r="Z120" s="54"/>
      <c r="AA120" s="54"/>
      <c r="AB120" s="54"/>
      <c r="AC120" s="54"/>
      <c r="AD120" s="54"/>
      <c r="AE120" s="54"/>
      <c r="AF120" s="54"/>
      <c r="AG120" s="54"/>
      <c r="AH120" s="54"/>
      <c r="AI120" s="54"/>
      <c r="AJ120" s="54"/>
      <c r="AK120" s="3"/>
      <c r="AN120" s="169"/>
      <c r="AO120" s="169"/>
      <c r="AP120" s="169"/>
      <c r="AQ120" s="169"/>
    </row>
    <row r="121" spans="1:46" ht="26.25" customHeight="1">
      <c r="A121" s="1"/>
      <c r="B121" s="153"/>
      <c r="C121" s="54"/>
      <c r="D121" s="1034" t="s">
        <v>198</v>
      </c>
      <c r="E121" s="1035"/>
      <c r="F121" s="1035"/>
      <c r="G121" s="1035"/>
      <c r="H121" s="1035"/>
      <c r="I121" s="1035"/>
      <c r="J121" s="1035"/>
      <c r="K121" s="1035"/>
      <c r="L121" s="1035"/>
      <c r="M121" s="1035"/>
      <c r="N121" s="1035"/>
      <c r="O121" s="1036"/>
      <c r="P121" s="1037"/>
      <c r="Q121" s="1038"/>
      <c r="R121" s="1038"/>
      <c r="S121" s="1038"/>
      <c r="T121" s="1038"/>
      <c r="U121" s="1038"/>
      <c r="V121" s="1038"/>
      <c r="W121" s="1038"/>
      <c r="X121" s="1039"/>
      <c r="Y121" s="1040" t="s">
        <v>492</v>
      </c>
      <c r="Z121" s="1041"/>
      <c r="AA121" s="1041"/>
      <c r="AB121" s="1042"/>
      <c r="AC121" s="54"/>
      <c r="AD121" s="54"/>
      <c r="AE121" s="54"/>
      <c r="AF121" s="54"/>
      <c r="AG121" s="54"/>
      <c r="AH121" s="54"/>
      <c r="AI121" s="54"/>
      <c r="AJ121" s="54"/>
      <c r="AK121" s="3"/>
      <c r="AN121" s="169"/>
      <c r="AO121" s="169"/>
      <c r="AP121" s="169"/>
      <c r="AQ121" s="169"/>
    </row>
    <row r="122" spans="1:46" ht="26.25" customHeight="1">
      <c r="A122" s="1"/>
      <c r="B122" s="153"/>
      <c r="C122" s="73"/>
      <c r="D122" s="1048" t="s">
        <v>199</v>
      </c>
      <c r="E122" s="1049"/>
      <c r="F122" s="1049"/>
      <c r="G122" s="1049"/>
      <c r="H122" s="1049"/>
      <c r="I122" s="1049"/>
      <c r="J122" s="1049"/>
      <c r="K122" s="1049"/>
      <c r="L122" s="1049"/>
      <c r="M122" s="1049"/>
      <c r="N122" s="1049"/>
      <c r="O122" s="1050"/>
      <c r="P122" s="1051"/>
      <c r="Q122" s="1051"/>
      <c r="R122" s="1051"/>
      <c r="S122" s="1051"/>
      <c r="T122" s="1051"/>
      <c r="U122" s="1051"/>
      <c r="V122" s="1051"/>
      <c r="W122" s="1051"/>
      <c r="X122" s="1051"/>
      <c r="Y122" s="271"/>
      <c r="Z122" s="271"/>
      <c r="AA122" s="271"/>
      <c r="AB122" s="271"/>
      <c r="AC122" s="54"/>
      <c r="AD122" s="54"/>
      <c r="AE122" s="54"/>
      <c r="AF122" s="54"/>
      <c r="AG122" s="54"/>
      <c r="AH122" s="54"/>
      <c r="AI122" s="54"/>
      <c r="AJ122" s="54"/>
      <c r="AK122" s="3"/>
      <c r="AM122" s="343" t="s">
        <v>534</v>
      </c>
      <c r="AN122" s="343"/>
      <c r="AO122" s="343"/>
      <c r="AP122" s="343"/>
      <c r="AQ122" s="343"/>
      <c r="AR122" s="343"/>
    </row>
    <row r="123" spans="1:46" ht="11.25" customHeight="1">
      <c r="A123" s="1"/>
      <c r="B123" s="153"/>
      <c r="C123" s="72"/>
      <c r="D123" s="72"/>
      <c r="E123" s="72"/>
      <c r="F123" s="72"/>
      <c r="G123" s="72"/>
      <c r="H123" s="72"/>
      <c r="I123" s="72"/>
      <c r="J123" s="72"/>
      <c r="K123" s="72"/>
      <c r="L123" s="72"/>
      <c r="M123" s="73"/>
      <c r="N123" s="73"/>
      <c r="O123" s="73"/>
      <c r="P123" s="54"/>
      <c r="Q123" s="54"/>
      <c r="R123" s="54"/>
      <c r="S123" s="54"/>
      <c r="T123" s="54"/>
      <c r="U123" s="54"/>
      <c r="V123" s="54"/>
      <c r="W123" s="54"/>
      <c r="X123" s="54"/>
      <c r="Y123" s="54"/>
      <c r="Z123" s="54"/>
      <c r="AA123" s="54"/>
      <c r="AB123" s="54"/>
      <c r="AC123" s="54"/>
      <c r="AD123" s="54"/>
      <c r="AE123" s="54"/>
      <c r="AF123" s="54"/>
      <c r="AG123" s="54"/>
      <c r="AH123" s="54"/>
      <c r="AI123" s="54"/>
      <c r="AJ123" s="54"/>
      <c r="AK123" s="3"/>
      <c r="AM123" s="343"/>
      <c r="AN123" s="343"/>
      <c r="AO123" s="343"/>
      <c r="AP123" s="343"/>
      <c r="AQ123" s="343"/>
      <c r="AR123" s="343"/>
    </row>
    <row r="124" spans="1:46">
      <c r="A124" s="1"/>
      <c r="B124" s="153"/>
      <c r="C124" s="126" t="s">
        <v>200</v>
      </c>
      <c r="D124" s="73"/>
      <c r="E124" s="72"/>
      <c r="F124" s="72"/>
      <c r="G124" s="72"/>
      <c r="H124" s="72"/>
      <c r="I124" s="72"/>
      <c r="J124" s="72"/>
      <c r="K124" s="72"/>
      <c r="L124" s="72"/>
      <c r="M124" s="73"/>
      <c r="N124" s="73"/>
      <c r="O124" s="73"/>
      <c r="P124" s="54"/>
      <c r="Q124" s="54"/>
      <c r="R124" s="54"/>
      <c r="S124" s="54"/>
      <c r="T124" s="54"/>
      <c r="U124" s="54"/>
      <c r="V124" s="54"/>
      <c r="W124" s="54"/>
      <c r="X124" s="54"/>
      <c r="Y124" s="54"/>
      <c r="Z124" s="54"/>
      <c r="AA124" s="54"/>
      <c r="AB124" s="54"/>
      <c r="AC124" s="54"/>
      <c r="AD124" s="54"/>
      <c r="AE124" s="54"/>
      <c r="AF124" s="54"/>
      <c r="AG124" s="54"/>
      <c r="AH124" s="54"/>
      <c r="AI124" s="54"/>
      <c r="AJ124" s="54"/>
      <c r="AK124" s="3"/>
      <c r="AM124" s="343"/>
      <c r="AN124" s="343"/>
      <c r="AO124" s="343"/>
      <c r="AP124" s="343"/>
      <c r="AQ124" s="343"/>
      <c r="AR124" s="343"/>
    </row>
    <row r="125" spans="1:46" ht="26.25" customHeight="1">
      <c r="A125" s="1"/>
      <c r="B125" s="153"/>
      <c r="C125" s="72"/>
      <c r="D125" s="1052"/>
      <c r="E125" s="1053"/>
      <c r="F125" s="1054" t="s">
        <v>201</v>
      </c>
      <c r="G125" s="1054"/>
      <c r="H125" s="1054"/>
      <c r="I125" s="1054"/>
      <c r="J125" s="1054"/>
      <c r="K125" s="1054"/>
      <c r="L125" s="1055" t="s">
        <v>493</v>
      </c>
      <c r="M125" s="1056"/>
      <c r="N125" s="1056"/>
      <c r="O125" s="1056"/>
      <c r="P125" s="1056"/>
      <c r="Q125" s="1056"/>
      <c r="R125" s="1056"/>
      <c r="S125" s="1056"/>
      <c r="T125" s="1057"/>
      <c r="U125" s="54"/>
      <c r="V125" s="54"/>
      <c r="W125" s="54"/>
      <c r="X125" s="54"/>
      <c r="Y125" s="54"/>
      <c r="Z125" s="54"/>
      <c r="AA125" s="54"/>
      <c r="AB125" s="54"/>
      <c r="AC125" s="54"/>
      <c r="AD125" s="54"/>
      <c r="AE125" s="54"/>
      <c r="AF125" s="54"/>
      <c r="AG125" s="54"/>
      <c r="AH125" s="54"/>
      <c r="AI125" s="54"/>
      <c r="AJ125" s="54"/>
      <c r="AK125" s="3"/>
      <c r="AN125" s="169"/>
      <c r="AO125" s="169"/>
      <c r="AP125" s="169"/>
      <c r="AQ125" s="169"/>
    </row>
    <row r="126" spans="1:46" ht="26.25" customHeight="1">
      <c r="A126" s="1"/>
      <c r="B126" s="153"/>
      <c r="C126" s="73"/>
      <c r="D126" s="1043">
        <v>1</v>
      </c>
      <c r="E126" s="1043"/>
      <c r="F126" s="1058"/>
      <c r="G126" s="1059"/>
      <c r="H126" s="1059"/>
      <c r="I126" s="1059"/>
      <c r="J126" s="1059"/>
      <c r="K126" s="1060"/>
      <c r="L126" s="1045"/>
      <c r="M126" s="1046"/>
      <c r="N126" s="1046"/>
      <c r="O126" s="1046"/>
      <c r="P126" s="1046"/>
      <c r="Q126" s="1046"/>
      <c r="R126" s="1046"/>
      <c r="S126" s="1046"/>
      <c r="T126" s="1047"/>
      <c r="U126" s="54"/>
      <c r="V126" s="54"/>
      <c r="W126" s="54"/>
      <c r="X126" s="54"/>
      <c r="Y126" s="54"/>
      <c r="Z126" s="54"/>
      <c r="AA126" s="54"/>
      <c r="AB126" s="54"/>
      <c r="AC126" s="54"/>
      <c r="AD126" s="54"/>
      <c r="AE126" s="54"/>
      <c r="AF126" s="54"/>
      <c r="AG126" s="54"/>
      <c r="AH126" s="54"/>
      <c r="AI126" s="54"/>
      <c r="AJ126" s="54"/>
      <c r="AK126" s="3"/>
      <c r="AM126" s="308" t="s">
        <v>453</v>
      </c>
      <c r="AN126" s="308"/>
      <c r="AO126" s="308"/>
      <c r="AP126" s="308"/>
      <c r="AQ126" s="308"/>
      <c r="AR126" s="308"/>
    </row>
    <row r="127" spans="1:46" ht="26.25" customHeight="1">
      <c r="A127" s="1"/>
      <c r="B127" s="153"/>
      <c r="C127" s="73"/>
      <c r="D127" s="1043">
        <v>2</v>
      </c>
      <c r="E127" s="1043"/>
      <c r="F127" s="1044"/>
      <c r="G127" s="1044"/>
      <c r="H127" s="1044"/>
      <c r="I127" s="1044"/>
      <c r="J127" s="1044"/>
      <c r="K127" s="1044"/>
      <c r="L127" s="1045"/>
      <c r="M127" s="1046"/>
      <c r="N127" s="1046"/>
      <c r="O127" s="1046"/>
      <c r="P127" s="1046"/>
      <c r="Q127" s="1046"/>
      <c r="R127" s="1046"/>
      <c r="S127" s="1046"/>
      <c r="T127" s="1047"/>
      <c r="U127" s="272"/>
      <c r="V127" s="272"/>
      <c r="W127" s="272"/>
      <c r="X127" s="272"/>
      <c r="Y127" s="272"/>
      <c r="Z127" s="272"/>
      <c r="AA127" s="272"/>
      <c r="AB127" s="272"/>
      <c r="AC127" s="272"/>
      <c r="AD127" s="272"/>
      <c r="AE127" s="272"/>
      <c r="AF127" s="272"/>
      <c r="AG127" s="272"/>
      <c r="AH127" s="272"/>
      <c r="AI127" s="272"/>
      <c r="AJ127" s="272"/>
      <c r="AK127" s="273"/>
      <c r="AL127" s="274"/>
      <c r="AM127" s="308"/>
      <c r="AN127" s="308"/>
      <c r="AO127" s="308"/>
      <c r="AP127" s="308"/>
      <c r="AQ127" s="308"/>
      <c r="AR127" s="308"/>
    </row>
    <row r="128" spans="1:46" ht="26.25" customHeight="1">
      <c r="A128" s="1"/>
      <c r="B128" s="153"/>
      <c r="C128" s="73"/>
      <c r="D128" s="1043">
        <v>3</v>
      </c>
      <c r="E128" s="1043"/>
      <c r="F128" s="1044"/>
      <c r="G128" s="1044"/>
      <c r="H128" s="1044"/>
      <c r="I128" s="1044"/>
      <c r="J128" s="1044"/>
      <c r="K128" s="1044"/>
      <c r="L128" s="1045"/>
      <c r="M128" s="1046"/>
      <c r="N128" s="1046"/>
      <c r="O128" s="1046"/>
      <c r="P128" s="1046"/>
      <c r="Q128" s="1046"/>
      <c r="R128" s="1046"/>
      <c r="S128" s="1046"/>
      <c r="T128" s="1047"/>
      <c r="U128" s="272"/>
      <c r="V128" s="272"/>
      <c r="W128" s="272"/>
      <c r="X128" s="272"/>
      <c r="Y128" s="272"/>
      <c r="Z128" s="272"/>
      <c r="AA128" s="272"/>
      <c r="AB128" s="272"/>
      <c r="AC128" s="272"/>
      <c r="AD128" s="272"/>
      <c r="AE128" s="272"/>
      <c r="AF128" s="272"/>
      <c r="AG128" s="272"/>
      <c r="AH128" s="272"/>
      <c r="AI128" s="272"/>
      <c r="AJ128" s="272"/>
      <c r="AK128" s="273"/>
      <c r="AL128" s="274"/>
      <c r="AM128" s="298"/>
      <c r="AN128" s="275"/>
      <c r="AO128" s="275"/>
      <c r="AP128" s="275"/>
      <c r="AQ128" s="169"/>
    </row>
    <row r="129" spans="1:44" ht="26.25" customHeight="1">
      <c r="A129" s="1"/>
      <c r="B129" s="153"/>
      <c r="C129" s="73"/>
      <c r="D129" s="1043">
        <v>4</v>
      </c>
      <c r="E129" s="1043"/>
      <c r="F129" s="1044"/>
      <c r="G129" s="1044"/>
      <c r="H129" s="1044"/>
      <c r="I129" s="1044"/>
      <c r="J129" s="1044"/>
      <c r="K129" s="1044"/>
      <c r="L129" s="1045"/>
      <c r="M129" s="1046"/>
      <c r="N129" s="1046"/>
      <c r="O129" s="1046"/>
      <c r="P129" s="1046"/>
      <c r="Q129" s="1046"/>
      <c r="R129" s="1046"/>
      <c r="S129" s="1046"/>
      <c r="T129" s="1047"/>
      <c r="U129" s="272"/>
      <c r="V129" s="272"/>
      <c r="W129" s="272"/>
      <c r="X129" s="272"/>
      <c r="Y129" s="272"/>
      <c r="Z129" s="272"/>
      <c r="AA129" s="272"/>
      <c r="AB129" s="272"/>
      <c r="AC129" s="272"/>
      <c r="AD129" s="272"/>
      <c r="AE129" s="272"/>
      <c r="AF129" s="272"/>
      <c r="AG129" s="272"/>
      <c r="AH129" s="272"/>
      <c r="AI129" s="272"/>
      <c r="AJ129" s="272"/>
      <c r="AK129" s="273"/>
      <c r="AL129" s="274"/>
      <c r="AM129" s="298"/>
      <c r="AN129" s="275"/>
      <c r="AO129" s="275"/>
      <c r="AP129" s="275"/>
      <c r="AQ129" s="169"/>
    </row>
    <row r="130" spans="1:44" ht="26.25" customHeight="1">
      <c r="A130" s="1"/>
      <c r="B130" s="153"/>
      <c r="C130" s="73"/>
      <c r="D130" s="1043">
        <v>5</v>
      </c>
      <c r="E130" s="1043"/>
      <c r="F130" s="1044"/>
      <c r="G130" s="1044"/>
      <c r="H130" s="1044"/>
      <c r="I130" s="1044"/>
      <c r="J130" s="1044"/>
      <c r="K130" s="1044"/>
      <c r="L130" s="1045"/>
      <c r="M130" s="1046"/>
      <c r="N130" s="1046"/>
      <c r="O130" s="1046"/>
      <c r="P130" s="1046"/>
      <c r="Q130" s="1046"/>
      <c r="R130" s="1046"/>
      <c r="S130" s="1046"/>
      <c r="T130" s="1047"/>
      <c r="U130" s="272"/>
      <c r="V130" s="272"/>
      <c r="W130" s="272"/>
      <c r="X130" s="272"/>
      <c r="Y130" s="272"/>
      <c r="Z130" s="272"/>
      <c r="AA130" s="272"/>
      <c r="AB130" s="272"/>
      <c r="AC130" s="272"/>
      <c r="AD130" s="272"/>
      <c r="AE130" s="272"/>
      <c r="AF130" s="272"/>
      <c r="AG130" s="272"/>
      <c r="AH130" s="272"/>
      <c r="AI130" s="272"/>
      <c r="AJ130" s="272"/>
      <c r="AK130" s="273"/>
      <c r="AL130" s="274"/>
      <c r="AM130" s="298"/>
      <c r="AN130" s="275"/>
      <c r="AO130" s="275"/>
      <c r="AP130" s="275"/>
      <c r="AQ130" s="169"/>
    </row>
    <row r="131" spans="1:44" ht="11.25" customHeight="1">
      <c r="A131" s="1"/>
      <c r="B131" s="153"/>
      <c r="C131" s="72"/>
      <c r="D131" s="72"/>
      <c r="E131" s="72"/>
      <c r="F131" s="72"/>
      <c r="G131" s="72"/>
      <c r="H131" s="72"/>
      <c r="I131" s="72"/>
      <c r="J131" s="72"/>
      <c r="K131" s="72"/>
      <c r="L131" s="72"/>
      <c r="M131" s="73"/>
      <c r="N131" s="54"/>
      <c r="O131" s="54"/>
      <c r="P131" s="54"/>
      <c r="Q131" s="54"/>
      <c r="R131" s="54"/>
      <c r="S131" s="54"/>
      <c r="T131" s="54"/>
      <c r="U131" s="54"/>
      <c r="V131" s="54"/>
      <c r="W131" s="272"/>
      <c r="X131" s="272"/>
      <c r="Y131" s="272"/>
      <c r="Z131" s="272"/>
      <c r="AA131" s="272"/>
      <c r="AB131" s="272"/>
      <c r="AC131" s="272"/>
      <c r="AD131" s="272"/>
      <c r="AE131" s="272"/>
      <c r="AF131" s="272"/>
      <c r="AG131" s="272"/>
      <c r="AH131" s="272"/>
      <c r="AI131" s="272"/>
      <c r="AJ131" s="54"/>
      <c r="AK131" s="3"/>
      <c r="AN131" s="169"/>
      <c r="AO131" s="169"/>
      <c r="AP131" s="169"/>
      <c r="AQ131" s="169"/>
    </row>
    <row r="132" spans="1:44" ht="12.95" customHeight="1">
      <c r="A132" s="1"/>
      <c r="B132" s="153"/>
      <c r="C132" s="126" t="s">
        <v>202</v>
      </c>
      <c r="D132" s="73"/>
      <c r="E132" s="72"/>
      <c r="F132" s="72"/>
      <c r="G132" s="72"/>
      <c r="H132" s="72"/>
      <c r="I132" s="72"/>
      <c r="J132" s="72"/>
      <c r="K132" s="72"/>
      <c r="L132" s="72"/>
      <c r="M132" s="73"/>
      <c r="N132" s="54"/>
      <c r="O132" s="54"/>
      <c r="P132" s="54"/>
      <c r="Q132" s="54"/>
      <c r="R132" s="54"/>
      <c r="S132" s="54"/>
      <c r="T132" s="54"/>
      <c r="U132" s="54"/>
      <c r="V132" s="54"/>
      <c r="W132" s="272"/>
      <c r="X132" s="272"/>
      <c r="Y132" s="272"/>
      <c r="Z132" s="272"/>
      <c r="AA132" s="272"/>
      <c r="AB132" s="272"/>
      <c r="AC132" s="272"/>
      <c r="AD132" s="272"/>
      <c r="AE132" s="272"/>
      <c r="AF132" s="272"/>
      <c r="AG132" s="272"/>
      <c r="AH132" s="272"/>
      <c r="AI132" s="272"/>
      <c r="AJ132" s="54"/>
      <c r="AK132" s="3"/>
      <c r="AN132" s="169"/>
      <c r="AO132" s="169"/>
      <c r="AP132" s="169"/>
      <c r="AQ132" s="169"/>
    </row>
    <row r="133" spans="1:44" ht="26.25" customHeight="1">
      <c r="A133" s="1"/>
      <c r="B133" s="153"/>
      <c r="C133" s="72"/>
      <c r="D133" s="1066" t="s">
        <v>203</v>
      </c>
      <c r="E133" s="1067"/>
      <c r="F133" s="1067"/>
      <c r="G133" s="1067"/>
      <c r="H133" s="1067"/>
      <c r="I133" s="1067"/>
      <c r="J133" s="1068"/>
      <c r="K133" s="1061"/>
      <c r="L133" s="1061"/>
      <c r="M133" s="1061"/>
      <c r="N133" s="1061"/>
      <c r="O133" s="1061"/>
      <c r="P133" s="1061"/>
      <c r="Q133" s="1061"/>
      <c r="R133" s="1061"/>
      <c r="S133" s="1061"/>
      <c r="T133" s="54"/>
      <c r="U133" s="54"/>
      <c r="V133" s="54"/>
      <c r="W133" s="272"/>
      <c r="X133" s="272"/>
      <c r="Y133" s="272"/>
      <c r="Z133" s="272"/>
      <c r="AA133" s="272"/>
      <c r="AB133" s="272"/>
      <c r="AC133" s="272"/>
      <c r="AD133" s="272"/>
      <c r="AE133" s="272"/>
      <c r="AF133" s="272"/>
      <c r="AG133" s="272"/>
      <c r="AH133" s="272"/>
      <c r="AI133" s="272"/>
      <c r="AJ133" s="54"/>
      <c r="AK133" s="3"/>
      <c r="AN133" s="169"/>
      <c r="AO133" s="169"/>
      <c r="AP133" s="169"/>
      <c r="AQ133" s="169"/>
    </row>
    <row r="134" spans="1:44" ht="11.25" customHeight="1">
      <c r="A134" s="1"/>
      <c r="B134" s="153"/>
      <c r="C134" s="73"/>
      <c r="D134" s="73"/>
      <c r="E134" s="73"/>
      <c r="F134" s="73"/>
      <c r="G134" s="73"/>
      <c r="H134" s="73"/>
      <c r="I134" s="73"/>
      <c r="J134" s="73"/>
      <c r="K134" s="73"/>
      <c r="L134" s="73"/>
      <c r="M134" s="73"/>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3"/>
      <c r="AN134" s="169"/>
      <c r="AO134" s="169"/>
      <c r="AP134" s="169"/>
      <c r="AQ134" s="169"/>
    </row>
    <row r="135" spans="1:44">
      <c r="A135" s="1"/>
      <c r="B135" s="153"/>
      <c r="C135" s="126" t="s">
        <v>204</v>
      </c>
      <c r="D135" s="73"/>
      <c r="E135" s="73"/>
      <c r="F135" s="73"/>
      <c r="G135" s="73"/>
      <c r="H135" s="73"/>
      <c r="I135" s="73"/>
      <c r="J135" s="73"/>
      <c r="K135" s="73"/>
      <c r="L135" s="73"/>
      <c r="M135" s="73"/>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3"/>
      <c r="AN135" s="169"/>
      <c r="AO135" s="169"/>
      <c r="AP135" s="169"/>
      <c r="AQ135" s="169"/>
    </row>
    <row r="136" spans="1:44" ht="26.25" customHeight="1">
      <c r="A136" s="1"/>
      <c r="B136" s="153"/>
      <c r="C136" s="73"/>
      <c r="D136" s="1062">
        <v>2</v>
      </c>
      <c r="E136" s="1062"/>
      <c r="F136" s="1062"/>
      <c r="G136" s="1062"/>
      <c r="H136" s="1054" t="s">
        <v>205</v>
      </c>
      <c r="I136" s="1054"/>
      <c r="J136" s="1054"/>
      <c r="K136" s="1054"/>
      <c r="L136" s="1062">
        <v>6</v>
      </c>
      <c r="M136" s="1062"/>
      <c r="N136" s="1062"/>
      <c r="O136" s="1062"/>
      <c r="P136" s="1054" t="s">
        <v>206</v>
      </c>
      <c r="Q136" s="1054"/>
      <c r="R136" s="1054"/>
      <c r="S136" s="1054"/>
      <c r="T136" s="73"/>
      <c r="U136" s="54"/>
      <c r="V136" s="54"/>
      <c r="W136" s="54"/>
      <c r="X136" s="54"/>
      <c r="Y136" s="54"/>
      <c r="Z136" s="54"/>
      <c r="AA136" s="54"/>
      <c r="AB136" s="54"/>
      <c r="AC136" s="54"/>
      <c r="AD136" s="54"/>
      <c r="AE136" s="54"/>
      <c r="AF136" s="54"/>
      <c r="AG136" s="54"/>
      <c r="AH136" s="54"/>
      <c r="AI136" s="54"/>
      <c r="AJ136" s="54"/>
      <c r="AK136" s="3"/>
      <c r="AN136" s="169"/>
      <c r="AO136" s="169"/>
      <c r="AP136" s="169"/>
      <c r="AQ136" s="169"/>
    </row>
    <row r="137" spans="1:44" ht="11.25" customHeight="1">
      <c r="A137" s="1"/>
      <c r="B137" s="153"/>
      <c r="C137" s="73"/>
      <c r="D137" s="73"/>
      <c r="E137" s="73"/>
      <c r="F137" s="73"/>
      <c r="G137" s="73"/>
      <c r="H137" s="73"/>
      <c r="I137" s="73"/>
      <c r="J137" s="73"/>
      <c r="K137" s="73"/>
      <c r="L137" s="73"/>
      <c r="M137" s="73"/>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3"/>
      <c r="AN137" s="169"/>
      <c r="AO137" s="169"/>
      <c r="AP137" s="169"/>
      <c r="AQ137" s="169"/>
    </row>
    <row r="138" spans="1:44">
      <c r="A138" s="1"/>
      <c r="B138" s="153"/>
      <c r="C138" s="126" t="s">
        <v>207</v>
      </c>
      <c r="D138" s="73"/>
      <c r="E138" s="73"/>
      <c r="F138" s="73"/>
      <c r="G138" s="73"/>
      <c r="H138" s="73"/>
      <c r="I138" s="73"/>
      <c r="J138" s="73"/>
      <c r="K138" s="73"/>
      <c r="L138" s="73"/>
      <c r="M138" s="73"/>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307" t="s">
        <v>524</v>
      </c>
      <c r="AK138" s="3"/>
      <c r="AN138" s="169"/>
      <c r="AO138" s="169"/>
      <c r="AP138" s="169"/>
      <c r="AQ138" s="169"/>
    </row>
    <row r="139" spans="1:44" ht="30" customHeight="1">
      <c r="A139" s="1"/>
      <c r="B139" s="153"/>
      <c r="C139" s="73"/>
      <c r="D139" s="1063"/>
      <c r="E139" s="1063"/>
      <c r="F139" s="1063"/>
      <c r="G139" s="1063"/>
      <c r="H139" s="1063"/>
      <c r="I139" s="1063"/>
      <c r="J139" s="1063"/>
      <c r="K139" s="1063"/>
      <c r="L139" s="1063"/>
      <c r="M139" s="1064" t="s">
        <v>539</v>
      </c>
      <c r="N139" s="1065"/>
      <c r="O139" s="1065"/>
      <c r="P139" s="1065"/>
      <c r="Q139" s="1064" t="s">
        <v>538</v>
      </c>
      <c r="R139" s="1065"/>
      <c r="S139" s="1065"/>
      <c r="T139" s="1065"/>
      <c r="U139" s="1064" t="s">
        <v>537</v>
      </c>
      <c r="V139" s="1065"/>
      <c r="W139" s="1065"/>
      <c r="X139" s="1065"/>
      <c r="Y139" s="1064" t="s">
        <v>536</v>
      </c>
      <c r="Z139" s="1065"/>
      <c r="AA139" s="1065"/>
      <c r="AB139" s="1065"/>
      <c r="AC139" s="1064" t="s">
        <v>535</v>
      </c>
      <c r="AD139" s="1065"/>
      <c r="AE139" s="1065"/>
      <c r="AF139" s="1065"/>
      <c r="AG139" s="1064" t="s">
        <v>208</v>
      </c>
      <c r="AH139" s="1064"/>
      <c r="AI139" s="1064"/>
      <c r="AJ139" s="1064"/>
      <c r="AK139" s="3"/>
      <c r="AN139" s="169"/>
      <c r="AO139" s="276"/>
      <c r="AP139" s="169"/>
      <c r="AQ139" s="169"/>
    </row>
    <row r="140" spans="1:44" ht="30" customHeight="1">
      <c r="A140" s="1"/>
      <c r="B140" s="153"/>
      <c r="C140" s="73"/>
      <c r="D140" s="1069" t="s">
        <v>209</v>
      </c>
      <c r="E140" s="1069"/>
      <c r="F140" s="1069"/>
      <c r="G140" s="1064" t="s">
        <v>210</v>
      </c>
      <c r="H140" s="1064"/>
      <c r="I140" s="1064"/>
      <c r="J140" s="1064"/>
      <c r="K140" s="1064"/>
      <c r="L140" s="1064"/>
      <c r="M140" s="1070"/>
      <c r="N140" s="1070"/>
      <c r="O140" s="1070"/>
      <c r="P140" s="1070"/>
      <c r="Q140" s="1070"/>
      <c r="R140" s="1070"/>
      <c r="S140" s="1070"/>
      <c r="T140" s="1070"/>
      <c r="U140" s="1070"/>
      <c r="V140" s="1070"/>
      <c r="W140" s="1070"/>
      <c r="X140" s="1070"/>
      <c r="Y140" s="1070"/>
      <c r="Z140" s="1070"/>
      <c r="AA140" s="1070"/>
      <c r="AB140" s="1070"/>
      <c r="AC140" s="1070"/>
      <c r="AD140" s="1070"/>
      <c r="AE140" s="1070"/>
      <c r="AF140" s="1070"/>
      <c r="AG140" s="1071" t="str">
        <f>IF(SUM($M$140:$AF$140)=0,"",SUM($M$140:$AF$140))</f>
        <v/>
      </c>
      <c r="AH140" s="1072"/>
      <c r="AI140" s="1072"/>
      <c r="AJ140" s="1073"/>
      <c r="AK140" s="3"/>
      <c r="AN140" s="169"/>
      <c r="AO140" s="276"/>
      <c r="AP140" s="169"/>
      <c r="AQ140" s="169"/>
    </row>
    <row r="141" spans="1:44" ht="30" customHeight="1">
      <c r="A141" s="1"/>
      <c r="B141" s="153"/>
      <c r="C141" s="73"/>
      <c r="D141" s="1069"/>
      <c r="E141" s="1069"/>
      <c r="F141" s="1069"/>
      <c r="G141" s="1074" t="s">
        <v>211</v>
      </c>
      <c r="H141" s="1075"/>
      <c r="I141" s="1075"/>
      <c r="J141" s="1075"/>
      <c r="K141" s="1075"/>
      <c r="L141" s="1076"/>
      <c r="M141" s="1077"/>
      <c r="N141" s="1077"/>
      <c r="O141" s="1077"/>
      <c r="P141" s="1077"/>
      <c r="Q141" s="1077"/>
      <c r="R141" s="1077"/>
      <c r="S141" s="1077"/>
      <c r="T141" s="1077"/>
      <c r="U141" s="1077"/>
      <c r="V141" s="1077"/>
      <c r="W141" s="1077"/>
      <c r="X141" s="1077"/>
      <c r="Y141" s="1077"/>
      <c r="Z141" s="1077"/>
      <c r="AA141" s="1077"/>
      <c r="AB141" s="1077"/>
      <c r="AC141" s="1077"/>
      <c r="AD141" s="1077"/>
      <c r="AE141" s="1077"/>
      <c r="AF141" s="1077"/>
      <c r="AG141" s="1078"/>
      <c r="AH141" s="1079"/>
      <c r="AI141" s="1079"/>
      <c r="AJ141" s="1080"/>
      <c r="AK141" s="3"/>
      <c r="AM141" s="277" t="str">
        <f>IF(OR($M$141&lt;&gt;"",$Q$141&lt;&gt;"",$U$141&lt;&gt;"",$Y$141&lt;&gt;"",$AC$141&lt;&gt;""),"← 緩和措置は県に届け出て承認された場合のみ適用されます。","")</f>
        <v/>
      </c>
      <c r="AN141" s="278"/>
      <c r="AO141" s="278"/>
      <c r="AP141" s="278"/>
      <c r="AQ141" s="278"/>
      <c r="AR141" s="278"/>
    </row>
    <row r="142" spans="1:44" ht="30" customHeight="1">
      <c r="A142" s="1"/>
      <c r="B142" s="153"/>
      <c r="C142" s="73"/>
      <c r="D142" s="1069"/>
      <c r="E142" s="1069"/>
      <c r="F142" s="1069"/>
      <c r="G142" s="1086" t="s">
        <v>212</v>
      </c>
      <c r="H142" s="1087"/>
      <c r="I142" s="1087"/>
      <c r="J142" s="1087"/>
      <c r="K142" s="1087"/>
      <c r="L142" s="1088"/>
      <c r="M142" s="1077"/>
      <c r="N142" s="1077"/>
      <c r="O142" s="1077"/>
      <c r="P142" s="1077"/>
      <c r="Q142" s="1077"/>
      <c r="R142" s="1077"/>
      <c r="S142" s="1077"/>
      <c r="T142" s="1077"/>
      <c r="U142" s="1077"/>
      <c r="V142" s="1077"/>
      <c r="W142" s="1077"/>
      <c r="X142" s="1077"/>
      <c r="Y142" s="1077"/>
      <c r="Z142" s="1077"/>
      <c r="AA142" s="1077"/>
      <c r="AB142" s="1077"/>
      <c r="AC142" s="1077"/>
      <c r="AD142" s="1077"/>
      <c r="AE142" s="1077"/>
      <c r="AF142" s="1077"/>
      <c r="AG142" s="1078"/>
      <c r="AH142" s="1079"/>
      <c r="AI142" s="1079"/>
      <c r="AJ142" s="1080"/>
      <c r="AK142" s="3"/>
      <c r="AM142" s="299"/>
      <c r="AN142" s="278"/>
      <c r="AO142" s="278"/>
      <c r="AP142" s="278"/>
      <c r="AQ142" s="278"/>
      <c r="AR142" s="278"/>
    </row>
    <row r="143" spans="1:44" ht="30" customHeight="1">
      <c r="A143" s="1"/>
      <c r="B143" s="153"/>
      <c r="C143" s="73"/>
      <c r="D143" s="1069"/>
      <c r="E143" s="1069"/>
      <c r="F143" s="1069"/>
      <c r="G143" s="1065" t="s">
        <v>213</v>
      </c>
      <c r="H143" s="1065"/>
      <c r="I143" s="1065"/>
      <c r="J143" s="1065"/>
      <c r="K143" s="1065"/>
      <c r="L143" s="1065"/>
      <c r="M143" s="1085"/>
      <c r="N143" s="1085"/>
      <c r="O143" s="1085"/>
      <c r="P143" s="1085"/>
      <c r="Q143" s="1085"/>
      <c r="R143" s="1085"/>
      <c r="S143" s="1085"/>
      <c r="T143" s="1085"/>
      <c r="U143" s="1085"/>
      <c r="V143" s="1085"/>
      <c r="W143" s="1085"/>
      <c r="X143" s="1085"/>
      <c r="Y143" s="1085"/>
      <c r="Z143" s="1085"/>
      <c r="AA143" s="1085"/>
      <c r="AB143" s="1085"/>
      <c r="AC143" s="1085"/>
      <c r="AD143" s="1085"/>
      <c r="AE143" s="1085"/>
      <c r="AF143" s="1085"/>
      <c r="AG143" s="1078"/>
      <c r="AH143" s="1079"/>
      <c r="AI143" s="1079"/>
      <c r="AJ143" s="1080"/>
      <c r="AK143" s="3"/>
      <c r="AM143" s="299"/>
      <c r="AN143" s="278"/>
      <c r="AO143" s="278"/>
      <c r="AP143" s="278"/>
      <c r="AQ143" s="278"/>
      <c r="AR143" s="278"/>
    </row>
    <row r="144" spans="1:44" ht="30" customHeight="1">
      <c r="A144" s="1"/>
      <c r="B144" s="153"/>
      <c r="C144" s="73"/>
      <c r="D144" s="1069"/>
      <c r="E144" s="1069"/>
      <c r="F144" s="1069"/>
      <c r="G144" s="1064" t="s">
        <v>214</v>
      </c>
      <c r="H144" s="1064"/>
      <c r="I144" s="1064"/>
      <c r="J144" s="1064"/>
      <c r="K144" s="1064"/>
      <c r="L144" s="1064"/>
      <c r="M144" s="1081"/>
      <c r="N144" s="1082"/>
      <c r="O144" s="1082"/>
      <c r="P144" s="1082"/>
      <c r="Q144" s="1082"/>
      <c r="R144" s="1082"/>
      <c r="S144" s="1082"/>
      <c r="T144" s="1082"/>
      <c r="U144" s="1082"/>
      <c r="V144" s="1082"/>
      <c r="W144" s="1082"/>
      <c r="X144" s="1082"/>
      <c r="Y144" s="1082"/>
      <c r="Z144" s="1082"/>
      <c r="AA144" s="1082"/>
      <c r="AB144" s="1082"/>
      <c r="AC144" s="1082"/>
      <c r="AD144" s="1082"/>
      <c r="AE144" s="1082"/>
      <c r="AF144" s="1083"/>
      <c r="AG144" s="1071" t="str">
        <f>IF($AG$140="","",$AG$140-$AG$145)</f>
        <v/>
      </c>
      <c r="AH144" s="1072"/>
      <c r="AI144" s="1072"/>
      <c r="AJ144" s="1073"/>
      <c r="AK144" s="3"/>
      <c r="AN144" s="169"/>
      <c r="AO144" s="169"/>
      <c r="AP144" s="169"/>
      <c r="AQ144" s="169"/>
    </row>
    <row r="145" spans="1:46" ht="30" customHeight="1">
      <c r="A145" s="1"/>
      <c r="B145" s="153"/>
      <c r="C145" s="73"/>
      <c r="D145" s="1069"/>
      <c r="E145" s="1069"/>
      <c r="F145" s="1069"/>
      <c r="G145" s="1064" t="s">
        <v>215</v>
      </c>
      <c r="H145" s="1064"/>
      <c r="I145" s="1064"/>
      <c r="J145" s="1064"/>
      <c r="K145" s="1064"/>
      <c r="L145" s="1064"/>
      <c r="M145" s="1081"/>
      <c r="N145" s="1082"/>
      <c r="O145" s="1082"/>
      <c r="P145" s="1082"/>
      <c r="Q145" s="1082"/>
      <c r="R145" s="1082"/>
      <c r="S145" s="1082"/>
      <c r="T145" s="1082"/>
      <c r="U145" s="1082"/>
      <c r="V145" s="1082"/>
      <c r="W145" s="1082"/>
      <c r="X145" s="1082"/>
      <c r="Y145" s="1082"/>
      <c r="Z145" s="1082"/>
      <c r="AA145" s="1082"/>
      <c r="AB145" s="1082"/>
      <c r="AC145" s="1082"/>
      <c r="AD145" s="1082"/>
      <c r="AE145" s="1082"/>
      <c r="AF145" s="1083"/>
      <c r="AG145" s="1071" t="str">
        <f>IF($AG$140="","",ROUNDUP($M$140*$M$143+$Q$140*$Q$143+$U$140*$U$143+$Y$140*$Y$143+$AC$140*$AC$143,0))</f>
        <v/>
      </c>
      <c r="AH145" s="1072"/>
      <c r="AI145" s="1072"/>
      <c r="AJ145" s="1073"/>
      <c r="AK145" s="3"/>
      <c r="AN145" s="169"/>
      <c r="AO145" s="169"/>
      <c r="AP145" s="169"/>
      <c r="AQ145" s="169"/>
    </row>
    <row r="146" spans="1:46" ht="30" customHeight="1">
      <c r="A146" s="1"/>
      <c r="B146" s="153"/>
      <c r="C146" s="73"/>
      <c r="D146" s="1069" t="s">
        <v>496</v>
      </c>
      <c r="E146" s="1069"/>
      <c r="F146" s="1069"/>
      <c r="G146" s="1064" t="s">
        <v>494</v>
      </c>
      <c r="H146" s="1064"/>
      <c r="I146" s="1064"/>
      <c r="J146" s="1064"/>
      <c r="K146" s="1064"/>
      <c r="L146" s="1064"/>
      <c r="M146" s="1084" t="str">
        <f>IF(Q$49="","",Q$49)</f>
        <v/>
      </c>
      <c r="N146" s="1084"/>
      <c r="O146" s="1084"/>
      <c r="P146" s="1084"/>
      <c r="Q146" s="1084" t="str">
        <f t="shared" ref="Q146" si="14">IF(U$49="","",U$49)</f>
        <v/>
      </c>
      <c r="R146" s="1084"/>
      <c r="S146" s="1084"/>
      <c r="T146" s="1084"/>
      <c r="U146" s="1084" t="str">
        <f t="shared" ref="U146" si="15">IF(Y$49="","",Y$49)</f>
        <v/>
      </c>
      <c r="V146" s="1084"/>
      <c r="W146" s="1084"/>
      <c r="X146" s="1084"/>
      <c r="Y146" s="1084" t="str">
        <f t="shared" ref="Y146" si="16">IF(AC$49="","",AC$49)</f>
        <v/>
      </c>
      <c r="Z146" s="1084"/>
      <c r="AA146" s="1084"/>
      <c r="AB146" s="1084"/>
      <c r="AC146" s="1084" t="str">
        <f t="shared" ref="AC146" si="17">IF(AG$49="","",AG$49)</f>
        <v/>
      </c>
      <c r="AD146" s="1084"/>
      <c r="AE146" s="1084"/>
      <c r="AF146" s="1084"/>
      <c r="AG146" s="1071" t="str">
        <f>IF(SUM($M$146:$AF$146)=0,"",SUM($M$146:$AF$146))</f>
        <v/>
      </c>
      <c r="AH146" s="1072"/>
      <c r="AI146" s="1072"/>
      <c r="AJ146" s="1073"/>
      <c r="AK146" s="3"/>
      <c r="AN146" s="169"/>
      <c r="AO146" s="169"/>
      <c r="AP146" s="169"/>
      <c r="AQ146" s="169"/>
    </row>
    <row r="147" spans="1:46" ht="30" customHeight="1">
      <c r="A147" s="1"/>
      <c r="B147" s="153"/>
      <c r="C147" s="73"/>
      <c r="D147" s="1069"/>
      <c r="E147" s="1069"/>
      <c r="F147" s="1069"/>
      <c r="G147" s="1074" t="s">
        <v>495</v>
      </c>
      <c r="H147" s="1075"/>
      <c r="I147" s="1075"/>
      <c r="J147" s="1075"/>
      <c r="K147" s="1075"/>
      <c r="L147" s="1076"/>
      <c r="M147" s="1092" t="str">
        <f>IFERROR(IF(AND(M$140&gt;0,M$146&gt;0),1-M$146/M$140,""),"")</f>
        <v/>
      </c>
      <c r="N147" s="1092"/>
      <c r="O147" s="1092"/>
      <c r="P147" s="1092"/>
      <c r="Q147" s="1092" t="str">
        <f t="shared" ref="Q147" si="18">IFERROR(IF(AND(Q$140&gt;0,Q$146&gt;0),1-Q$146/Q$140,""),"")</f>
        <v/>
      </c>
      <c r="R147" s="1092"/>
      <c r="S147" s="1092"/>
      <c r="T147" s="1092"/>
      <c r="U147" s="1092" t="str">
        <f t="shared" ref="U147" si="19">IFERROR(IF(AND(U$140&gt;0,U$146&gt;0),1-U$146/U$140,""),"")</f>
        <v/>
      </c>
      <c r="V147" s="1092"/>
      <c r="W147" s="1092"/>
      <c r="X147" s="1092"/>
      <c r="Y147" s="1092" t="str">
        <f t="shared" ref="Y147" si="20">IFERROR(IF(AND(Y$140&gt;0,Y$146&gt;0),1-Y$146/Y$140,""),"")</f>
        <v/>
      </c>
      <c r="Z147" s="1092"/>
      <c r="AA147" s="1092"/>
      <c r="AB147" s="1092"/>
      <c r="AC147" s="1092" t="str">
        <f t="shared" ref="AC147" si="21">IFERROR(IF(AND(AC$140&gt;0,AC$146&gt;0),1-AC$146/AC$140,""),"")</f>
        <v/>
      </c>
      <c r="AD147" s="1092"/>
      <c r="AE147" s="1092"/>
      <c r="AF147" s="1092"/>
      <c r="AG147" s="1093" t="s">
        <v>192</v>
      </c>
      <c r="AH147" s="1094"/>
      <c r="AI147" s="1094"/>
      <c r="AJ147" s="1094"/>
      <c r="AK147" s="3"/>
      <c r="AN147" s="169"/>
      <c r="AO147" s="169"/>
      <c r="AP147" s="169"/>
      <c r="AQ147" s="169"/>
    </row>
    <row r="148" spans="1:46" ht="30" customHeight="1">
      <c r="A148" s="1"/>
      <c r="B148" s="153"/>
      <c r="C148" s="73"/>
      <c r="D148" s="1069"/>
      <c r="E148" s="1069"/>
      <c r="F148" s="1069"/>
      <c r="G148" s="1064" t="s">
        <v>216</v>
      </c>
      <c r="H148" s="1064"/>
      <c r="I148" s="1064"/>
      <c r="J148" s="1064"/>
      <c r="K148" s="1064"/>
      <c r="L148" s="1064"/>
      <c r="M148" s="1084" t="str">
        <f>IFERROR(IF(AND(M$140&gt;0,M$146&gt;0),M$140-M$146,""),"")</f>
        <v/>
      </c>
      <c r="N148" s="1084"/>
      <c r="O148" s="1084"/>
      <c r="P148" s="1084"/>
      <c r="Q148" s="1084" t="str">
        <f t="shared" ref="Q148" si="22">IFERROR(IF(AND(Q$140&gt;0,Q$146&gt;0),Q$140-Q$146,""),"")</f>
        <v/>
      </c>
      <c r="R148" s="1084"/>
      <c r="S148" s="1084"/>
      <c r="T148" s="1084"/>
      <c r="U148" s="1084" t="str">
        <f t="shared" ref="U148" si="23">IFERROR(IF(AND(U$140&gt;0,U$146&gt;0),U$140-U$146,""),"")</f>
        <v/>
      </c>
      <c r="V148" s="1084"/>
      <c r="W148" s="1084"/>
      <c r="X148" s="1084"/>
      <c r="Y148" s="1084" t="str">
        <f t="shared" ref="Y148" si="24">IFERROR(IF(AND(Y$140&gt;0,Y$146&gt;0),Y$140-Y$146,""),"")</f>
        <v/>
      </c>
      <c r="Z148" s="1084"/>
      <c r="AA148" s="1084"/>
      <c r="AB148" s="1084"/>
      <c r="AC148" s="1084" t="str">
        <f t="shared" ref="AC148" si="25">IFERROR(IF(AND(AC$140&gt;0,AC$146&gt;0),AC$140-AC$146,""),"")</f>
        <v/>
      </c>
      <c r="AD148" s="1084"/>
      <c r="AE148" s="1084"/>
      <c r="AF148" s="1084"/>
      <c r="AG148" s="1071" t="str">
        <f>IF(SUM($M$148:$AF$148)=0,"",SUM($M$148:$AF$148))</f>
        <v/>
      </c>
      <c r="AH148" s="1072"/>
      <c r="AI148" s="1072"/>
      <c r="AJ148" s="1073"/>
      <c r="AK148" s="3"/>
      <c r="AN148" s="169"/>
      <c r="AO148" s="169"/>
      <c r="AP148" s="169"/>
      <c r="AQ148" s="169"/>
    </row>
    <row r="149" spans="1:46" ht="30" customHeight="1">
      <c r="A149" s="1"/>
      <c r="B149" s="153"/>
      <c r="C149" s="73"/>
      <c r="D149" s="1089" t="s">
        <v>217</v>
      </c>
      <c r="E149" s="1090"/>
      <c r="F149" s="1090"/>
      <c r="G149" s="1090"/>
      <c r="H149" s="1090"/>
      <c r="I149" s="1090"/>
      <c r="J149" s="1090"/>
      <c r="K149" s="1090"/>
      <c r="L149" s="1091"/>
      <c r="M149" s="1077"/>
      <c r="N149" s="1077"/>
      <c r="O149" s="1077"/>
      <c r="P149" s="1077"/>
      <c r="Q149" s="1077"/>
      <c r="R149" s="1077"/>
      <c r="S149" s="1077"/>
      <c r="T149" s="1077"/>
      <c r="U149" s="1077"/>
      <c r="V149" s="1077"/>
      <c r="W149" s="1077"/>
      <c r="X149" s="1077"/>
      <c r="Y149" s="1077"/>
      <c r="Z149" s="1077"/>
      <c r="AA149" s="1077"/>
      <c r="AB149" s="1077"/>
      <c r="AC149" s="1077"/>
      <c r="AD149" s="1077"/>
      <c r="AE149" s="1077"/>
      <c r="AF149" s="1077"/>
      <c r="AG149" s="1078"/>
      <c r="AH149" s="1079"/>
      <c r="AI149" s="1079"/>
      <c r="AJ149" s="1080"/>
      <c r="AK149" s="3"/>
      <c r="AM149" s="133" t="s">
        <v>513</v>
      </c>
      <c r="AN149" s="169"/>
      <c r="AO149" s="169"/>
      <c r="AP149" s="169"/>
      <c r="AQ149" s="169"/>
    </row>
    <row r="150" spans="1:46" ht="11.25" customHeight="1">
      <c r="A150" s="1"/>
      <c r="B150" s="73"/>
      <c r="C150" s="73"/>
      <c r="D150" s="73"/>
      <c r="E150" s="73"/>
      <c r="F150" s="73"/>
      <c r="G150" s="73"/>
      <c r="H150" s="73"/>
      <c r="I150" s="73"/>
      <c r="J150" s="73"/>
      <c r="K150" s="73"/>
      <c r="L150" s="73"/>
      <c r="M150" s="73"/>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N150" s="169"/>
      <c r="AO150" s="169"/>
      <c r="AP150" s="169"/>
      <c r="AQ150" s="169"/>
    </row>
    <row r="151" spans="1:46">
      <c r="A151" s="1"/>
      <c r="B151" s="73"/>
      <c r="C151" s="54"/>
      <c r="D151" s="72"/>
      <c r="E151" s="280"/>
      <c r="F151" s="280"/>
      <c r="G151" s="280"/>
      <c r="H151" s="280"/>
      <c r="I151" s="280"/>
      <c r="J151" s="280"/>
      <c r="K151" s="280"/>
      <c r="L151" s="280"/>
      <c r="M151" s="73"/>
      <c r="N151" s="54"/>
      <c r="O151" s="54"/>
      <c r="P151" s="54"/>
      <c r="Q151" s="54"/>
      <c r="R151" s="54"/>
      <c r="S151" s="54"/>
      <c r="T151" s="54"/>
      <c r="U151" s="54"/>
      <c r="V151" s="54"/>
      <c r="W151" s="54"/>
      <c r="X151" s="54"/>
      <c r="Y151" s="116"/>
      <c r="Z151" s="116"/>
      <c r="AA151" s="116"/>
      <c r="AB151" s="107"/>
      <c r="AC151" s="116"/>
      <c r="AD151" s="116"/>
      <c r="AE151" s="116"/>
      <c r="AF151" s="116"/>
      <c r="AG151" s="116"/>
      <c r="AH151" s="116"/>
      <c r="AI151" s="116"/>
      <c r="AJ151" s="264" t="s">
        <v>79</v>
      </c>
      <c r="AK151" s="116"/>
      <c r="AN151" s="169"/>
      <c r="AO151" s="169"/>
      <c r="AP151" s="169"/>
      <c r="AQ151" s="169"/>
    </row>
    <row r="152" spans="1:46" s="46" customFormat="1" ht="13.5">
      <c r="A152" s="9"/>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871" t="s">
        <v>84</v>
      </c>
      <c r="Z152" s="871"/>
      <c r="AA152" s="871"/>
      <c r="AB152" s="871"/>
      <c r="AC152" s="746" t="str">
        <f>IF($AC$4="","",$AC$4)</f>
        <v/>
      </c>
      <c r="AD152" s="746"/>
      <c r="AE152" s="746"/>
      <c r="AF152" s="746"/>
      <c r="AG152" s="746"/>
      <c r="AH152" s="746"/>
      <c r="AI152" s="746"/>
      <c r="AJ152" s="746"/>
      <c r="AK152" s="67"/>
      <c r="AM152" s="136"/>
      <c r="AN152" s="169"/>
      <c r="AO152" s="169"/>
      <c r="AP152" s="169"/>
      <c r="AQ152" s="169"/>
    </row>
    <row r="153" spans="1:46">
      <c r="A153" s="1"/>
      <c r="B153" s="72"/>
      <c r="C153" s="258" t="s">
        <v>170</v>
      </c>
      <c r="D153" s="258"/>
      <c r="E153" s="258"/>
      <c r="F153" s="258"/>
      <c r="G153" s="258"/>
      <c r="H153" s="258"/>
      <c r="I153" s="258"/>
      <c r="J153" s="258"/>
      <c r="K153" s="258"/>
      <c r="L153" s="258"/>
      <c r="M153" s="258"/>
      <c r="N153" s="258"/>
      <c r="O153" s="258"/>
      <c r="P153" s="258"/>
      <c r="Q153" s="258"/>
      <c r="R153" s="258"/>
      <c r="S153" s="258"/>
      <c r="T153" s="258"/>
      <c r="U153" s="258"/>
      <c r="V153" s="258"/>
      <c r="W153" s="258"/>
      <c r="X153" s="258"/>
      <c r="Y153" s="54"/>
      <c r="Z153" s="54"/>
      <c r="AA153" s="54"/>
      <c r="AB153" s="54"/>
      <c r="AC153" s="54"/>
      <c r="AD153" s="54"/>
      <c r="AE153" s="54"/>
      <c r="AF153" s="281" t="str">
        <f>IF($E$10="B","B事業所（５） ",IF($E$10="C","C事業所（５）",""))</f>
        <v/>
      </c>
      <c r="AG153" s="54"/>
      <c r="AH153" s="54"/>
      <c r="AI153" s="54"/>
      <c r="AJ153" s="54"/>
      <c r="AK153" s="54"/>
      <c r="AN153" s="169"/>
      <c r="AO153" s="169"/>
      <c r="AP153" s="169"/>
      <c r="AQ153" s="169"/>
      <c r="AR153" s="46"/>
      <c r="AS153" s="46"/>
      <c r="AT153" s="46"/>
    </row>
    <row r="154" spans="1:46" ht="8.25" customHeight="1">
      <c r="A154" s="1"/>
      <c r="B154" s="32"/>
      <c r="C154" s="17"/>
      <c r="D154" s="17"/>
      <c r="E154" s="17"/>
      <c r="F154" s="17"/>
      <c r="G154" s="17"/>
      <c r="H154" s="17"/>
      <c r="I154" s="17"/>
      <c r="J154" s="17"/>
      <c r="K154" s="17"/>
      <c r="L154" s="17"/>
      <c r="M154" s="17"/>
      <c r="N154" s="17"/>
      <c r="O154" s="17"/>
      <c r="P154" s="17"/>
      <c r="Q154" s="17"/>
      <c r="R154" s="17"/>
      <c r="S154" s="17"/>
      <c r="T154" s="17"/>
      <c r="U154" s="17"/>
      <c r="V154" s="5"/>
      <c r="W154" s="5"/>
      <c r="X154" s="5"/>
      <c r="Y154" s="5"/>
      <c r="Z154" s="5"/>
      <c r="AA154" s="5"/>
      <c r="AB154" s="5"/>
      <c r="AC154" s="5"/>
      <c r="AD154" s="5"/>
      <c r="AE154" s="5"/>
      <c r="AF154" s="5"/>
      <c r="AG154" s="5"/>
      <c r="AH154" s="5"/>
      <c r="AI154" s="5"/>
      <c r="AJ154" s="5"/>
      <c r="AK154" s="18"/>
      <c r="AN154" s="169"/>
      <c r="AO154" s="169"/>
      <c r="AP154" s="169"/>
      <c r="AQ154" s="169"/>
      <c r="AR154" s="46"/>
      <c r="AS154" s="46"/>
      <c r="AT154" s="46"/>
    </row>
    <row r="155" spans="1:46" s="46" customFormat="1" ht="21" customHeight="1">
      <c r="A155" s="9"/>
      <c r="B155" s="155"/>
      <c r="C155" s="130" t="s">
        <v>171</v>
      </c>
      <c r="D155" s="86"/>
      <c r="E155" s="86"/>
      <c r="F155" s="86"/>
      <c r="G155" s="86"/>
      <c r="H155" s="67"/>
      <c r="I155" s="67"/>
      <c r="J155" s="67"/>
      <c r="K155" s="86"/>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34"/>
      <c r="AM155" s="136"/>
      <c r="AN155" s="169"/>
      <c r="AO155" s="169"/>
      <c r="AP155" s="169"/>
      <c r="AQ155" s="169"/>
    </row>
    <row r="156" spans="1:46" s="46" customFormat="1" ht="13.5">
      <c r="A156" s="9"/>
      <c r="B156" s="155"/>
      <c r="C156" s="86"/>
      <c r="D156" s="86"/>
      <c r="E156" s="86"/>
      <c r="F156" s="86"/>
      <c r="G156" s="86"/>
      <c r="H156" s="282"/>
      <c r="I156" s="282"/>
      <c r="J156" s="282"/>
      <c r="K156" s="86"/>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34"/>
      <c r="AM156" s="136"/>
      <c r="AN156" s="169"/>
      <c r="AO156" s="169"/>
      <c r="AP156" s="169"/>
      <c r="AQ156" s="169"/>
    </row>
    <row r="157" spans="1:46" s="46" customFormat="1" ht="10.5" customHeight="1">
      <c r="A157" s="9"/>
      <c r="B157" s="155"/>
      <c r="C157" s="878" t="s">
        <v>172</v>
      </c>
      <c r="D157" s="879"/>
      <c r="E157" s="884" t="s">
        <v>173</v>
      </c>
      <c r="F157" s="885"/>
      <c r="G157" s="885"/>
      <c r="H157" s="885"/>
      <c r="I157" s="885"/>
      <c r="J157" s="885"/>
      <c r="K157" s="885"/>
      <c r="L157" s="885"/>
      <c r="M157" s="885"/>
      <c r="N157" s="885"/>
      <c r="O157" s="885"/>
      <c r="P157" s="885"/>
      <c r="Q157" s="886"/>
      <c r="R157" s="878" t="s">
        <v>486</v>
      </c>
      <c r="S157" s="893"/>
      <c r="T157" s="893"/>
      <c r="U157" s="893"/>
      <c r="V157" s="893"/>
      <c r="W157" s="893"/>
      <c r="X157" s="893"/>
      <c r="Y157" s="893"/>
      <c r="Z157" s="893"/>
      <c r="AA157" s="893"/>
      <c r="AB157" s="893"/>
      <c r="AC157" s="879"/>
      <c r="AD157" s="872" t="s">
        <v>174</v>
      </c>
      <c r="AE157" s="872"/>
      <c r="AF157" s="1097" t="s">
        <v>218</v>
      </c>
      <c r="AG157" s="1097"/>
      <c r="AH157" s="873" t="s">
        <v>487</v>
      </c>
      <c r="AI157" s="873"/>
      <c r="AJ157" s="873"/>
      <c r="AK157" s="34"/>
      <c r="AM157" s="136"/>
      <c r="AN157" s="169"/>
      <c r="AO157" s="169"/>
      <c r="AP157" s="169"/>
      <c r="AQ157" s="169"/>
      <c r="AR157" s="45"/>
    </row>
    <row r="158" spans="1:46" s="46" customFormat="1" ht="10.5" customHeight="1">
      <c r="A158" s="9"/>
      <c r="B158" s="155"/>
      <c r="C158" s="1095"/>
      <c r="D158" s="881"/>
      <c r="E158" s="1096"/>
      <c r="F158" s="888"/>
      <c r="G158" s="888"/>
      <c r="H158" s="888"/>
      <c r="I158" s="888"/>
      <c r="J158" s="888"/>
      <c r="K158" s="888"/>
      <c r="L158" s="888"/>
      <c r="M158" s="888"/>
      <c r="N158" s="888"/>
      <c r="O158" s="888"/>
      <c r="P158" s="888"/>
      <c r="Q158" s="889"/>
      <c r="R158" s="1095"/>
      <c r="S158" s="894"/>
      <c r="T158" s="894"/>
      <c r="U158" s="894"/>
      <c r="V158" s="894"/>
      <c r="W158" s="894"/>
      <c r="X158" s="894"/>
      <c r="Y158" s="894"/>
      <c r="Z158" s="894"/>
      <c r="AA158" s="894"/>
      <c r="AB158" s="894"/>
      <c r="AC158" s="881"/>
      <c r="AD158" s="872"/>
      <c r="AE158" s="872"/>
      <c r="AF158" s="1097"/>
      <c r="AG158" s="1097"/>
      <c r="AH158" s="873"/>
      <c r="AI158" s="873"/>
      <c r="AJ158" s="873"/>
      <c r="AK158" s="34"/>
      <c r="AM158" s="136"/>
      <c r="AN158" s="169"/>
      <c r="AO158" s="169"/>
      <c r="AP158" s="169"/>
      <c r="AQ158" s="169"/>
      <c r="AR158" s="45"/>
    </row>
    <row r="159" spans="1:46" s="46" customFormat="1" ht="10.5" customHeight="1">
      <c r="A159" s="9"/>
      <c r="B159" s="155"/>
      <c r="C159" s="1095"/>
      <c r="D159" s="881"/>
      <c r="E159" s="890"/>
      <c r="F159" s="891"/>
      <c r="G159" s="891"/>
      <c r="H159" s="891"/>
      <c r="I159" s="891"/>
      <c r="J159" s="891"/>
      <c r="K159" s="891"/>
      <c r="L159" s="891"/>
      <c r="M159" s="891"/>
      <c r="N159" s="891"/>
      <c r="O159" s="891"/>
      <c r="P159" s="891"/>
      <c r="Q159" s="892"/>
      <c r="R159" s="1095"/>
      <c r="S159" s="894"/>
      <c r="T159" s="894"/>
      <c r="U159" s="894"/>
      <c r="V159" s="894"/>
      <c r="W159" s="894"/>
      <c r="X159" s="894"/>
      <c r="Y159" s="894"/>
      <c r="Z159" s="894"/>
      <c r="AA159" s="894"/>
      <c r="AB159" s="894"/>
      <c r="AC159" s="881"/>
      <c r="AD159" s="872"/>
      <c r="AE159" s="872"/>
      <c r="AF159" s="1097"/>
      <c r="AG159" s="1097"/>
      <c r="AH159" s="873"/>
      <c r="AI159" s="873"/>
      <c r="AJ159" s="873"/>
      <c r="AK159" s="34"/>
      <c r="AM159" s="136"/>
      <c r="AN159" s="169"/>
      <c r="AO159" s="169"/>
      <c r="AP159" s="169"/>
      <c r="AQ159" s="169"/>
    </row>
    <row r="160" spans="1:46" s="46" customFormat="1" ht="27.75" customHeight="1">
      <c r="A160" s="9"/>
      <c r="B160" s="155"/>
      <c r="C160" s="1095"/>
      <c r="D160" s="881"/>
      <c r="E160" s="1098" t="s">
        <v>176</v>
      </c>
      <c r="F160" s="1099"/>
      <c r="G160" s="1100"/>
      <c r="H160" s="874" t="s">
        <v>177</v>
      </c>
      <c r="I160" s="875"/>
      <c r="J160" s="875"/>
      <c r="K160" s="875"/>
      <c r="L160" s="875"/>
      <c r="M160" s="875"/>
      <c r="N160" s="875"/>
      <c r="O160" s="875"/>
      <c r="P160" s="875"/>
      <c r="Q160" s="876"/>
      <c r="R160" s="1095"/>
      <c r="S160" s="894"/>
      <c r="T160" s="894"/>
      <c r="U160" s="894"/>
      <c r="V160" s="894"/>
      <c r="W160" s="894"/>
      <c r="X160" s="894"/>
      <c r="Y160" s="894"/>
      <c r="Z160" s="894"/>
      <c r="AA160" s="894"/>
      <c r="AB160" s="894"/>
      <c r="AC160" s="881"/>
      <c r="AD160" s="872"/>
      <c r="AE160" s="872"/>
      <c r="AF160" s="1097"/>
      <c r="AG160" s="1097"/>
      <c r="AH160" s="873"/>
      <c r="AI160" s="873"/>
      <c r="AJ160" s="873"/>
      <c r="AK160" s="34"/>
      <c r="AM160" s="136"/>
      <c r="AN160" s="169"/>
      <c r="AO160" s="169"/>
      <c r="AP160" s="169"/>
      <c r="AQ160" s="169"/>
    </row>
    <row r="161" spans="1:46" s="46" customFormat="1" ht="27.75" customHeight="1">
      <c r="A161" s="9"/>
      <c r="B161" s="155"/>
      <c r="C161" s="882"/>
      <c r="D161" s="883"/>
      <c r="E161" s="1101"/>
      <c r="F161" s="1102"/>
      <c r="G161" s="1103"/>
      <c r="H161" s="874" t="s">
        <v>178</v>
      </c>
      <c r="I161" s="875"/>
      <c r="J161" s="875"/>
      <c r="K161" s="876"/>
      <c r="L161" s="874" t="s">
        <v>179</v>
      </c>
      <c r="M161" s="875"/>
      <c r="N161" s="875"/>
      <c r="O161" s="875"/>
      <c r="P161" s="875"/>
      <c r="Q161" s="876"/>
      <c r="R161" s="882"/>
      <c r="S161" s="895"/>
      <c r="T161" s="895"/>
      <c r="U161" s="895"/>
      <c r="V161" s="895"/>
      <c r="W161" s="895"/>
      <c r="X161" s="895"/>
      <c r="Y161" s="895"/>
      <c r="Z161" s="895"/>
      <c r="AA161" s="895"/>
      <c r="AB161" s="895"/>
      <c r="AC161" s="883"/>
      <c r="AD161" s="872"/>
      <c r="AE161" s="872"/>
      <c r="AF161" s="1097"/>
      <c r="AG161" s="1097"/>
      <c r="AH161" s="873"/>
      <c r="AI161" s="873"/>
      <c r="AJ161" s="873"/>
      <c r="AK161" s="34"/>
      <c r="AM161" s="136"/>
      <c r="AN161" s="169"/>
      <c r="AO161" s="169"/>
      <c r="AP161" s="169"/>
      <c r="AQ161" s="169"/>
    </row>
    <row r="162" spans="1:46" s="46" customFormat="1" ht="42" customHeight="1">
      <c r="A162" s="9"/>
      <c r="B162" s="155"/>
      <c r="C162" s="900">
        <v>1</v>
      </c>
      <c r="D162" s="901"/>
      <c r="E162" s="902" t="str" cm="1">
        <f t="array" aca="1" ref="E162" ca="1">IFERROR(INDIRECT("Tbl!"&amp;ADDRESS(MATCH($L162,Tbl!$AC:$AC,0),27)),"")</f>
        <v/>
      </c>
      <c r="F162" s="903"/>
      <c r="G162" s="904"/>
      <c r="H162" s="905" t="str" cm="1">
        <f t="array" aca="1" ref="H162" ca="1">IFERROR(INDIRECT("Tbl!"&amp;ADDRESS(MATCH($L162,Tbl!$AC:$AC,0),28)),"")</f>
        <v/>
      </c>
      <c r="I162" s="906"/>
      <c r="J162" s="906"/>
      <c r="K162" s="907"/>
      <c r="L162" s="908"/>
      <c r="M162" s="909"/>
      <c r="N162" s="909"/>
      <c r="O162" s="909"/>
      <c r="P162" s="909"/>
      <c r="Q162" s="909"/>
      <c r="R162" s="1104"/>
      <c r="S162" s="1105"/>
      <c r="T162" s="1105"/>
      <c r="U162" s="1105"/>
      <c r="V162" s="1105"/>
      <c r="W162" s="1105"/>
      <c r="X162" s="1105"/>
      <c r="Y162" s="1105"/>
      <c r="Z162" s="1105"/>
      <c r="AA162" s="1105"/>
      <c r="AB162" s="1105"/>
      <c r="AC162" s="1105"/>
      <c r="AD162" s="896"/>
      <c r="AE162" s="896"/>
      <c r="AF162" s="896"/>
      <c r="AG162" s="896"/>
      <c r="AH162" s="897"/>
      <c r="AI162" s="898"/>
      <c r="AJ162" s="899"/>
      <c r="AK162" s="34"/>
      <c r="AM162" s="343" t="s">
        <v>533</v>
      </c>
      <c r="AN162" s="343"/>
      <c r="AO162" s="343"/>
      <c r="AP162" s="343"/>
      <c r="AQ162" s="343"/>
      <c r="AR162" s="343"/>
      <c r="AS162" s="343"/>
    </row>
    <row r="163" spans="1:46" s="46" customFormat="1" ht="42" customHeight="1">
      <c r="A163" s="9"/>
      <c r="B163" s="155"/>
      <c r="C163" s="900">
        <v>2</v>
      </c>
      <c r="D163" s="901"/>
      <c r="E163" s="902" t="str" cm="1">
        <f t="array" aca="1" ref="E163" ca="1">IFERROR(INDIRECT("Tbl!"&amp;ADDRESS(MATCH($L163,Tbl!$AC:$AC,0),27)),"")</f>
        <v/>
      </c>
      <c r="F163" s="903"/>
      <c r="G163" s="904"/>
      <c r="H163" s="905" t="str" cm="1">
        <f t="array" aca="1" ref="H163" ca="1">IFERROR(INDIRECT("Tbl!"&amp;ADDRESS(MATCH($L163,Tbl!$AC:$AC,0),28)),"")</f>
        <v/>
      </c>
      <c r="I163" s="906"/>
      <c r="J163" s="906"/>
      <c r="K163" s="907"/>
      <c r="L163" s="908"/>
      <c r="M163" s="909"/>
      <c r="N163" s="909"/>
      <c r="O163" s="909"/>
      <c r="P163" s="909"/>
      <c r="Q163" s="909"/>
      <c r="R163" s="1104"/>
      <c r="S163" s="1105"/>
      <c r="T163" s="1105"/>
      <c r="U163" s="1105"/>
      <c r="V163" s="1105"/>
      <c r="W163" s="1105"/>
      <c r="X163" s="1105"/>
      <c r="Y163" s="1105"/>
      <c r="Z163" s="1105"/>
      <c r="AA163" s="1105"/>
      <c r="AB163" s="1105"/>
      <c r="AC163" s="1105"/>
      <c r="AD163" s="896"/>
      <c r="AE163" s="896"/>
      <c r="AF163" s="896"/>
      <c r="AG163" s="896"/>
      <c r="AH163" s="897"/>
      <c r="AI163" s="898"/>
      <c r="AJ163" s="899"/>
      <c r="AK163" s="34"/>
      <c r="AM163" s="136"/>
      <c r="AN163" s="169"/>
      <c r="AO163" s="169"/>
      <c r="AP163" s="169"/>
      <c r="AQ163" s="169"/>
    </row>
    <row r="164" spans="1:46" s="46" customFormat="1" ht="42" customHeight="1">
      <c r="A164" s="9"/>
      <c r="B164" s="155"/>
      <c r="C164" s="900">
        <v>3</v>
      </c>
      <c r="D164" s="901"/>
      <c r="E164" s="902" t="str" cm="1">
        <f t="array" aca="1" ref="E164" ca="1">IFERROR(INDIRECT("Tbl!"&amp;ADDRESS(MATCH($L164,Tbl!$AC:$AC,0),27)),"")</f>
        <v/>
      </c>
      <c r="F164" s="903"/>
      <c r="G164" s="904"/>
      <c r="H164" s="905" t="str" cm="1">
        <f t="array" aca="1" ref="H164" ca="1">IFERROR(INDIRECT("Tbl!"&amp;ADDRESS(MATCH($L164,Tbl!$AC:$AC,0),28)),"")</f>
        <v/>
      </c>
      <c r="I164" s="906"/>
      <c r="J164" s="906"/>
      <c r="K164" s="907"/>
      <c r="L164" s="908"/>
      <c r="M164" s="909"/>
      <c r="N164" s="909"/>
      <c r="O164" s="909"/>
      <c r="P164" s="909"/>
      <c r="Q164" s="909"/>
      <c r="R164" s="1104"/>
      <c r="S164" s="1105"/>
      <c r="T164" s="1105"/>
      <c r="U164" s="1105"/>
      <c r="V164" s="1105"/>
      <c r="W164" s="1105"/>
      <c r="X164" s="1105"/>
      <c r="Y164" s="1105"/>
      <c r="Z164" s="1105"/>
      <c r="AA164" s="1105"/>
      <c r="AB164" s="1105"/>
      <c r="AC164" s="1105"/>
      <c r="AD164" s="896"/>
      <c r="AE164" s="896"/>
      <c r="AF164" s="896"/>
      <c r="AG164" s="896"/>
      <c r="AH164" s="897"/>
      <c r="AI164" s="898"/>
      <c r="AJ164" s="899"/>
      <c r="AK164" s="34"/>
      <c r="AM164" s="136"/>
      <c r="AN164" s="169"/>
      <c r="AO164" s="169"/>
      <c r="AP164" s="169"/>
      <c r="AQ164" s="169"/>
    </row>
    <row r="165" spans="1:46" s="46" customFormat="1" ht="42" customHeight="1">
      <c r="A165" s="9"/>
      <c r="B165" s="155"/>
      <c r="C165" s="900">
        <v>4</v>
      </c>
      <c r="D165" s="901"/>
      <c r="E165" s="902" t="str" cm="1">
        <f t="array" aca="1" ref="E165" ca="1">IFERROR(INDIRECT("Tbl!"&amp;ADDRESS(MATCH($L165,Tbl!$AC:$AC,0),27)),"")</f>
        <v/>
      </c>
      <c r="F165" s="903"/>
      <c r="G165" s="904"/>
      <c r="H165" s="905" t="str" cm="1">
        <f t="array" aca="1" ref="H165" ca="1">IFERROR(INDIRECT("Tbl!"&amp;ADDRESS(MATCH($L165,Tbl!$AC:$AC,0),28)),"")</f>
        <v/>
      </c>
      <c r="I165" s="906"/>
      <c r="J165" s="906"/>
      <c r="K165" s="907"/>
      <c r="L165" s="908"/>
      <c r="M165" s="909"/>
      <c r="N165" s="909"/>
      <c r="O165" s="909"/>
      <c r="P165" s="909"/>
      <c r="Q165" s="909"/>
      <c r="R165" s="1104"/>
      <c r="S165" s="1105"/>
      <c r="T165" s="1105"/>
      <c r="U165" s="1105"/>
      <c r="V165" s="1105"/>
      <c r="W165" s="1105"/>
      <c r="X165" s="1105"/>
      <c r="Y165" s="1105"/>
      <c r="Z165" s="1105"/>
      <c r="AA165" s="1105"/>
      <c r="AB165" s="1105"/>
      <c r="AC165" s="1105"/>
      <c r="AD165" s="896"/>
      <c r="AE165" s="896"/>
      <c r="AF165" s="896"/>
      <c r="AG165" s="896"/>
      <c r="AH165" s="897"/>
      <c r="AI165" s="898"/>
      <c r="AJ165" s="899"/>
      <c r="AK165" s="34"/>
      <c r="AM165" s="136"/>
      <c r="AN165" s="169"/>
      <c r="AO165" s="169"/>
      <c r="AP165" s="169"/>
      <c r="AQ165" s="169"/>
    </row>
    <row r="166" spans="1:46" s="46" customFormat="1" ht="42" customHeight="1">
      <c r="A166" s="9"/>
      <c r="B166" s="155"/>
      <c r="C166" s="900">
        <v>5</v>
      </c>
      <c r="D166" s="901"/>
      <c r="E166" s="902" t="str" cm="1">
        <f t="array" aca="1" ref="E166" ca="1">IFERROR(INDIRECT("Tbl!"&amp;ADDRESS(MATCH($L166,Tbl!$AC:$AC,0),27)),"")</f>
        <v/>
      </c>
      <c r="F166" s="903"/>
      <c r="G166" s="904"/>
      <c r="H166" s="905" t="str" cm="1">
        <f t="array" aca="1" ref="H166" ca="1">IFERROR(INDIRECT("Tbl!"&amp;ADDRESS(MATCH($L166,Tbl!$AC:$AC,0),28)),"")</f>
        <v/>
      </c>
      <c r="I166" s="906"/>
      <c r="J166" s="906"/>
      <c r="K166" s="907"/>
      <c r="L166" s="908"/>
      <c r="M166" s="909"/>
      <c r="N166" s="909"/>
      <c r="O166" s="909"/>
      <c r="P166" s="909"/>
      <c r="Q166" s="909"/>
      <c r="R166" s="1104"/>
      <c r="S166" s="1105"/>
      <c r="T166" s="1105"/>
      <c r="U166" s="1105"/>
      <c r="V166" s="1105"/>
      <c r="W166" s="1105"/>
      <c r="X166" s="1105"/>
      <c r="Y166" s="1105"/>
      <c r="Z166" s="1105"/>
      <c r="AA166" s="1105"/>
      <c r="AB166" s="1105"/>
      <c r="AC166" s="1105"/>
      <c r="AD166" s="896"/>
      <c r="AE166" s="896"/>
      <c r="AF166" s="896"/>
      <c r="AG166" s="896"/>
      <c r="AH166" s="897"/>
      <c r="AI166" s="898"/>
      <c r="AJ166" s="899"/>
      <c r="AK166" s="34"/>
      <c r="AM166" s="136"/>
      <c r="AN166" s="169"/>
      <c r="AO166" s="169"/>
      <c r="AP166" s="169"/>
      <c r="AQ166" s="169"/>
    </row>
    <row r="167" spans="1:46" s="46" customFormat="1" ht="42" customHeight="1">
      <c r="A167" s="9"/>
      <c r="B167" s="155"/>
      <c r="C167" s="900">
        <v>6</v>
      </c>
      <c r="D167" s="901"/>
      <c r="E167" s="902" t="str" cm="1">
        <f t="array" aca="1" ref="E167" ca="1">IFERROR(INDIRECT("Tbl!"&amp;ADDRESS(MATCH($L167,Tbl!$AC:$AC,0),27)),"")</f>
        <v/>
      </c>
      <c r="F167" s="903"/>
      <c r="G167" s="904"/>
      <c r="H167" s="905" t="str" cm="1">
        <f t="array" aca="1" ref="H167" ca="1">IFERROR(INDIRECT("Tbl!"&amp;ADDRESS(MATCH($L167,Tbl!$AC:$AC,0),28)),"")</f>
        <v/>
      </c>
      <c r="I167" s="906"/>
      <c r="J167" s="906"/>
      <c r="K167" s="907"/>
      <c r="L167" s="908"/>
      <c r="M167" s="909"/>
      <c r="N167" s="909"/>
      <c r="O167" s="909"/>
      <c r="P167" s="909"/>
      <c r="Q167" s="909"/>
      <c r="R167" s="1104"/>
      <c r="S167" s="1105"/>
      <c r="T167" s="1105"/>
      <c r="U167" s="1105"/>
      <c r="V167" s="1105"/>
      <c r="W167" s="1105"/>
      <c r="X167" s="1105"/>
      <c r="Y167" s="1105"/>
      <c r="Z167" s="1105"/>
      <c r="AA167" s="1105"/>
      <c r="AB167" s="1105"/>
      <c r="AC167" s="1105"/>
      <c r="AD167" s="896"/>
      <c r="AE167" s="896"/>
      <c r="AF167" s="896"/>
      <c r="AG167" s="896"/>
      <c r="AH167" s="897"/>
      <c r="AI167" s="898"/>
      <c r="AJ167" s="899"/>
      <c r="AK167" s="34"/>
      <c r="AM167" s="136"/>
      <c r="AN167" s="169"/>
      <c r="AO167" s="169"/>
      <c r="AP167" s="169"/>
      <c r="AQ167" s="169"/>
    </row>
    <row r="168" spans="1:46" s="46" customFormat="1" ht="42" customHeight="1">
      <c r="A168" s="9"/>
      <c r="B168" s="155"/>
      <c r="C168" s="900">
        <v>7</v>
      </c>
      <c r="D168" s="901"/>
      <c r="E168" s="902" t="str" cm="1">
        <f t="array" aca="1" ref="E168" ca="1">IFERROR(INDIRECT("Tbl!"&amp;ADDRESS(MATCH($L168,Tbl!$AC:$AC,0),27)),"")</f>
        <v/>
      </c>
      <c r="F168" s="903"/>
      <c r="G168" s="904"/>
      <c r="H168" s="905" t="str" cm="1">
        <f t="array" aca="1" ref="H168" ca="1">IFERROR(INDIRECT("Tbl!"&amp;ADDRESS(MATCH($L168,Tbl!$AC:$AC,0),28)),"")</f>
        <v/>
      </c>
      <c r="I168" s="906"/>
      <c r="J168" s="906"/>
      <c r="K168" s="907"/>
      <c r="L168" s="908"/>
      <c r="M168" s="909"/>
      <c r="N168" s="909"/>
      <c r="O168" s="909"/>
      <c r="P168" s="909"/>
      <c r="Q168" s="909"/>
      <c r="R168" s="1104"/>
      <c r="S168" s="1105"/>
      <c r="T168" s="1105"/>
      <c r="U168" s="1105"/>
      <c r="V168" s="1105"/>
      <c r="W168" s="1105"/>
      <c r="X168" s="1105"/>
      <c r="Y168" s="1105"/>
      <c r="Z168" s="1105"/>
      <c r="AA168" s="1105"/>
      <c r="AB168" s="1105"/>
      <c r="AC168" s="1105"/>
      <c r="AD168" s="896"/>
      <c r="AE168" s="896"/>
      <c r="AF168" s="896"/>
      <c r="AG168" s="896"/>
      <c r="AH168" s="897"/>
      <c r="AI168" s="898"/>
      <c r="AJ168" s="899"/>
      <c r="AK168" s="34"/>
      <c r="AM168" s="136"/>
      <c r="AN168" s="169"/>
      <c r="AO168" s="169"/>
      <c r="AP168" s="169"/>
      <c r="AQ168" s="169"/>
    </row>
    <row r="169" spans="1:46" s="46" customFormat="1" ht="42" customHeight="1">
      <c r="A169" s="9"/>
      <c r="B169" s="155"/>
      <c r="C169" s="900">
        <v>8</v>
      </c>
      <c r="D169" s="901"/>
      <c r="E169" s="902" t="str" cm="1">
        <f t="array" aca="1" ref="E169" ca="1">IFERROR(INDIRECT("Tbl!"&amp;ADDRESS(MATCH($L169,Tbl!$AC:$AC,0),27)),"")</f>
        <v/>
      </c>
      <c r="F169" s="903"/>
      <c r="G169" s="904"/>
      <c r="H169" s="905" t="str" cm="1">
        <f t="array" aca="1" ref="H169" ca="1">IFERROR(INDIRECT("Tbl!"&amp;ADDRESS(MATCH($L169,Tbl!$AC:$AC,0),28)),"")</f>
        <v/>
      </c>
      <c r="I169" s="906"/>
      <c r="J169" s="906"/>
      <c r="K169" s="907"/>
      <c r="L169" s="908"/>
      <c r="M169" s="909"/>
      <c r="N169" s="909"/>
      <c r="O169" s="909"/>
      <c r="P169" s="909"/>
      <c r="Q169" s="909"/>
      <c r="R169" s="1104"/>
      <c r="S169" s="1105"/>
      <c r="T169" s="1105"/>
      <c r="U169" s="1105"/>
      <c r="V169" s="1105"/>
      <c r="W169" s="1105"/>
      <c r="X169" s="1105"/>
      <c r="Y169" s="1105"/>
      <c r="Z169" s="1105"/>
      <c r="AA169" s="1105"/>
      <c r="AB169" s="1105"/>
      <c r="AC169" s="1105"/>
      <c r="AD169" s="896"/>
      <c r="AE169" s="896"/>
      <c r="AF169" s="896"/>
      <c r="AG169" s="896"/>
      <c r="AH169" s="897"/>
      <c r="AI169" s="898"/>
      <c r="AJ169" s="899"/>
      <c r="AK169" s="34"/>
      <c r="AM169" s="136"/>
      <c r="AN169" s="169"/>
      <c r="AO169" s="169"/>
      <c r="AP169" s="169"/>
      <c r="AQ169" s="169"/>
    </row>
    <row r="170" spans="1:46" s="46" customFormat="1" ht="42" customHeight="1">
      <c r="A170" s="9"/>
      <c r="B170" s="155"/>
      <c r="C170" s="900">
        <v>9</v>
      </c>
      <c r="D170" s="901"/>
      <c r="E170" s="902" t="str" cm="1">
        <f t="array" aca="1" ref="E170" ca="1">IFERROR(INDIRECT("Tbl!"&amp;ADDRESS(MATCH($L170,Tbl!$AC:$AC,0),27)),"")</f>
        <v/>
      </c>
      <c r="F170" s="903"/>
      <c r="G170" s="904"/>
      <c r="H170" s="905" t="str" cm="1">
        <f t="array" aca="1" ref="H170" ca="1">IFERROR(INDIRECT("Tbl!"&amp;ADDRESS(MATCH($L170,Tbl!$AC:$AC,0),28)),"")</f>
        <v/>
      </c>
      <c r="I170" s="906"/>
      <c r="J170" s="906"/>
      <c r="K170" s="907"/>
      <c r="L170" s="908"/>
      <c r="M170" s="909"/>
      <c r="N170" s="909"/>
      <c r="O170" s="909"/>
      <c r="P170" s="909"/>
      <c r="Q170" s="909"/>
      <c r="R170" s="1104"/>
      <c r="S170" s="1105"/>
      <c r="T170" s="1105"/>
      <c r="U170" s="1105"/>
      <c r="V170" s="1105"/>
      <c r="W170" s="1105"/>
      <c r="X170" s="1105"/>
      <c r="Y170" s="1105"/>
      <c r="Z170" s="1105"/>
      <c r="AA170" s="1105"/>
      <c r="AB170" s="1105"/>
      <c r="AC170" s="1105"/>
      <c r="AD170" s="896"/>
      <c r="AE170" s="896"/>
      <c r="AF170" s="896"/>
      <c r="AG170" s="896"/>
      <c r="AH170" s="897"/>
      <c r="AI170" s="898"/>
      <c r="AJ170" s="899"/>
      <c r="AK170" s="34"/>
      <c r="AM170" s="136"/>
      <c r="AN170" s="169"/>
      <c r="AO170" s="169"/>
      <c r="AP170" s="169"/>
      <c r="AQ170" s="169"/>
    </row>
    <row r="171" spans="1:46" s="46" customFormat="1" ht="42" customHeight="1">
      <c r="A171" s="9"/>
      <c r="B171" s="155"/>
      <c r="C171" s="900">
        <v>10</v>
      </c>
      <c r="D171" s="901"/>
      <c r="E171" s="902" t="str" cm="1">
        <f t="array" aca="1" ref="E171" ca="1">IFERROR(INDIRECT("Tbl!"&amp;ADDRESS(MATCH($L171,Tbl!$AC:$AC,0),27)),"")</f>
        <v/>
      </c>
      <c r="F171" s="903"/>
      <c r="G171" s="904"/>
      <c r="H171" s="905" t="str" cm="1">
        <f t="array" aca="1" ref="H171" ca="1">IFERROR(INDIRECT("Tbl!"&amp;ADDRESS(MATCH($L171,Tbl!$AC:$AC,0),28)),"")</f>
        <v/>
      </c>
      <c r="I171" s="906"/>
      <c r="J171" s="906"/>
      <c r="K171" s="907"/>
      <c r="L171" s="908"/>
      <c r="M171" s="909"/>
      <c r="N171" s="909"/>
      <c r="O171" s="909"/>
      <c r="P171" s="909"/>
      <c r="Q171" s="909"/>
      <c r="R171" s="1104"/>
      <c r="S171" s="1105"/>
      <c r="T171" s="1105"/>
      <c r="U171" s="1105"/>
      <c r="V171" s="1105"/>
      <c r="W171" s="1105"/>
      <c r="X171" s="1105"/>
      <c r="Y171" s="1105"/>
      <c r="Z171" s="1105"/>
      <c r="AA171" s="1105"/>
      <c r="AB171" s="1105"/>
      <c r="AC171" s="1105"/>
      <c r="AD171" s="896"/>
      <c r="AE171" s="896"/>
      <c r="AF171" s="896"/>
      <c r="AG171" s="896"/>
      <c r="AH171" s="897"/>
      <c r="AI171" s="898"/>
      <c r="AJ171" s="899"/>
      <c r="AK171" s="34"/>
      <c r="AM171" s="136"/>
      <c r="AN171" s="169"/>
      <c r="AO171" s="169"/>
      <c r="AP171" s="169"/>
      <c r="AQ171" s="169"/>
    </row>
    <row r="172" spans="1:46" s="46" customFormat="1" ht="42" customHeight="1">
      <c r="A172" s="9"/>
      <c r="B172" s="155"/>
      <c r="C172" s="900">
        <v>11</v>
      </c>
      <c r="D172" s="901"/>
      <c r="E172" s="902" t="str" cm="1">
        <f t="array" aca="1" ref="E172" ca="1">IFERROR(INDIRECT("Tbl!"&amp;ADDRESS(MATCH($L172,Tbl!$AC:$AC,0),27)),"")</f>
        <v/>
      </c>
      <c r="F172" s="903"/>
      <c r="G172" s="904"/>
      <c r="H172" s="905" t="str" cm="1">
        <f t="array" aca="1" ref="H172" ca="1">IFERROR(INDIRECT("Tbl!"&amp;ADDRESS(MATCH($L172,Tbl!$AC:$AC,0),28)),"")</f>
        <v/>
      </c>
      <c r="I172" s="906"/>
      <c r="J172" s="906"/>
      <c r="K172" s="907"/>
      <c r="L172" s="908"/>
      <c r="M172" s="909"/>
      <c r="N172" s="909"/>
      <c r="O172" s="909"/>
      <c r="P172" s="909"/>
      <c r="Q172" s="909"/>
      <c r="R172" s="1104"/>
      <c r="S172" s="1105"/>
      <c r="T172" s="1105"/>
      <c r="U172" s="1105"/>
      <c r="V172" s="1105"/>
      <c r="W172" s="1105"/>
      <c r="X172" s="1105"/>
      <c r="Y172" s="1105"/>
      <c r="Z172" s="1105"/>
      <c r="AA172" s="1105"/>
      <c r="AB172" s="1105"/>
      <c r="AC172" s="1105"/>
      <c r="AD172" s="896"/>
      <c r="AE172" s="896"/>
      <c r="AF172" s="896"/>
      <c r="AG172" s="896"/>
      <c r="AH172" s="897"/>
      <c r="AI172" s="898"/>
      <c r="AJ172" s="899"/>
      <c r="AK172" s="34"/>
      <c r="AM172" s="136"/>
      <c r="AN172" s="169"/>
      <c r="AO172" s="169"/>
      <c r="AP172" s="169"/>
      <c r="AQ172" s="169"/>
    </row>
    <row r="173" spans="1:46" s="46" customFormat="1" ht="42" customHeight="1">
      <c r="A173" s="9"/>
      <c r="B173" s="155"/>
      <c r="C173" s="900">
        <v>12</v>
      </c>
      <c r="D173" s="901"/>
      <c r="E173" s="902" t="str" cm="1">
        <f t="array" aca="1" ref="E173" ca="1">IFERROR(INDIRECT("Tbl!"&amp;ADDRESS(MATCH($L173,Tbl!$AC:$AC,0),27)),"")</f>
        <v/>
      </c>
      <c r="F173" s="903"/>
      <c r="G173" s="904"/>
      <c r="H173" s="905" t="str" cm="1">
        <f t="array" aca="1" ref="H173" ca="1">IFERROR(INDIRECT("Tbl!"&amp;ADDRESS(MATCH($L173,Tbl!$AC:$AC,0),28)),"")</f>
        <v/>
      </c>
      <c r="I173" s="906"/>
      <c r="J173" s="906"/>
      <c r="K173" s="907"/>
      <c r="L173" s="908"/>
      <c r="M173" s="909"/>
      <c r="N173" s="909"/>
      <c r="O173" s="909"/>
      <c r="P173" s="909"/>
      <c r="Q173" s="909"/>
      <c r="R173" s="1104"/>
      <c r="S173" s="1105"/>
      <c r="T173" s="1105"/>
      <c r="U173" s="1105"/>
      <c r="V173" s="1105"/>
      <c r="W173" s="1105"/>
      <c r="X173" s="1105"/>
      <c r="Y173" s="1105"/>
      <c r="Z173" s="1105"/>
      <c r="AA173" s="1105"/>
      <c r="AB173" s="1105"/>
      <c r="AC173" s="1105"/>
      <c r="AD173" s="896"/>
      <c r="AE173" s="896"/>
      <c r="AF173" s="896"/>
      <c r="AG173" s="896"/>
      <c r="AH173" s="897"/>
      <c r="AI173" s="898"/>
      <c r="AJ173" s="899"/>
      <c r="AK173" s="34"/>
      <c r="AM173" s="136"/>
      <c r="AN173" s="169"/>
      <c r="AO173" s="169"/>
      <c r="AP173" s="169"/>
      <c r="AQ173" s="169"/>
    </row>
    <row r="174" spans="1:46" s="46" customFormat="1" ht="42" customHeight="1">
      <c r="A174" s="9"/>
      <c r="B174" s="155"/>
      <c r="C174" s="900">
        <v>13</v>
      </c>
      <c r="D174" s="901"/>
      <c r="E174" s="902" t="str" cm="1">
        <f t="array" aca="1" ref="E174" ca="1">IFERROR(INDIRECT("Tbl!"&amp;ADDRESS(MATCH($L174,Tbl!$AC:$AC,0),27)),"")</f>
        <v/>
      </c>
      <c r="F174" s="903"/>
      <c r="G174" s="904"/>
      <c r="H174" s="905" t="str" cm="1">
        <f t="array" aca="1" ref="H174" ca="1">IFERROR(INDIRECT("Tbl!"&amp;ADDRESS(MATCH($L174,Tbl!$AC:$AC,0),28)),"")</f>
        <v/>
      </c>
      <c r="I174" s="906"/>
      <c r="J174" s="906"/>
      <c r="K174" s="907"/>
      <c r="L174" s="908"/>
      <c r="M174" s="909"/>
      <c r="N174" s="909"/>
      <c r="O174" s="909"/>
      <c r="P174" s="909"/>
      <c r="Q174" s="909"/>
      <c r="R174" s="1104"/>
      <c r="S174" s="1105"/>
      <c r="T174" s="1105"/>
      <c r="U174" s="1105"/>
      <c r="V174" s="1105"/>
      <c r="W174" s="1105"/>
      <c r="X174" s="1105"/>
      <c r="Y174" s="1105"/>
      <c r="Z174" s="1105"/>
      <c r="AA174" s="1105"/>
      <c r="AB174" s="1105"/>
      <c r="AC174" s="1105"/>
      <c r="AD174" s="896"/>
      <c r="AE174" s="896"/>
      <c r="AF174" s="896"/>
      <c r="AG174" s="896"/>
      <c r="AH174" s="897"/>
      <c r="AI174" s="898"/>
      <c r="AJ174" s="899"/>
      <c r="AK174" s="34"/>
      <c r="AM174" s="136"/>
      <c r="AN174" s="169"/>
      <c r="AO174" s="169"/>
      <c r="AP174" s="169"/>
      <c r="AQ174" s="169"/>
      <c r="AR174" s="45"/>
      <c r="AS174" s="45"/>
      <c r="AT174" s="45"/>
    </row>
    <row r="175" spans="1:46" s="46" customFormat="1" ht="42" customHeight="1">
      <c r="A175" s="9"/>
      <c r="B175" s="155"/>
      <c r="C175" s="900">
        <v>14</v>
      </c>
      <c r="D175" s="901"/>
      <c r="E175" s="902" t="str" cm="1">
        <f t="array" aca="1" ref="E175" ca="1">IFERROR(INDIRECT("Tbl!"&amp;ADDRESS(MATCH($L175,Tbl!$AC:$AC,0),27)),"")</f>
        <v/>
      </c>
      <c r="F175" s="903"/>
      <c r="G175" s="904"/>
      <c r="H175" s="905" t="str" cm="1">
        <f t="array" aca="1" ref="H175" ca="1">IFERROR(INDIRECT("Tbl!"&amp;ADDRESS(MATCH($L175,Tbl!$AC:$AC,0),28)),"")</f>
        <v/>
      </c>
      <c r="I175" s="906"/>
      <c r="J175" s="906"/>
      <c r="K175" s="907"/>
      <c r="L175" s="908"/>
      <c r="M175" s="909"/>
      <c r="N175" s="909"/>
      <c r="O175" s="909"/>
      <c r="P175" s="909"/>
      <c r="Q175" s="909"/>
      <c r="R175" s="1104"/>
      <c r="S175" s="1105"/>
      <c r="T175" s="1105"/>
      <c r="U175" s="1105"/>
      <c r="V175" s="1105"/>
      <c r="W175" s="1105"/>
      <c r="X175" s="1105"/>
      <c r="Y175" s="1105"/>
      <c r="Z175" s="1105"/>
      <c r="AA175" s="1105"/>
      <c r="AB175" s="1105"/>
      <c r="AC175" s="1105"/>
      <c r="AD175" s="896"/>
      <c r="AE175" s="896"/>
      <c r="AF175" s="896"/>
      <c r="AG175" s="896"/>
      <c r="AH175" s="897"/>
      <c r="AI175" s="898"/>
      <c r="AJ175" s="899"/>
      <c r="AK175" s="34"/>
      <c r="AM175" s="136"/>
      <c r="AN175" s="169"/>
      <c r="AO175" s="169"/>
      <c r="AP175" s="169"/>
      <c r="AQ175" s="169"/>
    </row>
    <row r="176" spans="1:46" s="46" customFormat="1" ht="42" customHeight="1">
      <c r="A176" s="9"/>
      <c r="B176" s="155"/>
      <c r="C176" s="900">
        <v>15</v>
      </c>
      <c r="D176" s="901"/>
      <c r="E176" s="902" t="str" cm="1">
        <f t="array" aca="1" ref="E176" ca="1">IFERROR(INDIRECT("Tbl!"&amp;ADDRESS(MATCH($L176,Tbl!$AC:$AC,0),27)),"")</f>
        <v/>
      </c>
      <c r="F176" s="903"/>
      <c r="G176" s="904"/>
      <c r="H176" s="905" t="str" cm="1">
        <f t="array" aca="1" ref="H176" ca="1">IFERROR(INDIRECT("Tbl!"&amp;ADDRESS(MATCH($L176,Tbl!$AC:$AC,0),28)),"")</f>
        <v/>
      </c>
      <c r="I176" s="906"/>
      <c r="J176" s="906"/>
      <c r="K176" s="907"/>
      <c r="L176" s="908"/>
      <c r="M176" s="909"/>
      <c r="N176" s="909"/>
      <c r="O176" s="909"/>
      <c r="P176" s="909"/>
      <c r="Q176" s="909"/>
      <c r="R176" s="1104"/>
      <c r="S176" s="1105"/>
      <c r="T176" s="1105"/>
      <c r="U176" s="1105"/>
      <c r="V176" s="1105"/>
      <c r="W176" s="1105"/>
      <c r="X176" s="1105"/>
      <c r="Y176" s="1105"/>
      <c r="Z176" s="1105"/>
      <c r="AA176" s="1105"/>
      <c r="AB176" s="1105"/>
      <c r="AC176" s="1105"/>
      <c r="AD176" s="896"/>
      <c r="AE176" s="896"/>
      <c r="AF176" s="896"/>
      <c r="AG176" s="896"/>
      <c r="AH176" s="897"/>
      <c r="AI176" s="898"/>
      <c r="AJ176" s="899"/>
      <c r="AK176" s="34"/>
      <c r="AM176" s="308"/>
      <c r="AN176" s="308"/>
      <c r="AO176" s="308"/>
      <c r="AP176" s="308"/>
      <c r="AQ176" s="308"/>
      <c r="AR176" s="308"/>
      <c r="AS176" s="308"/>
      <c r="AT176" s="308"/>
    </row>
    <row r="177" spans="1:46" ht="18" customHeight="1">
      <c r="A177" s="1"/>
      <c r="B177" s="54"/>
      <c r="C177" s="283"/>
      <c r="D177" s="54"/>
      <c r="E177" s="54"/>
      <c r="F177" s="54"/>
      <c r="G177" s="54"/>
      <c r="H177" s="54"/>
      <c r="I177" s="54"/>
      <c r="J177" s="54"/>
      <c r="K177" s="54"/>
      <c r="L177" s="54"/>
      <c r="M177" s="54"/>
      <c r="N177" s="54"/>
      <c r="O177" s="54"/>
      <c r="P177" s="54"/>
      <c r="Q177" s="54"/>
      <c r="R177" s="54"/>
      <c r="S177" s="54"/>
      <c r="T177" s="54"/>
      <c r="U177" s="54"/>
      <c r="V177" s="116"/>
      <c r="W177" s="116"/>
      <c r="X177" s="116"/>
      <c r="Y177" s="116"/>
      <c r="Z177" s="116"/>
      <c r="AA177" s="121"/>
      <c r="AB177" s="116"/>
      <c r="AC177" s="116"/>
      <c r="AD177" s="116"/>
      <c r="AE177" s="116"/>
      <c r="AF177" s="116"/>
      <c r="AG177" s="116"/>
      <c r="AH177" s="116"/>
      <c r="AI177" s="116"/>
      <c r="AJ177" s="251" t="s">
        <v>79</v>
      </c>
      <c r="AK177" s="116"/>
      <c r="AN177" s="169"/>
      <c r="AO177" s="169"/>
      <c r="AP177" s="169"/>
      <c r="AQ177" s="169"/>
    </row>
    <row r="178" spans="1:46" s="46" customFormat="1" ht="13.5">
      <c r="A178" s="9"/>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871" t="s">
        <v>84</v>
      </c>
      <c r="Z178" s="871"/>
      <c r="AA178" s="871"/>
      <c r="AB178" s="871"/>
      <c r="AC178" s="746" t="str">
        <f>IF($AC$4="","",$AC$4)</f>
        <v/>
      </c>
      <c r="AD178" s="746"/>
      <c r="AE178" s="746"/>
      <c r="AF178" s="746"/>
      <c r="AG178" s="746"/>
      <c r="AH178" s="746"/>
      <c r="AI178" s="746"/>
      <c r="AJ178" s="746"/>
      <c r="AK178" s="67"/>
      <c r="AM178" s="136"/>
      <c r="AN178" s="169"/>
      <c r="AO178" s="169"/>
      <c r="AP178" s="169"/>
      <c r="AQ178" s="169"/>
    </row>
    <row r="179" spans="1:46">
      <c r="A179" s="1"/>
      <c r="B179" s="72"/>
      <c r="C179" s="258" t="s">
        <v>170</v>
      </c>
      <c r="D179" s="258"/>
      <c r="E179" s="258"/>
      <c r="F179" s="258"/>
      <c r="G179" s="258"/>
      <c r="H179" s="258"/>
      <c r="I179" s="258"/>
      <c r="J179" s="258"/>
      <c r="K179" s="258"/>
      <c r="L179" s="258"/>
      <c r="M179" s="258"/>
      <c r="N179" s="258"/>
      <c r="O179" s="258"/>
      <c r="P179" s="258"/>
      <c r="Q179" s="258"/>
      <c r="R179" s="258"/>
      <c r="S179" s="258"/>
      <c r="T179" s="258"/>
      <c r="U179" s="258"/>
      <c r="V179" s="258"/>
      <c r="W179" s="258"/>
      <c r="X179" s="258"/>
      <c r="Y179" s="54"/>
      <c r="Z179" s="54"/>
      <c r="AA179" s="54"/>
      <c r="AB179" s="54"/>
      <c r="AC179" s="54"/>
      <c r="AD179" s="54"/>
      <c r="AE179" s="54"/>
      <c r="AF179" s="281" t="str">
        <f>IF($E$10="B","B事業所（６）",IF($E$10="C","C事業所（６）",""))</f>
        <v/>
      </c>
      <c r="AG179" s="54"/>
      <c r="AH179" s="54"/>
      <c r="AI179" s="54"/>
      <c r="AJ179" s="54"/>
      <c r="AK179" s="54"/>
      <c r="AN179" s="169"/>
      <c r="AO179" s="169"/>
      <c r="AP179" s="169"/>
      <c r="AQ179" s="169"/>
      <c r="AR179" s="46"/>
      <c r="AS179" s="46"/>
      <c r="AT179" s="46"/>
    </row>
    <row r="180" spans="1:46" ht="8.25" customHeight="1">
      <c r="A180" s="1"/>
      <c r="B180" s="32"/>
      <c r="C180" s="17"/>
      <c r="D180" s="17"/>
      <c r="E180" s="17"/>
      <c r="F180" s="17"/>
      <c r="G180" s="17"/>
      <c r="H180" s="17"/>
      <c r="I180" s="17"/>
      <c r="J180" s="17"/>
      <c r="K180" s="17"/>
      <c r="L180" s="17"/>
      <c r="M180" s="17"/>
      <c r="N180" s="17"/>
      <c r="O180" s="17"/>
      <c r="P180" s="17"/>
      <c r="Q180" s="17"/>
      <c r="R180" s="17"/>
      <c r="S180" s="17"/>
      <c r="T180" s="17"/>
      <c r="U180" s="17"/>
      <c r="V180" s="5"/>
      <c r="W180" s="5"/>
      <c r="X180" s="5"/>
      <c r="Y180" s="5"/>
      <c r="Z180" s="5"/>
      <c r="AA180" s="5"/>
      <c r="AB180" s="5"/>
      <c r="AC180" s="5"/>
      <c r="AD180" s="5"/>
      <c r="AE180" s="5"/>
      <c r="AF180" s="5"/>
      <c r="AG180" s="5"/>
      <c r="AH180" s="5"/>
      <c r="AI180" s="5"/>
      <c r="AJ180" s="5"/>
      <c r="AK180" s="18"/>
      <c r="AN180" s="169"/>
      <c r="AO180" s="169"/>
      <c r="AP180" s="169"/>
      <c r="AQ180" s="169"/>
      <c r="AR180" s="46"/>
      <c r="AS180" s="46"/>
      <c r="AT180" s="46"/>
    </row>
    <row r="181" spans="1:46" s="46" customFormat="1" ht="13.5">
      <c r="A181" s="9"/>
      <c r="B181" s="155"/>
      <c r="C181" s="130" t="s">
        <v>180</v>
      </c>
      <c r="D181" s="86"/>
      <c r="E181" s="86"/>
      <c r="F181" s="86"/>
      <c r="G181" s="86"/>
      <c r="H181" s="86"/>
      <c r="I181" s="86"/>
      <c r="J181" s="86"/>
      <c r="K181" s="86"/>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34"/>
      <c r="AM181" s="136"/>
      <c r="AN181" s="169"/>
      <c r="AO181" s="169"/>
      <c r="AP181" s="169"/>
      <c r="AQ181" s="169"/>
    </row>
    <row r="182" spans="1:46" s="46" customFormat="1" ht="13.5">
      <c r="A182" s="9"/>
      <c r="B182" s="155"/>
      <c r="C182" s="86"/>
      <c r="D182" s="86"/>
      <c r="E182" s="86"/>
      <c r="F182" s="86"/>
      <c r="G182" s="86"/>
      <c r="H182" s="67"/>
      <c r="I182" s="86"/>
      <c r="J182" s="67"/>
      <c r="K182" s="86"/>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34"/>
      <c r="AM182" s="136"/>
      <c r="AN182" s="169"/>
      <c r="AO182" s="169"/>
      <c r="AP182" s="169"/>
      <c r="AQ182" s="169"/>
    </row>
    <row r="183" spans="1:46" s="46" customFormat="1" ht="13.5">
      <c r="A183" s="9"/>
      <c r="B183" s="155"/>
      <c r="C183" s="914" t="s">
        <v>181</v>
      </c>
      <c r="D183" s="914"/>
      <c r="E183" s="914"/>
      <c r="F183" s="914"/>
      <c r="G183" s="914"/>
      <c r="H183" s="914"/>
      <c r="I183" s="914"/>
      <c r="J183" s="914"/>
      <c r="K183" s="914"/>
      <c r="L183" s="914"/>
      <c r="M183" s="914"/>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34"/>
      <c r="AM183" s="136"/>
      <c r="AN183" s="169"/>
      <c r="AO183" s="169"/>
      <c r="AP183" s="169"/>
      <c r="AQ183" s="169"/>
    </row>
    <row r="184" spans="1:46" s="46" customFormat="1" ht="13.5">
      <c r="A184" s="9"/>
      <c r="B184" s="155"/>
      <c r="C184" s="86"/>
      <c r="D184" s="86"/>
      <c r="E184" s="86"/>
      <c r="F184" s="86"/>
      <c r="G184" s="86"/>
      <c r="H184" s="89"/>
      <c r="I184" s="86"/>
      <c r="J184" s="88"/>
      <c r="K184" s="86"/>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34"/>
      <c r="AM184" s="136"/>
      <c r="AN184" s="169"/>
      <c r="AO184" s="169"/>
      <c r="AP184" s="169"/>
      <c r="AQ184" s="169"/>
    </row>
    <row r="185" spans="1:46" s="46" customFormat="1" ht="13.5">
      <c r="A185" s="9"/>
      <c r="B185" s="155"/>
      <c r="C185" s="130" t="s">
        <v>182</v>
      </c>
      <c r="D185" s="86"/>
      <c r="E185" s="86"/>
      <c r="F185" s="86"/>
      <c r="G185" s="86"/>
      <c r="H185" s="89"/>
      <c r="I185" s="86"/>
      <c r="J185" s="88"/>
      <c r="K185" s="86"/>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34"/>
      <c r="AM185" s="136"/>
      <c r="AN185" s="169"/>
      <c r="AO185" s="169"/>
      <c r="AP185" s="169"/>
      <c r="AQ185" s="169"/>
    </row>
    <row r="186" spans="1:46" s="46" customFormat="1" ht="14.45" customHeight="1">
      <c r="A186" s="9"/>
      <c r="B186" s="155"/>
      <c r="C186" s="915"/>
      <c r="D186" s="916"/>
      <c r="E186" s="916"/>
      <c r="F186" s="916"/>
      <c r="G186" s="916"/>
      <c r="H186" s="916"/>
      <c r="I186" s="916"/>
      <c r="J186" s="916"/>
      <c r="K186" s="916"/>
      <c r="L186" s="916"/>
      <c r="M186" s="916"/>
      <c r="N186" s="916"/>
      <c r="O186" s="916"/>
      <c r="P186" s="916"/>
      <c r="Q186" s="916"/>
      <c r="R186" s="916"/>
      <c r="S186" s="916"/>
      <c r="T186" s="916"/>
      <c r="U186" s="916"/>
      <c r="V186" s="916"/>
      <c r="W186" s="916"/>
      <c r="X186" s="916"/>
      <c r="Y186" s="916"/>
      <c r="Z186" s="916"/>
      <c r="AA186" s="916"/>
      <c r="AB186" s="916"/>
      <c r="AC186" s="916"/>
      <c r="AD186" s="916"/>
      <c r="AE186" s="916"/>
      <c r="AF186" s="916"/>
      <c r="AG186" s="916"/>
      <c r="AH186" s="916"/>
      <c r="AI186" s="916"/>
      <c r="AJ186" s="917"/>
      <c r="AK186" s="34"/>
      <c r="AM186" s="133" t="s">
        <v>452</v>
      </c>
      <c r="AN186" s="169"/>
      <c r="AO186" s="169"/>
      <c r="AP186" s="169"/>
      <c r="AQ186" s="169"/>
    </row>
    <row r="187" spans="1:46" s="46" customFormat="1" ht="14.45" customHeight="1">
      <c r="A187" s="9"/>
      <c r="B187" s="155"/>
      <c r="C187" s="918"/>
      <c r="D187" s="919"/>
      <c r="E187" s="919"/>
      <c r="F187" s="919"/>
      <c r="G187" s="919"/>
      <c r="H187" s="919"/>
      <c r="I187" s="919"/>
      <c r="J187" s="919"/>
      <c r="K187" s="919"/>
      <c r="L187" s="919"/>
      <c r="M187" s="919"/>
      <c r="N187" s="919"/>
      <c r="O187" s="919"/>
      <c r="P187" s="919"/>
      <c r="Q187" s="919"/>
      <c r="R187" s="919"/>
      <c r="S187" s="919"/>
      <c r="T187" s="919"/>
      <c r="U187" s="919"/>
      <c r="V187" s="919"/>
      <c r="W187" s="919"/>
      <c r="X187" s="919"/>
      <c r="Y187" s="919"/>
      <c r="Z187" s="919"/>
      <c r="AA187" s="919"/>
      <c r="AB187" s="919"/>
      <c r="AC187" s="919"/>
      <c r="AD187" s="919"/>
      <c r="AE187" s="919"/>
      <c r="AF187" s="919"/>
      <c r="AG187" s="919"/>
      <c r="AH187" s="919"/>
      <c r="AI187" s="919"/>
      <c r="AJ187" s="920"/>
      <c r="AK187" s="34"/>
      <c r="AM187" s="136"/>
      <c r="AN187" s="169"/>
      <c r="AO187" s="169"/>
      <c r="AP187" s="169"/>
      <c r="AQ187" s="169"/>
    </row>
    <row r="188" spans="1:46" s="46" customFormat="1" ht="14.45" customHeight="1">
      <c r="A188" s="9"/>
      <c r="B188" s="155"/>
      <c r="C188" s="918"/>
      <c r="D188" s="919"/>
      <c r="E188" s="919"/>
      <c r="F188" s="919"/>
      <c r="G188" s="919"/>
      <c r="H188" s="919"/>
      <c r="I188" s="919"/>
      <c r="J188" s="919"/>
      <c r="K188" s="919"/>
      <c r="L188" s="919"/>
      <c r="M188" s="919"/>
      <c r="N188" s="919"/>
      <c r="O188" s="919"/>
      <c r="P188" s="919"/>
      <c r="Q188" s="919"/>
      <c r="R188" s="919"/>
      <c r="S188" s="919"/>
      <c r="T188" s="919"/>
      <c r="U188" s="919"/>
      <c r="V188" s="919"/>
      <c r="W188" s="919"/>
      <c r="X188" s="919"/>
      <c r="Y188" s="919"/>
      <c r="Z188" s="919"/>
      <c r="AA188" s="919"/>
      <c r="AB188" s="919"/>
      <c r="AC188" s="919"/>
      <c r="AD188" s="919"/>
      <c r="AE188" s="919"/>
      <c r="AF188" s="919"/>
      <c r="AG188" s="919"/>
      <c r="AH188" s="919"/>
      <c r="AI188" s="919"/>
      <c r="AJ188" s="920"/>
      <c r="AK188" s="34"/>
      <c r="AM188" s="136"/>
      <c r="AN188" s="169"/>
      <c r="AO188" s="169"/>
      <c r="AP188" s="169"/>
      <c r="AQ188" s="169"/>
    </row>
    <row r="189" spans="1:46" s="46" customFormat="1" ht="14.45" customHeight="1">
      <c r="A189" s="9"/>
      <c r="B189" s="155"/>
      <c r="C189" s="918"/>
      <c r="D189" s="919"/>
      <c r="E189" s="919"/>
      <c r="F189" s="919"/>
      <c r="G189" s="919"/>
      <c r="H189" s="919"/>
      <c r="I189" s="919"/>
      <c r="J189" s="919"/>
      <c r="K189" s="919"/>
      <c r="L189" s="919"/>
      <c r="M189" s="919"/>
      <c r="N189" s="919"/>
      <c r="O189" s="919"/>
      <c r="P189" s="919"/>
      <c r="Q189" s="919"/>
      <c r="R189" s="919"/>
      <c r="S189" s="919"/>
      <c r="T189" s="919"/>
      <c r="U189" s="919"/>
      <c r="V189" s="919"/>
      <c r="W189" s="919"/>
      <c r="X189" s="919"/>
      <c r="Y189" s="919"/>
      <c r="Z189" s="919"/>
      <c r="AA189" s="919"/>
      <c r="AB189" s="919"/>
      <c r="AC189" s="919"/>
      <c r="AD189" s="919"/>
      <c r="AE189" s="919"/>
      <c r="AF189" s="919"/>
      <c r="AG189" s="919"/>
      <c r="AH189" s="919"/>
      <c r="AI189" s="919"/>
      <c r="AJ189" s="920"/>
      <c r="AK189" s="34"/>
      <c r="AM189" s="136"/>
      <c r="AN189" s="169"/>
      <c r="AO189" s="169"/>
      <c r="AP189" s="169"/>
      <c r="AQ189" s="169"/>
    </row>
    <row r="190" spans="1:46" s="46" customFormat="1" ht="14.45" customHeight="1">
      <c r="A190" s="9"/>
      <c r="B190" s="155"/>
      <c r="C190" s="918"/>
      <c r="D190" s="919"/>
      <c r="E190" s="919"/>
      <c r="F190" s="919"/>
      <c r="G190" s="919"/>
      <c r="H190" s="919"/>
      <c r="I190" s="919"/>
      <c r="J190" s="919"/>
      <c r="K190" s="919"/>
      <c r="L190" s="919"/>
      <c r="M190" s="919"/>
      <c r="N190" s="919"/>
      <c r="O190" s="919"/>
      <c r="P190" s="919"/>
      <c r="Q190" s="919"/>
      <c r="R190" s="919"/>
      <c r="S190" s="919"/>
      <c r="T190" s="919"/>
      <c r="U190" s="919"/>
      <c r="V190" s="919"/>
      <c r="W190" s="919"/>
      <c r="X190" s="919"/>
      <c r="Y190" s="919"/>
      <c r="Z190" s="919"/>
      <c r="AA190" s="919"/>
      <c r="AB190" s="919"/>
      <c r="AC190" s="919"/>
      <c r="AD190" s="919"/>
      <c r="AE190" s="919"/>
      <c r="AF190" s="919"/>
      <c r="AG190" s="919"/>
      <c r="AH190" s="919"/>
      <c r="AI190" s="919"/>
      <c r="AJ190" s="920"/>
      <c r="AK190" s="34"/>
      <c r="AM190" s="136"/>
      <c r="AN190" s="169"/>
      <c r="AO190" s="169"/>
      <c r="AP190" s="169"/>
      <c r="AQ190" s="169"/>
    </row>
    <row r="191" spans="1:46" s="46" customFormat="1" ht="14.45" customHeight="1">
      <c r="A191" s="9"/>
      <c r="B191" s="155"/>
      <c r="C191" s="918"/>
      <c r="D191" s="919"/>
      <c r="E191" s="919"/>
      <c r="F191" s="919"/>
      <c r="G191" s="919"/>
      <c r="H191" s="919"/>
      <c r="I191" s="919"/>
      <c r="J191" s="919"/>
      <c r="K191" s="919"/>
      <c r="L191" s="919"/>
      <c r="M191" s="919"/>
      <c r="N191" s="919"/>
      <c r="O191" s="919"/>
      <c r="P191" s="919"/>
      <c r="Q191" s="919"/>
      <c r="R191" s="919"/>
      <c r="S191" s="919"/>
      <c r="T191" s="919"/>
      <c r="U191" s="919"/>
      <c r="V191" s="919"/>
      <c r="W191" s="919"/>
      <c r="X191" s="919"/>
      <c r="Y191" s="919"/>
      <c r="Z191" s="919"/>
      <c r="AA191" s="919"/>
      <c r="AB191" s="919"/>
      <c r="AC191" s="919"/>
      <c r="AD191" s="919"/>
      <c r="AE191" s="919"/>
      <c r="AF191" s="919"/>
      <c r="AG191" s="919"/>
      <c r="AH191" s="919"/>
      <c r="AI191" s="919"/>
      <c r="AJ191" s="920"/>
      <c r="AK191" s="34"/>
      <c r="AM191" s="136"/>
      <c r="AN191" s="169"/>
      <c r="AO191" s="169"/>
      <c r="AP191" s="169"/>
      <c r="AQ191" s="169"/>
    </row>
    <row r="192" spans="1:46" s="46" customFormat="1" ht="14.45" customHeight="1">
      <c r="A192" s="9"/>
      <c r="B192" s="155"/>
      <c r="C192" s="918"/>
      <c r="D192" s="919"/>
      <c r="E192" s="919"/>
      <c r="F192" s="919"/>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920"/>
      <c r="AK192" s="34"/>
      <c r="AM192" s="136"/>
      <c r="AN192" s="169"/>
      <c r="AO192" s="169"/>
      <c r="AP192" s="169"/>
      <c r="AQ192" s="169"/>
    </row>
    <row r="193" spans="1:43" s="46" customFormat="1" ht="14.45" customHeight="1">
      <c r="A193" s="9"/>
      <c r="B193" s="155"/>
      <c r="C193" s="918"/>
      <c r="D193" s="919"/>
      <c r="E193" s="919"/>
      <c r="F193" s="919"/>
      <c r="G193" s="919"/>
      <c r="H193" s="919"/>
      <c r="I193" s="919"/>
      <c r="J193" s="919"/>
      <c r="K193" s="919"/>
      <c r="L193" s="919"/>
      <c r="M193" s="919"/>
      <c r="N193" s="919"/>
      <c r="O193" s="919"/>
      <c r="P193" s="919"/>
      <c r="Q193" s="919"/>
      <c r="R193" s="919"/>
      <c r="S193" s="919"/>
      <c r="T193" s="919"/>
      <c r="U193" s="919"/>
      <c r="V193" s="919"/>
      <c r="W193" s="919"/>
      <c r="X193" s="919"/>
      <c r="Y193" s="919"/>
      <c r="Z193" s="919"/>
      <c r="AA193" s="919"/>
      <c r="AB193" s="919"/>
      <c r="AC193" s="919"/>
      <c r="AD193" s="919"/>
      <c r="AE193" s="919"/>
      <c r="AF193" s="919"/>
      <c r="AG193" s="919"/>
      <c r="AH193" s="919"/>
      <c r="AI193" s="919"/>
      <c r="AJ193" s="920"/>
      <c r="AK193" s="34"/>
      <c r="AM193" s="136"/>
      <c r="AN193" s="169"/>
      <c r="AO193" s="169"/>
      <c r="AP193" s="169"/>
      <c r="AQ193" s="169"/>
    </row>
    <row r="194" spans="1:43" s="46" customFormat="1" ht="14.45" customHeight="1">
      <c r="A194" s="9"/>
      <c r="B194" s="155"/>
      <c r="C194" s="918"/>
      <c r="D194" s="919"/>
      <c r="E194" s="919"/>
      <c r="F194" s="919"/>
      <c r="G194" s="919"/>
      <c r="H194" s="919"/>
      <c r="I194" s="919"/>
      <c r="J194" s="919"/>
      <c r="K194" s="919"/>
      <c r="L194" s="919"/>
      <c r="M194" s="919"/>
      <c r="N194" s="919"/>
      <c r="O194" s="919"/>
      <c r="P194" s="919"/>
      <c r="Q194" s="919"/>
      <c r="R194" s="919"/>
      <c r="S194" s="919"/>
      <c r="T194" s="919"/>
      <c r="U194" s="919"/>
      <c r="V194" s="919"/>
      <c r="W194" s="919"/>
      <c r="X194" s="919"/>
      <c r="Y194" s="919"/>
      <c r="Z194" s="919"/>
      <c r="AA194" s="919"/>
      <c r="AB194" s="919"/>
      <c r="AC194" s="919"/>
      <c r="AD194" s="919"/>
      <c r="AE194" s="919"/>
      <c r="AF194" s="919"/>
      <c r="AG194" s="919"/>
      <c r="AH194" s="919"/>
      <c r="AI194" s="919"/>
      <c r="AJ194" s="920"/>
      <c r="AK194" s="34"/>
      <c r="AM194" s="136"/>
      <c r="AN194" s="169"/>
      <c r="AO194" s="169"/>
      <c r="AP194" s="169"/>
      <c r="AQ194" s="169"/>
    </row>
    <row r="195" spans="1:43" s="46" customFormat="1" ht="14.45" customHeight="1">
      <c r="A195" s="9"/>
      <c r="B195" s="155"/>
      <c r="C195" s="918"/>
      <c r="D195" s="919"/>
      <c r="E195" s="919"/>
      <c r="F195" s="919"/>
      <c r="G195" s="919"/>
      <c r="H195" s="919"/>
      <c r="I195" s="919"/>
      <c r="J195" s="919"/>
      <c r="K195" s="919"/>
      <c r="L195" s="919"/>
      <c r="M195" s="919"/>
      <c r="N195" s="919"/>
      <c r="O195" s="919"/>
      <c r="P195" s="919"/>
      <c r="Q195" s="919"/>
      <c r="R195" s="919"/>
      <c r="S195" s="919"/>
      <c r="T195" s="919"/>
      <c r="U195" s="919"/>
      <c r="V195" s="919"/>
      <c r="W195" s="919"/>
      <c r="X195" s="919"/>
      <c r="Y195" s="919"/>
      <c r="Z195" s="919"/>
      <c r="AA195" s="919"/>
      <c r="AB195" s="919"/>
      <c r="AC195" s="919"/>
      <c r="AD195" s="919"/>
      <c r="AE195" s="919"/>
      <c r="AF195" s="919"/>
      <c r="AG195" s="919"/>
      <c r="AH195" s="919"/>
      <c r="AI195" s="919"/>
      <c r="AJ195" s="920"/>
      <c r="AK195" s="34"/>
      <c r="AM195" s="136"/>
      <c r="AN195" s="169"/>
      <c r="AO195" s="169"/>
      <c r="AP195" s="169"/>
      <c r="AQ195" s="169"/>
    </row>
    <row r="196" spans="1:43" s="46" customFormat="1" ht="14.45" customHeight="1">
      <c r="A196" s="9"/>
      <c r="B196" s="155"/>
      <c r="C196" s="918"/>
      <c r="D196" s="919"/>
      <c r="E196" s="919"/>
      <c r="F196" s="919"/>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920"/>
      <c r="AK196" s="34"/>
      <c r="AM196" s="136"/>
      <c r="AN196" s="169"/>
      <c r="AO196" s="169"/>
      <c r="AP196" s="169"/>
      <c r="AQ196" s="169"/>
    </row>
    <row r="197" spans="1:43" s="46" customFormat="1" ht="14.45" customHeight="1">
      <c r="A197" s="9"/>
      <c r="B197" s="155"/>
      <c r="C197" s="918"/>
      <c r="D197" s="919"/>
      <c r="E197" s="919"/>
      <c r="F197" s="919"/>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920"/>
      <c r="AK197" s="34"/>
      <c r="AM197" s="136"/>
      <c r="AN197" s="169"/>
      <c r="AO197" s="169"/>
      <c r="AP197" s="169"/>
      <c r="AQ197" s="169"/>
    </row>
    <row r="198" spans="1:43" s="46" customFormat="1" ht="14.45" customHeight="1">
      <c r="A198" s="9"/>
      <c r="B198" s="155"/>
      <c r="C198" s="918"/>
      <c r="D198" s="919"/>
      <c r="E198" s="919"/>
      <c r="F198" s="919"/>
      <c r="G198" s="919"/>
      <c r="H198" s="919"/>
      <c r="I198" s="919"/>
      <c r="J198" s="919"/>
      <c r="K198" s="919"/>
      <c r="L198" s="919"/>
      <c r="M198" s="919"/>
      <c r="N198" s="919"/>
      <c r="O198" s="919"/>
      <c r="P198" s="919"/>
      <c r="Q198" s="919"/>
      <c r="R198" s="919"/>
      <c r="S198" s="919"/>
      <c r="T198" s="919"/>
      <c r="U198" s="919"/>
      <c r="V198" s="919"/>
      <c r="W198" s="919"/>
      <c r="X198" s="919"/>
      <c r="Y198" s="919"/>
      <c r="Z198" s="919"/>
      <c r="AA198" s="919"/>
      <c r="AB198" s="919"/>
      <c r="AC198" s="919"/>
      <c r="AD198" s="919"/>
      <c r="AE198" s="919"/>
      <c r="AF198" s="919"/>
      <c r="AG198" s="919"/>
      <c r="AH198" s="919"/>
      <c r="AI198" s="919"/>
      <c r="AJ198" s="920"/>
      <c r="AK198" s="34"/>
      <c r="AM198" s="136"/>
      <c r="AN198" s="169"/>
      <c r="AO198" s="169"/>
      <c r="AP198" s="169"/>
      <c r="AQ198" s="169"/>
    </row>
    <row r="199" spans="1:43" s="46" customFormat="1" ht="14.45" customHeight="1">
      <c r="A199" s="9"/>
      <c r="B199" s="155"/>
      <c r="C199" s="918"/>
      <c r="D199" s="919"/>
      <c r="E199" s="919"/>
      <c r="F199" s="919"/>
      <c r="G199" s="919"/>
      <c r="H199" s="919"/>
      <c r="I199" s="919"/>
      <c r="J199" s="919"/>
      <c r="K199" s="919"/>
      <c r="L199" s="919"/>
      <c r="M199" s="919"/>
      <c r="N199" s="919"/>
      <c r="O199" s="919"/>
      <c r="P199" s="919"/>
      <c r="Q199" s="919"/>
      <c r="R199" s="919"/>
      <c r="S199" s="919"/>
      <c r="T199" s="919"/>
      <c r="U199" s="919"/>
      <c r="V199" s="919"/>
      <c r="W199" s="919"/>
      <c r="X199" s="919"/>
      <c r="Y199" s="919"/>
      <c r="Z199" s="919"/>
      <c r="AA199" s="919"/>
      <c r="AB199" s="919"/>
      <c r="AC199" s="919"/>
      <c r="AD199" s="919"/>
      <c r="AE199" s="919"/>
      <c r="AF199" s="919"/>
      <c r="AG199" s="919"/>
      <c r="AH199" s="919"/>
      <c r="AI199" s="919"/>
      <c r="AJ199" s="920"/>
      <c r="AK199" s="34"/>
      <c r="AM199" s="136"/>
      <c r="AN199" s="169"/>
      <c r="AO199" s="169"/>
      <c r="AP199" s="169"/>
      <c r="AQ199" s="169"/>
    </row>
    <row r="200" spans="1:43" s="46" customFormat="1" ht="14.45" customHeight="1">
      <c r="A200" s="9"/>
      <c r="B200" s="155"/>
      <c r="C200" s="918"/>
      <c r="D200" s="919"/>
      <c r="E200" s="919"/>
      <c r="F200" s="919"/>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920"/>
      <c r="AK200" s="34"/>
      <c r="AM200" s="136"/>
      <c r="AN200" s="169"/>
      <c r="AO200" s="169"/>
      <c r="AP200" s="169"/>
      <c r="AQ200" s="169"/>
    </row>
    <row r="201" spans="1:43" s="46" customFormat="1" ht="14.45" customHeight="1">
      <c r="A201" s="9"/>
      <c r="B201" s="155"/>
      <c r="C201" s="918"/>
      <c r="D201" s="919"/>
      <c r="E201" s="919"/>
      <c r="F201" s="919"/>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920"/>
      <c r="AK201" s="34"/>
      <c r="AM201" s="136"/>
      <c r="AN201" s="169"/>
      <c r="AO201" s="169"/>
      <c r="AP201" s="169"/>
      <c r="AQ201" s="169"/>
    </row>
    <row r="202" spans="1:43" s="46" customFormat="1" ht="14.45" customHeight="1">
      <c r="A202" s="9"/>
      <c r="B202" s="155"/>
      <c r="C202" s="918"/>
      <c r="D202" s="919"/>
      <c r="E202" s="919"/>
      <c r="F202" s="919"/>
      <c r="G202" s="919"/>
      <c r="H202" s="919"/>
      <c r="I202" s="919"/>
      <c r="J202" s="919"/>
      <c r="K202" s="919"/>
      <c r="L202" s="919"/>
      <c r="M202" s="919"/>
      <c r="N202" s="919"/>
      <c r="O202" s="919"/>
      <c r="P202" s="919"/>
      <c r="Q202" s="919"/>
      <c r="R202" s="919"/>
      <c r="S202" s="919"/>
      <c r="T202" s="919"/>
      <c r="U202" s="919"/>
      <c r="V202" s="919"/>
      <c r="W202" s="919"/>
      <c r="X202" s="919"/>
      <c r="Y202" s="919"/>
      <c r="Z202" s="919"/>
      <c r="AA202" s="919"/>
      <c r="AB202" s="919"/>
      <c r="AC202" s="919"/>
      <c r="AD202" s="919"/>
      <c r="AE202" s="919"/>
      <c r="AF202" s="919"/>
      <c r="AG202" s="919"/>
      <c r="AH202" s="919"/>
      <c r="AI202" s="919"/>
      <c r="AJ202" s="920"/>
      <c r="AK202" s="34"/>
      <c r="AM202" s="136"/>
      <c r="AN202" s="169"/>
      <c r="AO202" s="169"/>
      <c r="AP202" s="169"/>
      <c r="AQ202" s="169"/>
    </row>
    <row r="203" spans="1:43" s="46" customFormat="1" ht="14.45" customHeight="1">
      <c r="A203" s="9"/>
      <c r="B203" s="155"/>
      <c r="C203" s="918"/>
      <c r="D203" s="919"/>
      <c r="E203" s="919"/>
      <c r="F203" s="919"/>
      <c r="G203" s="919"/>
      <c r="H203" s="919"/>
      <c r="I203" s="919"/>
      <c r="J203" s="919"/>
      <c r="K203" s="919"/>
      <c r="L203" s="919"/>
      <c r="M203" s="919"/>
      <c r="N203" s="919"/>
      <c r="O203" s="919"/>
      <c r="P203" s="919"/>
      <c r="Q203" s="919"/>
      <c r="R203" s="919"/>
      <c r="S203" s="919"/>
      <c r="T203" s="919"/>
      <c r="U203" s="919"/>
      <c r="V203" s="919"/>
      <c r="W203" s="919"/>
      <c r="X203" s="919"/>
      <c r="Y203" s="919"/>
      <c r="Z203" s="919"/>
      <c r="AA203" s="919"/>
      <c r="AB203" s="919"/>
      <c r="AC203" s="919"/>
      <c r="AD203" s="919"/>
      <c r="AE203" s="919"/>
      <c r="AF203" s="919"/>
      <c r="AG203" s="919"/>
      <c r="AH203" s="919"/>
      <c r="AI203" s="919"/>
      <c r="AJ203" s="920"/>
      <c r="AK203" s="34"/>
      <c r="AM203" s="136"/>
      <c r="AN203" s="169"/>
      <c r="AO203" s="169"/>
      <c r="AP203" s="169"/>
      <c r="AQ203" s="169"/>
    </row>
    <row r="204" spans="1:43" s="46" customFormat="1" ht="14.45" customHeight="1">
      <c r="A204" s="9"/>
      <c r="B204" s="155"/>
      <c r="C204" s="918"/>
      <c r="D204" s="919"/>
      <c r="E204" s="919"/>
      <c r="F204" s="919"/>
      <c r="G204" s="919"/>
      <c r="H204" s="919"/>
      <c r="I204" s="919"/>
      <c r="J204" s="919"/>
      <c r="K204" s="919"/>
      <c r="L204" s="919"/>
      <c r="M204" s="919"/>
      <c r="N204" s="919"/>
      <c r="O204" s="919"/>
      <c r="P204" s="919"/>
      <c r="Q204" s="919"/>
      <c r="R204" s="919"/>
      <c r="S204" s="919"/>
      <c r="T204" s="919"/>
      <c r="U204" s="919"/>
      <c r="V204" s="919"/>
      <c r="W204" s="919"/>
      <c r="X204" s="919"/>
      <c r="Y204" s="919"/>
      <c r="Z204" s="919"/>
      <c r="AA204" s="919"/>
      <c r="AB204" s="919"/>
      <c r="AC204" s="919"/>
      <c r="AD204" s="919"/>
      <c r="AE204" s="919"/>
      <c r="AF204" s="919"/>
      <c r="AG204" s="919"/>
      <c r="AH204" s="919"/>
      <c r="AI204" s="919"/>
      <c r="AJ204" s="920"/>
      <c r="AK204" s="34"/>
      <c r="AM204" s="136"/>
      <c r="AN204" s="169"/>
      <c r="AO204" s="169"/>
      <c r="AP204" s="169"/>
      <c r="AQ204" s="169"/>
    </row>
    <row r="205" spans="1:43" s="46" customFormat="1" ht="14.45" customHeight="1">
      <c r="A205" s="9"/>
      <c r="B205" s="155"/>
      <c r="C205" s="918"/>
      <c r="D205" s="919"/>
      <c r="E205" s="919"/>
      <c r="F205" s="919"/>
      <c r="G205" s="919"/>
      <c r="H205" s="919"/>
      <c r="I205" s="919"/>
      <c r="J205" s="919"/>
      <c r="K205" s="919"/>
      <c r="L205" s="919"/>
      <c r="M205" s="919"/>
      <c r="N205" s="919"/>
      <c r="O205" s="919"/>
      <c r="P205" s="919"/>
      <c r="Q205" s="919"/>
      <c r="R205" s="919"/>
      <c r="S205" s="919"/>
      <c r="T205" s="919"/>
      <c r="U205" s="919"/>
      <c r="V205" s="919"/>
      <c r="W205" s="919"/>
      <c r="X205" s="919"/>
      <c r="Y205" s="919"/>
      <c r="Z205" s="919"/>
      <c r="AA205" s="919"/>
      <c r="AB205" s="919"/>
      <c r="AC205" s="919"/>
      <c r="AD205" s="919"/>
      <c r="AE205" s="919"/>
      <c r="AF205" s="919"/>
      <c r="AG205" s="919"/>
      <c r="AH205" s="919"/>
      <c r="AI205" s="919"/>
      <c r="AJ205" s="920"/>
      <c r="AK205" s="34"/>
      <c r="AM205" s="136"/>
      <c r="AN205" s="169"/>
      <c r="AO205" s="169"/>
      <c r="AP205" s="169"/>
      <c r="AQ205" s="169"/>
    </row>
    <row r="206" spans="1:43" s="46" customFormat="1" ht="14.45" customHeight="1">
      <c r="A206" s="9"/>
      <c r="B206" s="155"/>
      <c r="C206" s="918"/>
      <c r="D206" s="919"/>
      <c r="E206" s="919"/>
      <c r="F206" s="919"/>
      <c r="G206" s="919"/>
      <c r="H206" s="919"/>
      <c r="I206" s="919"/>
      <c r="J206" s="919"/>
      <c r="K206" s="919"/>
      <c r="L206" s="919"/>
      <c r="M206" s="919"/>
      <c r="N206" s="919"/>
      <c r="O206" s="919"/>
      <c r="P206" s="919"/>
      <c r="Q206" s="919"/>
      <c r="R206" s="919"/>
      <c r="S206" s="919"/>
      <c r="T206" s="919"/>
      <c r="U206" s="919"/>
      <c r="V206" s="919"/>
      <c r="W206" s="919"/>
      <c r="X206" s="919"/>
      <c r="Y206" s="919"/>
      <c r="Z206" s="919"/>
      <c r="AA206" s="919"/>
      <c r="AB206" s="919"/>
      <c r="AC206" s="919"/>
      <c r="AD206" s="919"/>
      <c r="AE206" s="919"/>
      <c r="AF206" s="919"/>
      <c r="AG206" s="919"/>
      <c r="AH206" s="919"/>
      <c r="AI206" s="919"/>
      <c r="AJ206" s="920"/>
      <c r="AK206" s="34"/>
      <c r="AM206" s="136"/>
      <c r="AN206" s="169"/>
      <c r="AO206" s="169"/>
      <c r="AP206" s="169"/>
      <c r="AQ206" s="169"/>
    </row>
    <row r="207" spans="1:43" s="46" customFormat="1" ht="14.45" customHeight="1">
      <c r="A207" s="9"/>
      <c r="B207" s="155"/>
      <c r="C207" s="918"/>
      <c r="D207" s="919"/>
      <c r="E207" s="919"/>
      <c r="F207" s="919"/>
      <c r="G207" s="919"/>
      <c r="H207" s="919"/>
      <c r="I207" s="919"/>
      <c r="J207" s="919"/>
      <c r="K207" s="919"/>
      <c r="L207" s="919"/>
      <c r="M207" s="919"/>
      <c r="N207" s="919"/>
      <c r="O207" s="919"/>
      <c r="P207" s="919"/>
      <c r="Q207" s="919"/>
      <c r="R207" s="919"/>
      <c r="S207" s="919"/>
      <c r="T207" s="919"/>
      <c r="U207" s="919"/>
      <c r="V207" s="919"/>
      <c r="W207" s="919"/>
      <c r="X207" s="919"/>
      <c r="Y207" s="919"/>
      <c r="Z207" s="919"/>
      <c r="AA207" s="919"/>
      <c r="AB207" s="919"/>
      <c r="AC207" s="919"/>
      <c r="AD207" s="919"/>
      <c r="AE207" s="919"/>
      <c r="AF207" s="919"/>
      <c r="AG207" s="919"/>
      <c r="AH207" s="919"/>
      <c r="AI207" s="919"/>
      <c r="AJ207" s="920"/>
      <c r="AK207" s="34"/>
      <c r="AM207" s="136"/>
      <c r="AN207" s="169"/>
      <c r="AO207" s="169"/>
      <c r="AP207" s="169"/>
      <c r="AQ207" s="169"/>
    </row>
    <row r="208" spans="1:43" s="46" customFormat="1" ht="14.45" customHeight="1">
      <c r="A208" s="9"/>
      <c r="B208" s="155"/>
      <c r="C208" s="918"/>
      <c r="D208" s="919"/>
      <c r="E208" s="919"/>
      <c r="F208" s="919"/>
      <c r="G208" s="919"/>
      <c r="H208" s="919"/>
      <c r="I208" s="919"/>
      <c r="J208" s="919"/>
      <c r="K208" s="919"/>
      <c r="L208" s="919"/>
      <c r="M208" s="919"/>
      <c r="N208" s="919"/>
      <c r="O208" s="919"/>
      <c r="P208" s="919"/>
      <c r="Q208" s="919"/>
      <c r="R208" s="919"/>
      <c r="S208" s="919"/>
      <c r="T208" s="919"/>
      <c r="U208" s="919"/>
      <c r="V208" s="919"/>
      <c r="W208" s="919"/>
      <c r="X208" s="919"/>
      <c r="Y208" s="919"/>
      <c r="Z208" s="919"/>
      <c r="AA208" s="919"/>
      <c r="AB208" s="919"/>
      <c r="AC208" s="919"/>
      <c r="AD208" s="919"/>
      <c r="AE208" s="919"/>
      <c r="AF208" s="919"/>
      <c r="AG208" s="919"/>
      <c r="AH208" s="919"/>
      <c r="AI208" s="919"/>
      <c r="AJ208" s="920"/>
      <c r="AK208" s="34"/>
      <c r="AM208" s="136"/>
      <c r="AN208" s="169"/>
      <c r="AO208" s="169"/>
      <c r="AP208" s="169"/>
      <c r="AQ208" s="169"/>
    </row>
    <row r="209" spans="1:43" s="46" customFormat="1" ht="14.45" customHeight="1">
      <c r="A209" s="9"/>
      <c r="B209" s="155"/>
      <c r="C209" s="918"/>
      <c r="D209" s="919"/>
      <c r="E209" s="919"/>
      <c r="F209" s="919"/>
      <c r="G209" s="919"/>
      <c r="H209" s="919"/>
      <c r="I209" s="919"/>
      <c r="J209" s="919"/>
      <c r="K209" s="919"/>
      <c r="L209" s="919"/>
      <c r="M209" s="919"/>
      <c r="N209" s="919"/>
      <c r="O209" s="919"/>
      <c r="P209" s="919"/>
      <c r="Q209" s="919"/>
      <c r="R209" s="919"/>
      <c r="S209" s="919"/>
      <c r="T209" s="919"/>
      <c r="U209" s="919"/>
      <c r="V209" s="919"/>
      <c r="W209" s="919"/>
      <c r="X209" s="919"/>
      <c r="Y209" s="919"/>
      <c r="Z209" s="919"/>
      <c r="AA209" s="919"/>
      <c r="AB209" s="919"/>
      <c r="AC209" s="919"/>
      <c r="AD209" s="919"/>
      <c r="AE209" s="919"/>
      <c r="AF209" s="919"/>
      <c r="AG209" s="919"/>
      <c r="AH209" s="919"/>
      <c r="AI209" s="919"/>
      <c r="AJ209" s="920"/>
      <c r="AK209" s="34"/>
      <c r="AM209" s="136"/>
      <c r="AN209" s="169"/>
      <c r="AO209" s="169"/>
      <c r="AP209" s="169"/>
      <c r="AQ209" s="169"/>
    </row>
    <row r="210" spans="1:43" s="46" customFormat="1" ht="14.45" customHeight="1">
      <c r="A210" s="9"/>
      <c r="B210" s="155"/>
      <c r="C210" s="918"/>
      <c r="D210" s="919"/>
      <c r="E210" s="919"/>
      <c r="F210" s="919"/>
      <c r="G210" s="919"/>
      <c r="H210" s="919"/>
      <c r="I210" s="919"/>
      <c r="J210" s="919"/>
      <c r="K210" s="919"/>
      <c r="L210" s="919"/>
      <c r="M210" s="919"/>
      <c r="N210" s="919"/>
      <c r="O210" s="919"/>
      <c r="P210" s="919"/>
      <c r="Q210" s="919"/>
      <c r="R210" s="919"/>
      <c r="S210" s="919"/>
      <c r="T210" s="919"/>
      <c r="U210" s="919"/>
      <c r="V210" s="919"/>
      <c r="W210" s="919"/>
      <c r="X210" s="919"/>
      <c r="Y210" s="919"/>
      <c r="Z210" s="919"/>
      <c r="AA210" s="919"/>
      <c r="AB210" s="919"/>
      <c r="AC210" s="919"/>
      <c r="AD210" s="919"/>
      <c r="AE210" s="919"/>
      <c r="AF210" s="919"/>
      <c r="AG210" s="919"/>
      <c r="AH210" s="919"/>
      <c r="AI210" s="919"/>
      <c r="AJ210" s="920"/>
      <c r="AK210" s="34"/>
      <c r="AM210" s="136"/>
      <c r="AN210" s="169"/>
      <c r="AO210" s="169"/>
      <c r="AP210" s="169"/>
      <c r="AQ210" s="169"/>
    </row>
    <row r="211" spans="1:43" s="46" customFormat="1" ht="14.45" customHeight="1">
      <c r="A211" s="9"/>
      <c r="B211" s="155"/>
      <c r="C211" s="918"/>
      <c r="D211" s="919"/>
      <c r="E211" s="919"/>
      <c r="F211" s="919"/>
      <c r="G211" s="919"/>
      <c r="H211" s="919"/>
      <c r="I211" s="919"/>
      <c r="J211" s="919"/>
      <c r="K211" s="919"/>
      <c r="L211" s="919"/>
      <c r="M211" s="919"/>
      <c r="N211" s="919"/>
      <c r="O211" s="919"/>
      <c r="P211" s="919"/>
      <c r="Q211" s="919"/>
      <c r="R211" s="919"/>
      <c r="S211" s="919"/>
      <c r="T211" s="919"/>
      <c r="U211" s="919"/>
      <c r="V211" s="919"/>
      <c r="W211" s="919"/>
      <c r="X211" s="919"/>
      <c r="Y211" s="919"/>
      <c r="Z211" s="919"/>
      <c r="AA211" s="919"/>
      <c r="AB211" s="919"/>
      <c r="AC211" s="919"/>
      <c r="AD211" s="919"/>
      <c r="AE211" s="919"/>
      <c r="AF211" s="919"/>
      <c r="AG211" s="919"/>
      <c r="AH211" s="919"/>
      <c r="AI211" s="919"/>
      <c r="AJ211" s="920"/>
      <c r="AK211" s="34"/>
      <c r="AM211" s="136"/>
      <c r="AN211" s="169"/>
      <c r="AO211" s="169"/>
      <c r="AP211" s="169"/>
      <c r="AQ211" s="169"/>
    </row>
    <row r="212" spans="1:43" s="46" customFormat="1" ht="14.45" customHeight="1">
      <c r="A212" s="9"/>
      <c r="B212" s="155"/>
      <c r="C212" s="918"/>
      <c r="D212" s="919"/>
      <c r="E212" s="919"/>
      <c r="F212" s="919"/>
      <c r="G212" s="919"/>
      <c r="H212" s="919"/>
      <c r="I212" s="919"/>
      <c r="J212" s="919"/>
      <c r="K212" s="919"/>
      <c r="L212" s="919"/>
      <c r="M212" s="919"/>
      <c r="N212" s="919"/>
      <c r="O212" s="919"/>
      <c r="P212" s="919"/>
      <c r="Q212" s="919"/>
      <c r="R212" s="919"/>
      <c r="S212" s="919"/>
      <c r="T212" s="919"/>
      <c r="U212" s="919"/>
      <c r="V212" s="919"/>
      <c r="W212" s="919"/>
      <c r="X212" s="919"/>
      <c r="Y212" s="919"/>
      <c r="Z212" s="919"/>
      <c r="AA212" s="919"/>
      <c r="AB212" s="919"/>
      <c r="AC212" s="919"/>
      <c r="AD212" s="919"/>
      <c r="AE212" s="919"/>
      <c r="AF212" s="919"/>
      <c r="AG212" s="919"/>
      <c r="AH212" s="919"/>
      <c r="AI212" s="919"/>
      <c r="AJ212" s="920"/>
      <c r="AK212" s="34"/>
      <c r="AM212" s="136"/>
      <c r="AN212" s="169"/>
      <c r="AO212" s="169"/>
      <c r="AP212" s="169"/>
      <c r="AQ212" s="169"/>
    </row>
    <row r="213" spans="1:43" s="46" customFormat="1" ht="14.45" customHeight="1">
      <c r="A213" s="9"/>
      <c r="B213" s="155"/>
      <c r="C213" s="918"/>
      <c r="D213" s="919"/>
      <c r="E213" s="919"/>
      <c r="F213" s="919"/>
      <c r="G213" s="919"/>
      <c r="H213" s="919"/>
      <c r="I213" s="919"/>
      <c r="J213" s="919"/>
      <c r="K213" s="919"/>
      <c r="L213" s="919"/>
      <c r="M213" s="919"/>
      <c r="N213" s="919"/>
      <c r="O213" s="919"/>
      <c r="P213" s="919"/>
      <c r="Q213" s="919"/>
      <c r="R213" s="919"/>
      <c r="S213" s="919"/>
      <c r="T213" s="919"/>
      <c r="U213" s="919"/>
      <c r="V213" s="919"/>
      <c r="W213" s="919"/>
      <c r="X213" s="919"/>
      <c r="Y213" s="919"/>
      <c r="Z213" s="919"/>
      <c r="AA213" s="919"/>
      <c r="AB213" s="919"/>
      <c r="AC213" s="919"/>
      <c r="AD213" s="919"/>
      <c r="AE213" s="919"/>
      <c r="AF213" s="919"/>
      <c r="AG213" s="919"/>
      <c r="AH213" s="919"/>
      <c r="AI213" s="919"/>
      <c r="AJ213" s="920"/>
      <c r="AK213" s="34"/>
      <c r="AM213" s="136"/>
      <c r="AN213" s="169"/>
      <c r="AO213" s="169"/>
      <c r="AP213" s="169"/>
      <c r="AQ213" s="169"/>
    </row>
    <row r="214" spans="1:43" s="46" customFormat="1" ht="14.45" customHeight="1">
      <c r="A214" s="9"/>
      <c r="B214" s="155"/>
      <c r="C214" s="918"/>
      <c r="D214" s="919"/>
      <c r="E214" s="919"/>
      <c r="F214" s="919"/>
      <c r="G214" s="919"/>
      <c r="H214" s="919"/>
      <c r="I214" s="919"/>
      <c r="J214" s="919"/>
      <c r="K214" s="919"/>
      <c r="L214" s="919"/>
      <c r="M214" s="919"/>
      <c r="N214" s="919"/>
      <c r="O214" s="919"/>
      <c r="P214" s="919"/>
      <c r="Q214" s="919"/>
      <c r="R214" s="919"/>
      <c r="S214" s="919"/>
      <c r="T214" s="919"/>
      <c r="U214" s="919"/>
      <c r="V214" s="919"/>
      <c r="W214" s="919"/>
      <c r="X214" s="919"/>
      <c r="Y214" s="919"/>
      <c r="Z214" s="919"/>
      <c r="AA214" s="919"/>
      <c r="AB214" s="919"/>
      <c r="AC214" s="919"/>
      <c r="AD214" s="919"/>
      <c r="AE214" s="919"/>
      <c r="AF214" s="919"/>
      <c r="AG214" s="919"/>
      <c r="AH214" s="919"/>
      <c r="AI214" s="919"/>
      <c r="AJ214" s="920"/>
      <c r="AK214" s="34"/>
      <c r="AM214" s="136"/>
      <c r="AN214" s="169"/>
      <c r="AO214" s="169"/>
      <c r="AP214" s="169"/>
      <c r="AQ214" s="169"/>
    </row>
    <row r="215" spans="1:43" s="46" customFormat="1" ht="14.45" customHeight="1">
      <c r="A215" s="9"/>
      <c r="B215" s="155"/>
      <c r="C215" s="918"/>
      <c r="D215" s="919"/>
      <c r="E215" s="919"/>
      <c r="F215" s="919"/>
      <c r="G215" s="919"/>
      <c r="H215" s="919"/>
      <c r="I215" s="919"/>
      <c r="J215" s="919"/>
      <c r="K215" s="919"/>
      <c r="L215" s="919"/>
      <c r="M215" s="919"/>
      <c r="N215" s="919"/>
      <c r="O215" s="919"/>
      <c r="P215" s="919"/>
      <c r="Q215" s="919"/>
      <c r="R215" s="919"/>
      <c r="S215" s="919"/>
      <c r="T215" s="919"/>
      <c r="U215" s="919"/>
      <c r="V215" s="919"/>
      <c r="W215" s="919"/>
      <c r="X215" s="919"/>
      <c r="Y215" s="919"/>
      <c r="Z215" s="919"/>
      <c r="AA215" s="919"/>
      <c r="AB215" s="919"/>
      <c r="AC215" s="919"/>
      <c r="AD215" s="919"/>
      <c r="AE215" s="919"/>
      <c r="AF215" s="919"/>
      <c r="AG215" s="919"/>
      <c r="AH215" s="919"/>
      <c r="AI215" s="919"/>
      <c r="AJ215" s="920"/>
      <c r="AK215" s="34"/>
      <c r="AM215" s="136"/>
      <c r="AN215" s="169"/>
      <c r="AO215" s="169"/>
      <c r="AP215" s="169"/>
      <c r="AQ215" s="169"/>
    </row>
    <row r="216" spans="1:43" s="46" customFormat="1" ht="14.45" customHeight="1">
      <c r="A216" s="9"/>
      <c r="B216" s="155"/>
      <c r="C216" s="918"/>
      <c r="D216" s="919"/>
      <c r="E216" s="919"/>
      <c r="F216" s="919"/>
      <c r="G216" s="919"/>
      <c r="H216" s="919"/>
      <c r="I216" s="919"/>
      <c r="J216" s="919"/>
      <c r="K216" s="919"/>
      <c r="L216" s="919"/>
      <c r="M216" s="919"/>
      <c r="N216" s="919"/>
      <c r="O216" s="919"/>
      <c r="P216" s="919"/>
      <c r="Q216" s="919"/>
      <c r="R216" s="919"/>
      <c r="S216" s="919"/>
      <c r="T216" s="919"/>
      <c r="U216" s="919"/>
      <c r="V216" s="919"/>
      <c r="W216" s="919"/>
      <c r="X216" s="919"/>
      <c r="Y216" s="919"/>
      <c r="Z216" s="919"/>
      <c r="AA216" s="919"/>
      <c r="AB216" s="919"/>
      <c r="AC216" s="919"/>
      <c r="AD216" s="919"/>
      <c r="AE216" s="919"/>
      <c r="AF216" s="919"/>
      <c r="AG216" s="919"/>
      <c r="AH216" s="919"/>
      <c r="AI216" s="919"/>
      <c r="AJ216" s="920"/>
      <c r="AK216" s="34"/>
      <c r="AM216" s="136"/>
      <c r="AN216" s="169"/>
      <c r="AO216" s="169"/>
      <c r="AP216" s="169"/>
      <c r="AQ216" s="169"/>
    </row>
    <row r="217" spans="1:43" s="46" customFormat="1" ht="14.45" customHeight="1">
      <c r="A217" s="9"/>
      <c r="B217" s="155"/>
      <c r="C217" s="918"/>
      <c r="D217" s="919"/>
      <c r="E217" s="919"/>
      <c r="F217" s="919"/>
      <c r="G217" s="919"/>
      <c r="H217" s="919"/>
      <c r="I217" s="919"/>
      <c r="J217" s="919"/>
      <c r="K217" s="919"/>
      <c r="L217" s="919"/>
      <c r="M217" s="919"/>
      <c r="N217" s="919"/>
      <c r="O217" s="919"/>
      <c r="P217" s="919"/>
      <c r="Q217" s="919"/>
      <c r="R217" s="919"/>
      <c r="S217" s="919"/>
      <c r="T217" s="919"/>
      <c r="U217" s="919"/>
      <c r="V217" s="919"/>
      <c r="W217" s="919"/>
      <c r="X217" s="919"/>
      <c r="Y217" s="919"/>
      <c r="Z217" s="919"/>
      <c r="AA217" s="919"/>
      <c r="AB217" s="919"/>
      <c r="AC217" s="919"/>
      <c r="AD217" s="919"/>
      <c r="AE217" s="919"/>
      <c r="AF217" s="919"/>
      <c r="AG217" s="919"/>
      <c r="AH217" s="919"/>
      <c r="AI217" s="919"/>
      <c r="AJ217" s="920"/>
      <c r="AK217" s="34"/>
      <c r="AM217" s="136"/>
      <c r="AN217" s="169"/>
      <c r="AO217" s="169"/>
      <c r="AP217" s="169"/>
      <c r="AQ217" s="169"/>
    </row>
    <row r="218" spans="1:43" s="46" customFormat="1" ht="14.45" customHeight="1">
      <c r="A218" s="9"/>
      <c r="B218" s="155"/>
      <c r="C218" s="918"/>
      <c r="D218" s="919"/>
      <c r="E218" s="919"/>
      <c r="F218" s="919"/>
      <c r="G218" s="919"/>
      <c r="H218" s="919"/>
      <c r="I218" s="919"/>
      <c r="J218" s="919"/>
      <c r="K218" s="919"/>
      <c r="L218" s="919"/>
      <c r="M218" s="919"/>
      <c r="N218" s="919"/>
      <c r="O218" s="919"/>
      <c r="P218" s="919"/>
      <c r="Q218" s="919"/>
      <c r="R218" s="919"/>
      <c r="S218" s="919"/>
      <c r="T218" s="919"/>
      <c r="U218" s="919"/>
      <c r="V218" s="919"/>
      <c r="W218" s="919"/>
      <c r="X218" s="919"/>
      <c r="Y218" s="919"/>
      <c r="Z218" s="919"/>
      <c r="AA218" s="919"/>
      <c r="AB218" s="919"/>
      <c r="AC218" s="919"/>
      <c r="AD218" s="919"/>
      <c r="AE218" s="919"/>
      <c r="AF218" s="919"/>
      <c r="AG218" s="919"/>
      <c r="AH218" s="919"/>
      <c r="AI218" s="919"/>
      <c r="AJ218" s="920"/>
      <c r="AK218" s="34"/>
      <c r="AM218" s="136"/>
      <c r="AN218" s="169"/>
      <c r="AO218" s="169"/>
      <c r="AP218" s="169"/>
      <c r="AQ218" s="169"/>
    </row>
    <row r="219" spans="1:43" s="46" customFormat="1" ht="14.45" customHeight="1">
      <c r="A219" s="9"/>
      <c r="B219" s="155"/>
      <c r="C219" s="918"/>
      <c r="D219" s="919"/>
      <c r="E219" s="919"/>
      <c r="F219" s="919"/>
      <c r="G219" s="919"/>
      <c r="H219" s="919"/>
      <c r="I219" s="919"/>
      <c r="J219" s="919"/>
      <c r="K219" s="919"/>
      <c r="L219" s="919"/>
      <c r="M219" s="919"/>
      <c r="N219" s="919"/>
      <c r="O219" s="919"/>
      <c r="P219" s="919"/>
      <c r="Q219" s="919"/>
      <c r="R219" s="919"/>
      <c r="S219" s="919"/>
      <c r="T219" s="919"/>
      <c r="U219" s="919"/>
      <c r="V219" s="919"/>
      <c r="W219" s="919"/>
      <c r="X219" s="919"/>
      <c r="Y219" s="919"/>
      <c r="Z219" s="919"/>
      <c r="AA219" s="919"/>
      <c r="AB219" s="919"/>
      <c r="AC219" s="919"/>
      <c r="AD219" s="919"/>
      <c r="AE219" s="919"/>
      <c r="AF219" s="919"/>
      <c r="AG219" s="919"/>
      <c r="AH219" s="919"/>
      <c r="AI219" s="919"/>
      <c r="AJ219" s="920"/>
      <c r="AK219" s="34"/>
      <c r="AM219" s="136"/>
      <c r="AN219" s="169"/>
      <c r="AO219" s="169"/>
      <c r="AP219" s="169"/>
      <c r="AQ219" s="169"/>
    </row>
    <row r="220" spans="1:43" s="46" customFormat="1" ht="14.45" customHeight="1">
      <c r="A220" s="9"/>
      <c r="B220" s="155"/>
      <c r="C220" s="918"/>
      <c r="D220" s="919"/>
      <c r="E220" s="919"/>
      <c r="F220" s="919"/>
      <c r="G220" s="919"/>
      <c r="H220" s="919"/>
      <c r="I220" s="919"/>
      <c r="J220" s="919"/>
      <c r="K220" s="919"/>
      <c r="L220" s="919"/>
      <c r="M220" s="919"/>
      <c r="N220" s="919"/>
      <c r="O220" s="919"/>
      <c r="P220" s="919"/>
      <c r="Q220" s="919"/>
      <c r="R220" s="919"/>
      <c r="S220" s="919"/>
      <c r="T220" s="919"/>
      <c r="U220" s="919"/>
      <c r="V220" s="919"/>
      <c r="W220" s="919"/>
      <c r="X220" s="919"/>
      <c r="Y220" s="919"/>
      <c r="Z220" s="919"/>
      <c r="AA220" s="919"/>
      <c r="AB220" s="919"/>
      <c r="AC220" s="919"/>
      <c r="AD220" s="919"/>
      <c r="AE220" s="919"/>
      <c r="AF220" s="919"/>
      <c r="AG220" s="919"/>
      <c r="AH220" s="919"/>
      <c r="AI220" s="919"/>
      <c r="AJ220" s="920"/>
      <c r="AK220" s="34"/>
      <c r="AM220" s="136"/>
      <c r="AN220" s="169"/>
      <c r="AO220" s="284"/>
      <c r="AP220" s="169"/>
      <c r="AQ220" s="169"/>
    </row>
    <row r="221" spans="1:43" s="46" customFormat="1" ht="14.45" customHeight="1">
      <c r="A221" s="9"/>
      <c r="B221" s="155"/>
      <c r="C221" s="918"/>
      <c r="D221" s="919"/>
      <c r="E221" s="919"/>
      <c r="F221" s="919"/>
      <c r="G221" s="919"/>
      <c r="H221" s="919"/>
      <c r="I221" s="919"/>
      <c r="J221" s="919"/>
      <c r="K221" s="919"/>
      <c r="L221" s="919"/>
      <c r="M221" s="919"/>
      <c r="N221" s="919"/>
      <c r="O221" s="919"/>
      <c r="P221" s="919"/>
      <c r="Q221" s="919"/>
      <c r="R221" s="919"/>
      <c r="S221" s="919"/>
      <c r="T221" s="919"/>
      <c r="U221" s="919"/>
      <c r="V221" s="919"/>
      <c r="W221" s="919"/>
      <c r="X221" s="919"/>
      <c r="Y221" s="919"/>
      <c r="Z221" s="919"/>
      <c r="AA221" s="919"/>
      <c r="AB221" s="919"/>
      <c r="AC221" s="919"/>
      <c r="AD221" s="919"/>
      <c r="AE221" s="919"/>
      <c r="AF221" s="919"/>
      <c r="AG221" s="919"/>
      <c r="AH221" s="919"/>
      <c r="AI221" s="919"/>
      <c r="AJ221" s="920"/>
      <c r="AK221" s="34"/>
      <c r="AM221" s="136"/>
      <c r="AN221" s="169"/>
      <c r="AO221" s="169"/>
      <c r="AP221" s="169"/>
      <c r="AQ221" s="169"/>
    </row>
    <row r="222" spans="1:43" s="46" customFormat="1" ht="14.45" customHeight="1">
      <c r="A222" s="9"/>
      <c r="B222" s="155"/>
      <c r="C222" s="918"/>
      <c r="D222" s="919"/>
      <c r="E222" s="919"/>
      <c r="F222" s="919"/>
      <c r="G222" s="919"/>
      <c r="H222" s="919"/>
      <c r="I222" s="919"/>
      <c r="J222" s="919"/>
      <c r="K222" s="919"/>
      <c r="L222" s="919"/>
      <c r="M222" s="919"/>
      <c r="N222" s="919"/>
      <c r="O222" s="919"/>
      <c r="P222" s="919"/>
      <c r="Q222" s="919"/>
      <c r="R222" s="919"/>
      <c r="S222" s="919"/>
      <c r="T222" s="919"/>
      <c r="U222" s="919"/>
      <c r="V222" s="919"/>
      <c r="W222" s="919"/>
      <c r="X222" s="919"/>
      <c r="Y222" s="919"/>
      <c r="Z222" s="919"/>
      <c r="AA222" s="919"/>
      <c r="AB222" s="919"/>
      <c r="AC222" s="919"/>
      <c r="AD222" s="919"/>
      <c r="AE222" s="919"/>
      <c r="AF222" s="919"/>
      <c r="AG222" s="919"/>
      <c r="AH222" s="919"/>
      <c r="AI222" s="919"/>
      <c r="AJ222" s="920"/>
      <c r="AK222" s="34"/>
      <c r="AM222" s="136"/>
      <c r="AN222" s="169"/>
      <c r="AO222" s="169"/>
      <c r="AP222" s="169"/>
      <c r="AQ222" s="169"/>
    </row>
    <row r="223" spans="1:43" s="46" customFormat="1" ht="14.45" customHeight="1">
      <c r="A223" s="9"/>
      <c r="B223" s="155"/>
      <c r="C223" s="918"/>
      <c r="D223" s="919"/>
      <c r="E223" s="919"/>
      <c r="F223" s="919"/>
      <c r="G223" s="919"/>
      <c r="H223" s="919"/>
      <c r="I223" s="919"/>
      <c r="J223" s="919"/>
      <c r="K223" s="919"/>
      <c r="L223" s="919"/>
      <c r="M223" s="919"/>
      <c r="N223" s="919"/>
      <c r="O223" s="919"/>
      <c r="P223" s="919"/>
      <c r="Q223" s="919"/>
      <c r="R223" s="919"/>
      <c r="S223" s="919"/>
      <c r="T223" s="919"/>
      <c r="U223" s="919"/>
      <c r="V223" s="919"/>
      <c r="W223" s="919"/>
      <c r="X223" s="919"/>
      <c r="Y223" s="919"/>
      <c r="Z223" s="919"/>
      <c r="AA223" s="919"/>
      <c r="AB223" s="919"/>
      <c r="AC223" s="919"/>
      <c r="AD223" s="919"/>
      <c r="AE223" s="919"/>
      <c r="AF223" s="919"/>
      <c r="AG223" s="919"/>
      <c r="AH223" s="919"/>
      <c r="AI223" s="919"/>
      <c r="AJ223" s="920"/>
      <c r="AK223" s="34"/>
      <c r="AM223" s="136"/>
      <c r="AN223" s="169"/>
      <c r="AO223" s="169"/>
      <c r="AP223" s="169"/>
      <c r="AQ223" s="169"/>
    </row>
    <row r="224" spans="1:43" s="46" customFormat="1" ht="14.45" customHeight="1">
      <c r="A224" s="9"/>
      <c r="B224" s="155"/>
      <c r="C224" s="918"/>
      <c r="D224" s="919"/>
      <c r="E224" s="919"/>
      <c r="F224" s="919"/>
      <c r="G224" s="919"/>
      <c r="H224" s="919"/>
      <c r="I224" s="919"/>
      <c r="J224" s="919"/>
      <c r="K224" s="919"/>
      <c r="L224" s="919"/>
      <c r="M224" s="919"/>
      <c r="N224" s="919"/>
      <c r="O224" s="919"/>
      <c r="P224" s="919"/>
      <c r="Q224" s="919"/>
      <c r="R224" s="919"/>
      <c r="S224" s="919"/>
      <c r="T224" s="919"/>
      <c r="U224" s="919"/>
      <c r="V224" s="919"/>
      <c r="W224" s="919"/>
      <c r="X224" s="919"/>
      <c r="Y224" s="919"/>
      <c r="Z224" s="919"/>
      <c r="AA224" s="919"/>
      <c r="AB224" s="919"/>
      <c r="AC224" s="919"/>
      <c r="AD224" s="919"/>
      <c r="AE224" s="919"/>
      <c r="AF224" s="919"/>
      <c r="AG224" s="919"/>
      <c r="AH224" s="919"/>
      <c r="AI224" s="919"/>
      <c r="AJ224" s="920"/>
      <c r="AK224" s="34"/>
      <c r="AM224" s="136"/>
      <c r="AN224" s="169"/>
      <c r="AO224" s="169"/>
      <c r="AP224" s="169"/>
      <c r="AQ224" s="169"/>
    </row>
    <row r="225" spans="1:46" s="46" customFormat="1" ht="14.45" customHeight="1">
      <c r="A225" s="9"/>
      <c r="B225" s="155"/>
      <c r="C225" s="918"/>
      <c r="D225" s="919"/>
      <c r="E225" s="919"/>
      <c r="F225" s="919"/>
      <c r="G225" s="919"/>
      <c r="H225" s="919"/>
      <c r="I225" s="919"/>
      <c r="J225" s="919"/>
      <c r="K225" s="919"/>
      <c r="L225" s="919"/>
      <c r="M225" s="919"/>
      <c r="N225" s="919"/>
      <c r="O225" s="919"/>
      <c r="P225" s="919"/>
      <c r="Q225" s="919"/>
      <c r="R225" s="919"/>
      <c r="S225" s="919"/>
      <c r="T225" s="919"/>
      <c r="U225" s="919"/>
      <c r="V225" s="919"/>
      <c r="W225" s="919"/>
      <c r="X225" s="919"/>
      <c r="Y225" s="919"/>
      <c r="Z225" s="919"/>
      <c r="AA225" s="919"/>
      <c r="AB225" s="919"/>
      <c r="AC225" s="919"/>
      <c r="AD225" s="919"/>
      <c r="AE225" s="919"/>
      <c r="AF225" s="919"/>
      <c r="AG225" s="919"/>
      <c r="AH225" s="919"/>
      <c r="AI225" s="919"/>
      <c r="AJ225" s="920"/>
      <c r="AK225" s="34"/>
      <c r="AM225" s="136"/>
      <c r="AN225" s="169"/>
      <c r="AO225" s="169"/>
      <c r="AP225" s="169"/>
      <c r="AQ225" s="169"/>
    </row>
    <row r="226" spans="1:46" s="46" customFormat="1" ht="14.45" customHeight="1">
      <c r="A226" s="9"/>
      <c r="B226" s="155"/>
      <c r="C226" s="918"/>
      <c r="D226" s="919"/>
      <c r="E226" s="919"/>
      <c r="F226" s="919"/>
      <c r="G226" s="919"/>
      <c r="H226" s="919"/>
      <c r="I226" s="919"/>
      <c r="J226" s="919"/>
      <c r="K226" s="919"/>
      <c r="L226" s="919"/>
      <c r="M226" s="919"/>
      <c r="N226" s="919"/>
      <c r="O226" s="919"/>
      <c r="P226" s="919"/>
      <c r="Q226" s="919"/>
      <c r="R226" s="919"/>
      <c r="S226" s="919"/>
      <c r="T226" s="919"/>
      <c r="U226" s="919"/>
      <c r="V226" s="919"/>
      <c r="W226" s="919"/>
      <c r="X226" s="919"/>
      <c r="Y226" s="919"/>
      <c r="Z226" s="919"/>
      <c r="AA226" s="919"/>
      <c r="AB226" s="919"/>
      <c r="AC226" s="919"/>
      <c r="AD226" s="919"/>
      <c r="AE226" s="919"/>
      <c r="AF226" s="919"/>
      <c r="AG226" s="919"/>
      <c r="AH226" s="919"/>
      <c r="AI226" s="919"/>
      <c r="AJ226" s="920"/>
      <c r="AK226" s="34"/>
      <c r="AM226" s="136"/>
      <c r="AN226" s="169"/>
      <c r="AO226" s="169"/>
      <c r="AP226" s="169"/>
      <c r="AQ226" s="169"/>
    </row>
    <row r="227" spans="1:46" s="46" customFormat="1" ht="14.45" customHeight="1">
      <c r="A227" s="9"/>
      <c r="B227" s="155"/>
      <c r="C227" s="918"/>
      <c r="D227" s="919"/>
      <c r="E227" s="919"/>
      <c r="F227" s="919"/>
      <c r="G227" s="919"/>
      <c r="H227" s="919"/>
      <c r="I227" s="919"/>
      <c r="J227" s="919"/>
      <c r="K227" s="919"/>
      <c r="L227" s="919"/>
      <c r="M227" s="919"/>
      <c r="N227" s="919"/>
      <c r="O227" s="919"/>
      <c r="P227" s="919"/>
      <c r="Q227" s="919"/>
      <c r="R227" s="919"/>
      <c r="S227" s="919"/>
      <c r="T227" s="919"/>
      <c r="U227" s="919"/>
      <c r="V227" s="919"/>
      <c r="W227" s="919"/>
      <c r="X227" s="919"/>
      <c r="Y227" s="919"/>
      <c r="Z227" s="919"/>
      <c r="AA227" s="919"/>
      <c r="AB227" s="919"/>
      <c r="AC227" s="919"/>
      <c r="AD227" s="919"/>
      <c r="AE227" s="919"/>
      <c r="AF227" s="919"/>
      <c r="AG227" s="919"/>
      <c r="AH227" s="919"/>
      <c r="AI227" s="919"/>
      <c r="AJ227" s="920"/>
      <c r="AK227" s="34"/>
      <c r="AM227" s="136"/>
      <c r="AN227" s="169"/>
      <c r="AO227" s="169"/>
      <c r="AP227" s="169"/>
      <c r="AQ227" s="169"/>
    </row>
    <row r="228" spans="1:46" s="46" customFormat="1" ht="14.45" customHeight="1">
      <c r="A228" s="9"/>
      <c r="B228" s="155"/>
      <c r="C228" s="918"/>
      <c r="D228" s="919"/>
      <c r="E228" s="919"/>
      <c r="F228" s="919"/>
      <c r="G228" s="919"/>
      <c r="H228" s="919"/>
      <c r="I228" s="919"/>
      <c r="J228" s="919"/>
      <c r="K228" s="919"/>
      <c r="L228" s="919"/>
      <c r="M228" s="919"/>
      <c r="N228" s="919"/>
      <c r="O228" s="919"/>
      <c r="P228" s="919"/>
      <c r="Q228" s="919"/>
      <c r="R228" s="919"/>
      <c r="S228" s="919"/>
      <c r="T228" s="919"/>
      <c r="U228" s="919"/>
      <c r="V228" s="919"/>
      <c r="W228" s="919"/>
      <c r="X228" s="919"/>
      <c r="Y228" s="919"/>
      <c r="Z228" s="919"/>
      <c r="AA228" s="919"/>
      <c r="AB228" s="919"/>
      <c r="AC228" s="919"/>
      <c r="AD228" s="919"/>
      <c r="AE228" s="919"/>
      <c r="AF228" s="919"/>
      <c r="AG228" s="919"/>
      <c r="AH228" s="919"/>
      <c r="AI228" s="919"/>
      <c r="AJ228" s="920"/>
      <c r="AK228" s="34"/>
      <c r="AM228" s="136"/>
      <c r="AN228" s="169"/>
      <c r="AO228" s="169"/>
      <c r="AP228" s="169"/>
      <c r="AQ228" s="169"/>
    </row>
    <row r="229" spans="1:46" s="46" customFormat="1" ht="14.45" customHeight="1">
      <c r="A229" s="9"/>
      <c r="B229" s="155"/>
      <c r="C229" s="918"/>
      <c r="D229" s="919"/>
      <c r="E229" s="919"/>
      <c r="F229" s="919"/>
      <c r="G229" s="919"/>
      <c r="H229" s="919"/>
      <c r="I229" s="919"/>
      <c r="J229" s="919"/>
      <c r="K229" s="919"/>
      <c r="L229" s="919"/>
      <c r="M229" s="919"/>
      <c r="N229" s="919"/>
      <c r="O229" s="919"/>
      <c r="P229" s="919"/>
      <c r="Q229" s="919"/>
      <c r="R229" s="919"/>
      <c r="S229" s="919"/>
      <c r="T229" s="919"/>
      <c r="U229" s="919"/>
      <c r="V229" s="919"/>
      <c r="W229" s="919"/>
      <c r="X229" s="919"/>
      <c r="Y229" s="919"/>
      <c r="Z229" s="919"/>
      <c r="AA229" s="919"/>
      <c r="AB229" s="919"/>
      <c r="AC229" s="919"/>
      <c r="AD229" s="919"/>
      <c r="AE229" s="919"/>
      <c r="AF229" s="919"/>
      <c r="AG229" s="919"/>
      <c r="AH229" s="919"/>
      <c r="AI229" s="919"/>
      <c r="AJ229" s="920"/>
      <c r="AK229" s="34"/>
      <c r="AM229" s="136"/>
      <c r="AN229" s="169"/>
      <c r="AO229" s="169"/>
      <c r="AP229" s="169"/>
      <c r="AQ229" s="169"/>
    </row>
    <row r="230" spans="1:46" s="46" customFormat="1" ht="14.45" customHeight="1">
      <c r="A230" s="9"/>
      <c r="B230" s="155"/>
      <c r="C230" s="918"/>
      <c r="D230" s="919"/>
      <c r="E230" s="919"/>
      <c r="F230" s="919"/>
      <c r="G230" s="919"/>
      <c r="H230" s="919"/>
      <c r="I230" s="919"/>
      <c r="J230" s="919"/>
      <c r="K230" s="919"/>
      <c r="L230" s="919"/>
      <c r="M230" s="919"/>
      <c r="N230" s="919"/>
      <c r="O230" s="919"/>
      <c r="P230" s="919"/>
      <c r="Q230" s="919"/>
      <c r="R230" s="919"/>
      <c r="S230" s="919"/>
      <c r="T230" s="919"/>
      <c r="U230" s="919"/>
      <c r="V230" s="919"/>
      <c r="W230" s="919"/>
      <c r="X230" s="919"/>
      <c r="Y230" s="919"/>
      <c r="Z230" s="919"/>
      <c r="AA230" s="919"/>
      <c r="AB230" s="919"/>
      <c r="AC230" s="919"/>
      <c r="AD230" s="919"/>
      <c r="AE230" s="919"/>
      <c r="AF230" s="919"/>
      <c r="AG230" s="919"/>
      <c r="AH230" s="919"/>
      <c r="AI230" s="919"/>
      <c r="AJ230" s="920"/>
      <c r="AK230" s="34"/>
      <c r="AM230" s="136"/>
      <c r="AN230" s="169"/>
      <c r="AO230" s="169"/>
      <c r="AP230" s="169"/>
      <c r="AQ230" s="169"/>
    </row>
    <row r="231" spans="1:46" s="46" customFormat="1" ht="14.45" customHeight="1">
      <c r="A231" s="9"/>
      <c r="B231" s="155"/>
      <c r="C231" s="918"/>
      <c r="D231" s="919"/>
      <c r="E231" s="919"/>
      <c r="F231" s="919"/>
      <c r="G231" s="919"/>
      <c r="H231" s="919"/>
      <c r="I231" s="919"/>
      <c r="J231" s="919"/>
      <c r="K231" s="919"/>
      <c r="L231" s="919"/>
      <c r="M231" s="919"/>
      <c r="N231" s="919"/>
      <c r="O231" s="919"/>
      <c r="P231" s="919"/>
      <c r="Q231" s="919"/>
      <c r="R231" s="919"/>
      <c r="S231" s="919"/>
      <c r="T231" s="919"/>
      <c r="U231" s="919"/>
      <c r="V231" s="919"/>
      <c r="W231" s="919"/>
      <c r="X231" s="919"/>
      <c r="Y231" s="919"/>
      <c r="Z231" s="919"/>
      <c r="AA231" s="919"/>
      <c r="AB231" s="919"/>
      <c r="AC231" s="919"/>
      <c r="AD231" s="919"/>
      <c r="AE231" s="919"/>
      <c r="AF231" s="919"/>
      <c r="AG231" s="919"/>
      <c r="AH231" s="919"/>
      <c r="AI231" s="919"/>
      <c r="AJ231" s="920"/>
      <c r="AK231" s="34"/>
      <c r="AM231" s="136"/>
      <c r="AN231" s="169"/>
      <c r="AO231" s="169"/>
      <c r="AP231" s="169"/>
      <c r="AQ231" s="169"/>
    </row>
    <row r="232" spans="1:46" s="46" customFormat="1" ht="14.45" customHeight="1">
      <c r="A232" s="9"/>
      <c r="B232" s="155"/>
      <c r="C232" s="918"/>
      <c r="D232" s="919"/>
      <c r="E232" s="919"/>
      <c r="F232" s="919"/>
      <c r="G232" s="919"/>
      <c r="H232" s="919"/>
      <c r="I232" s="919"/>
      <c r="J232" s="919"/>
      <c r="K232" s="919"/>
      <c r="L232" s="919"/>
      <c r="M232" s="919"/>
      <c r="N232" s="919"/>
      <c r="O232" s="919"/>
      <c r="P232" s="919"/>
      <c r="Q232" s="919"/>
      <c r="R232" s="919"/>
      <c r="S232" s="919"/>
      <c r="T232" s="919"/>
      <c r="U232" s="919"/>
      <c r="V232" s="919"/>
      <c r="W232" s="919"/>
      <c r="X232" s="919"/>
      <c r="Y232" s="919"/>
      <c r="Z232" s="919"/>
      <c r="AA232" s="919"/>
      <c r="AB232" s="919"/>
      <c r="AC232" s="919"/>
      <c r="AD232" s="919"/>
      <c r="AE232" s="919"/>
      <c r="AF232" s="919"/>
      <c r="AG232" s="919"/>
      <c r="AH232" s="919"/>
      <c r="AI232" s="919"/>
      <c r="AJ232" s="920"/>
      <c r="AK232" s="34"/>
      <c r="AM232" s="136"/>
      <c r="AN232" s="169"/>
      <c r="AO232" s="169"/>
      <c r="AP232" s="169"/>
      <c r="AQ232" s="169"/>
    </row>
    <row r="233" spans="1:46" s="46" customFormat="1" ht="14.45" customHeight="1">
      <c r="A233" s="9"/>
      <c r="B233" s="155"/>
      <c r="C233" s="921"/>
      <c r="D233" s="922"/>
      <c r="E233" s="922"/>
      <c r="F233" s="922"/>
      <c r="G233" s="922"/>
      <c r="H233" s="922"/>
      <c r="I233" s="922"/>
      <c r="J233" s="922"/>
      <c r="K233" s="922"/>
      <c r="L233" s="922"/>
      <c r="M233" s="922"/>
      <c r="N233" s="922"/>
      <c r="O233" s="922"/>
      <c r="P233" s="922"/>
      <c r="Q233" s="922"/>
      <c r="R233" s="922"/>
      <c r="S233" s="922"/>
      <c r="T233" s="922"/>
      <c r="U233" s="922"/>
      <c r="V233" s="922"/>
      <c r="W233" s="922"/>
      <c r="X233" s="922"/>
      <c r="Y233" s="922"/>
      <c r="Z233" s="922"/>
      <c r="AA233" s="922"/>
      <c r="AB233" s="922"/>
      <c r="AC233" s="922"/>
      <c r="AD233" s="922"/>
      <c r="AE233" s="922"/>
      <c r="AF233" s="922"/>
      <c r="AG233" s="922"/>
      <c r="AH233" s="922"/>
      <c r="AI233" s="922"/>
      <c r="AJ233" s="923"/>
      <c r="AK233" s="34"/>
      <c r="AM233" s="136"/>
      <c r="AN233" s="169"/>
      <c r="AO233" s="169"/>
      <c r="AP233" s="169"/>
      <c r="AQ233" s="169"/>
      <c r="AR233" s="45"/>
      <c r="AS233" s="45"/>
      <c r="AT233" s="45"/>
    </row>
    <row r="234" spans="1:46" s="156" customFormat="1" ht="6" customHeight="1">
      <c r="A234" s="67"/>
      <c r="B234" s="87"/>
      <c r="C234" s="158"/>
      <c r="D234" s="158"/>
      <c r="E234" s="158"/>
      <c r="F234" s="158"/>
      <c r="G234" s="158"/>
      <c r="H234" s="158"/>
      <c r="I234" s="158"/>
      <c r="J234" s="158"/>
      <c r="K234" s="159"/>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35"/>
      <c r="AM234" s="157"/>
      <c r="AO234" s="143"/>
      <c r="AP234" s="143"/>
      <c r="AQ234" s="143"/>
      <c r="AR234" s="143"/>
      <c r="AS234" s="143"/>
      <c r="AT234" s="143"/>
    </row>
    <row r="235" spans="1:46" s="46" customFormat="1" ht="12.75" customHeight="1">
      <c r="A235" s="9"/>
      <c r="B235" s="67"/>
      <c r="C235" s="67"/>
      <c r="D235" s="67"/>
      <c r="E235" s="67"/>
      <c r="F235" s="67"/>
      <c r="G235" s="67"/>
      <c r="H235" s="67"/>
      <c r="I235" s="104"/>
      <c r="J235" s="67"/>
      <c r="K235" s="67"/>
      <c r="L235" s="67"/>
      <c r="M235" s="67"/>
      <c r="N235" s="67"/>
      <c r="O235" s="67"/>
      <c r="P235" s="67"/>
      <c r="Q235" s="67"/>
      <c r="R235" s="67"/>
      <c r="S235" s="67"/>
      <c r="T235" s="67"/>
      <c r="U235" s="67"/>
      <c r="V235" s="67"/>
      <c r="W235" s="67"/>
      <c r="X235" s="67"/>
      <c r="Y235" s="67"/>
      <c r="Z235" s="67"/>
      <c r="AA235" s="67"/>
      <c r="AB235" s="67"/>
      <c r="AC235" s="67"/>
      <c r="AD235" s="121"/>
      <c r="AE235" s="121"/>
      <c r="AF235" s="121"/>
      <c r="AG235" s="121"/>
      <c r="AH235" s="106"/>
      <c r="AI235" s="121"/>
      <c r="AJ235" s="285" t="s">
        <v>79</v>
      </c>
      <c r="AK235" s="67"/>
      <c r="AM235" s="136"/>
      <c r="AO235" s="45"/>
      <c r="AP235" s="45"/>
      <c r="AQ235" s="45"/>
      <c r="AR235" s="286"/>
      <c r="AS235" s="287"/>
      <c r="AT235" s="288"/>
    </row>
    <row r="236" spans="1:46">
      <c r="AR236" s="286"/>
      <c r="AS236" s="287"/>
      <c r="AT236" s="289"/>
    </row>
    <row r="237" spans="1:46">
      <c r="AR237" s="286"/>
      <c r="AS237" s="287"/>
      <c r="AT237" s="289"/>
    </row>
    <row r="238" spans="1:46" ht="14.25" customHeight="1">
      <c r="AR238" s="286"/>
      <c r="AS238" s="287"/>
      <c r="AT238" s="289"/>
    </row>
    <row r="239" spans="1:46" ht="14.25" customHeight="1">
      <c r="AR239" s="286"/>
      <c r="AS239" s="287"/>
      <c r="AT239" s="289"/>
    </row>
    <row r="240" spans="1:46" ht="14.25" customHeight="1">
      <c r="AR240" s="286"/>
      <c r="AS240" s="287"/>
      <c r="AT240" s="289"/>
    </row>
    <row r="241" spans="44:46" ht="14.25" customHeight="1">
      <c r="AR241" s="286"/>
      <c r="AS241" s="287"/>
      <c r="AT241" s="289"/>
    </row>
    <row r="242" spans="44:46" ht="14.25" customHeight="1">
      <c r="AR242" s="286"/>
      <c r="AS242" s="287"/>
      <c r="AT242" s="289"/>
    </row>
    <row r="243" spans="44:46" ht="14.25" customHeight="1">
      <c r="AR243" s="286"/>
      <c r="AS243" s="287"/>
      <c r="AT243" s="289"/>
    </row>
    <row r="244" spans="44:46" ht="14.25" customHeight="1">
      <c r="AR244" s="286"/>
      <c r="AS244" s="287"/>
      <c r="AT244" s="289"/>
    </row>
    <row r="245" spans="44:46" ht="14.25" customHeight="1">
      <c r="AR245" s="286"/>
      <c r="AS245" s="287"/>
      <c r="AT245" s="289"/>
    </row>
    <row r="246" spans="44:46" ht="14.25" customHeight="1">
      <c r="AR246" s="286"/>
      <c r="AS246" s="287"/>
      <c r="AT246" s="289"/>
    </row>
    <row r="247" spans="44:46" ht="14.25" customHeight="1">
      <c r="AR247" s="286"/>
      <c r="AS247" s="287"/>
      <c r="AT247" s="289"/>
    </row>
    <row r="248" spans="44:46" ht="14.25" customHeight="1">
      <c r="AR248" s="286"/>
      <c r="AS248" s="287"/>
      <c r="AT248" s="289"/>
    </row>
    <row r="249" spans="44:46" ht="14.25" customHeight="1">
      <c r="AR249" s="286"/>
      <c r="AS249" s="287"/>
      <c r="AT249" s="289"/>
    </row>
    <row r="250" spans="44:46" ht="14.25" customHeight="1">
      <c r="AR250" s="286"/>
      <c r="AS250" s="287"/>
      <c r="AT250" s="289"/>
    </row>
    <row r="251" spans="44:46" ht="14.25" customHeight="1">
      <c r="AR251" s="286"/>
      <c r="AS251" s="287"/>
      <c r="AT251" s="289"/>
    </row>
    <row r="252" spans="44:46" ht="14.25" customHeight="1">
      <c r="AR252" s="286"/>
      <c r="AS252" s="287"/>
      <c r="AT252" s="289"/>
    </row>
    <row r="253" spans="44:46" ht="14.25" customHeight="1">
      <c r="AR253" s="286"/>
      <c r="AS253" s="287"/>
      <c r="AT253" s="289"/>
    </row>
    <row r="254" spans="44:46" ht="14.25" customHeight="1">
      <c r="AR254" s="286"/>
      <c r="AS254" s="287"/>
      <c r="AT254" s="289"/>
    </row>
    <row r="255" spans="44:46" ht="14.25" customHeight="1">
      <c r="AR255" s="286"/>
      <c r="AS255" s="287"/>
      <c r="AT255" s="289"/>
    </row>
    <row r="256" spans="44:46" ht="14.25" customHeight="1">
      <c r="AR256" s="286"/>
      <c r="AS256" s="287"/>
      <c r="AT256" s="289"/>
    </row>
    <row r="257" spans="44:46" ht="14.25" customHeight="1">
      <c r="AR257" s="286"/>
      <c r="AS257" s="287"/>
      <c r="AT257" s="289"/>
    </row>
    <row r="258" spans="44:46" ht="14.25" customHeight="1">
      <c r="AR258" s="286"/>
      <c r="AS258" s="287"/>
      <c r="AT258" s="289"/>
    </row>
    <row r="259" spans="44:46" ht="14.25" customHeight="1">
      <c r="AR259" s="286"/>
      <c r="AS259" s="287"/>
      <c r="AT259" s="289"/>
    </row>
    <row r="260" spans="44:46" ht="14.25" customHeight="1">
      <c r="AR260" s="286"/>
      <c r="AS260" s="287"/>
      <c r="AT260" s="289"/>
    </row>
    <row r="261" spans="44:46" ht="14.25" customHeight="1">
      <c r="AR261" s="286"/>
      <c r="AS261" s="287"/>
      <c r="AT261" s="289"/>
    </row>
    <row r="262" spans="44:46" ht="14.25" customHeight="1">
      <c r="AR262" s="286"/>
      <c r="AS262" s="287"/>
      <c r="AT262" s="289"/>
    </row>
    <row r="263" spans="44:46" ht="14.25" customHeight="1">
      <c r="AR263" s="286"/>
      <c r="AS263" s="287"/>
      <c r="AT263" s="286"/>
    </row>
    <row r="264" spans="44:46" ht="14.25" customHeight="1">
      <c r="AR264" s="286"/>
      <c r="AS264" s="287"/>
      <c r="AT264" s="286"/>
    </row>
    <row r="265" spans="44:46" ht="14.25" customHeight="1">
      <c r="AR265" s="286"/>
      <c r="AS265" s="287"/>
      <c r="AT265" s="286"/>
    </row>
    <row r="266" spans="44:46" ht="14.25" customHeight="1">
      <c r="AR266" s="286"/>
      <c r="AS266" s="287"/>
      <c r="AT266" s="286"/>
    </row>
    <row r="267" spans="44:46" ht="14.25" customHeight="1">
      <c r="AR267" s="286"/>
      <c r="AS267" s="287"/>
      <c r="AT267" s="286"/>
    </row>
    <row r="268" spans="44:46" ht="14.25" customHeight="1">
      <c r="AR268" s="286"/>
      <c r="AS268" s="287"/>
      <c r="AT268" s="290"/>
    </row>
    <row r="269" spans="44:46" ht="14.25" customHeight="1">
      <c r="AR269" s="286"/>
      <c r="AS269" s="287"/>
      <c r="AT269" s="290"/>
    </row>
    <row r="270" spans="44:46" ht="14.25" customHeight="1">
      <c r="AR270" s="286"/>
      <c r="AS270" s="287"/>
      <c r="AT270" s="290"/>
    </row>
    <row r="271" spans="44:46" ht="14.25" customHeight="1">
      <c r="AR271" s="286"/>
      <c r="AS271" s="287"/>
      <c r="AT271" s="291"/>
    </row>
    <row r="272" spans="44:46" ht="14.25" customHeight="1">
      <c r="AR272" s="286"/>
      <c r="AS272" s="287"/>
      <c r="AT272" s="291"/>
    </row>
    <row r="273" spans="44:46" ht="14.25" customHeight="1">
      <c r="AR273" s="286"/>
      <c r="AS273" s="287"/>
      <c r="AT273" s="286"/>
    </row>
    <row r="274" spans="44:46" ht="14.25" customHeight="1">
      <c r="AR274" s="286"/>
      <c r="AS274" s="287"/>
      <c r="AT274" s="286"/>
    </row>
    <row r="275" spans="44:46" ht="14.25" customHeight="1">
      <c r="AR275" s="286"/>
      <c r="AS275" s="287"/>
      <c r="AT275" s="286"/>
    </row>
    <row r="276" spans="44:46" ht="14.25" customHeight="1">
      <c r="AR276" s="286"/>
      <c r="AS276" s="287"/>
      <c r="AT276" s="286"/>
    </row>
    <row r="277" spans="44:46" ht="14.25" customHeight="1">
      <c r="AR277" s="286"/>
      <c r="AS277" s="287"/>
      <c r="AT277" s="286"/>
    </row>
    <row r="278" spans="44:46" ht="14.25" customHeight="1">
      <c r="AR278" s="286"/>
      <c r="AS278" s="287"/>
      <c r="AT278" s="286"/>
    </row>
    <row r="279" spans="44:46" ht="14.25" customHeight="1">
      <c r="AR279" s="286"/>
      <c r="AS279" s="287"/>
      <c r="AT279" s="286"/>
    </row>
    <row r="280" spans="44:46" ht="14.25" customHeight="1">
      <c r="AR280" s="286"/>
      <c r="AS280" s="287"/>
      <c r="AT280" s="286"/>
    </row>
    <row r="281" spans="44:46" ht="14.25" customHeight="1">
      <c r="AR281" s="286"/>
      <c r="AS281" s="287"/>
      <c r="AT281" s="286"/>
    </row>
    <row r="282" spans="44:46" ht="14.25" customHeight="1">
      <c r="AR282" s="286"/>
      <c r="AS282" s="287"/>
      <c r="AT282" s="286"/>
    </row>
    <row r="283" spans="44:46" ht="14.25" customHeight="1">
      <c r="AR283" s="286"/>
      <c r="AS283" s="287"/>
      <c r="AT283" s="286"/>
    </row>
    <row r="284" spans="44:46" ht="14.25" customHeight="1"/>
    <row r="285" spans="44:46" ht="14.25" customHeight="1"/>
    <row r="286" spans="44:46" ht="14.25" customHeight="1"/>
  </sheetData>
  <sheetProtection password="EC9D" sheet="1" objects="1" scenarios="1"/>
  <mergeCells count="456">
    <mergeCell ref="AM162:AS162"/>
    <mergeCell ref="AM122:AR124"/>
    <mergeCell ref="AM176:AT176"/>
    <mergeCell ref="Y178:AB178"/>
    <mergeCell ref="AC178:AJ178"/>
    <mergeCell ref="C183:M183"/>
    <mergeCell ref="C186:AJ233"/>
    <mergeCell ref="AF175:AG175"/>
    <mergeCell ref="AH175:AJ175"/>
    <mergeCell ref="C176:D176"/>
    <mergeCell ref="E176:G176"/>
    <mergeCell ref="H176:K176"/>
    <mergeCell ref="L176:Q176"/>
    <mergeCell ref="R176:AC176"/>
    <mergeCell ref="AD176:AE176"/>
    <mergeCell ref="AF176:AG176"/>
    <mergeCell ref="AH176:AJ176"/>
    <mergeCell ref="C175:D175"/>
    <mergeCell ref="E175:G175"/>
    <mergeCell ref="H175:K175"/>
    <mergeCell ref="L175:Q175"/>
    <mergeCell ref="R175:AC175"/>
    <mergeCell ref="AD175:AE175"/>
    <mergeCell ref="AF173:AG173"/>
    <mergeCell ref="AH173:AJ173"/>
    <mergeCell ref="C174:D174"/>
    <mergeCell ref="E174:G174"/>
    <mergeCell ref="H174:K174"/>
    <mergeCell ref="L174:Q174"/>
    <mergeCell ref="R174:AC174"/>
    <mergeCell ref="AD174:AE174"/>
    <mergeCell ref="AF174:AG174"/>
    <mergeCell ref="AH174:AJ174"/>
    <mergeCell ref="C173:D173"/>
    <mergeCell ref="E173:G173"/>
    <mergeCell ref="H173:K173"/>
    <mergeCell ref="L173:Q173"/>
    <mergeCell ref="R173:AC173"/>
    <mergeCell ref="AD173:AE173"/>
    <mergeCell ref="AF171:AG171"/>
    <mergeCell ref="AH171:AJ171"/>
    <mergeCell ref="C172:D172"/>
    <mergeCell ref="E172:G172"/>
    <mergeCell ref="H172:K172"/>
    <mergeCell ref="L172:Q172"/>
    <mergeCell ref="R172:AC172"/>
    <mergeCell ref="AD172:AE172"/>
    <mergeCell ref="AF172:AG172"/>
    <mergeCell ref="AH172:AJ172"/>
    <mergeCell ref="C171:D171"/>
    <mergeCell ref="E171:G171"/>
    <mergeCell ref="H171:K171"/>
    <mergeCell ref="L171:Q171"/>
    <mergeCell ref="R171:AC171"/>
    <mergeCell ref="AD171:AE171"/>
    <mergeCell ref="AF169:AG169"/>
    <mergeCell ref="AH169:AJ169"/>
    <mergeCell ref="C170:D170"/>
    <mergeCell ref="E170:G170"/>
    <mergeCell ref="H170:K170"/>
    <mergeCell ref="L170:Q170"/>
    <mergeCell ref="R170:AC170"/>
    <mergeCell ref="AD170:AE170"/>
    <mergeCell ref="AF170:AG170"/>
    <mergeCell ref="AH170:AJ170"/>
    <mergeCell ref="C169:D169"/>
    <mergeCell ref="E169:G169"/>
    <mergeCell ref="H169:K169"/>
    <mergeCell ref="L169:Q169"/>
    <mergeCell ref="R169:AC169"/>
    <mergeCell ref="AD169:AE169"/>
    <mergeCell ref="AF167:AG167"/>
    <mergeCell ref="AH167:AJ167"/>
    <mergeCell ref="C168:D168"/>
    <mergeCell ref="E168:G168"/>
    <mergeCell ref="H168:K168"/>
    <mergeCell ref="L168:Q168"/>
    <mergeCell ref="R168:AC168"/>
    <mergeCell ref="AD168:AE168"/>
    <mergeCell ref="AF168:AG168"/>
    <mergeCell ref="AH168:AJ168"/>
    <mergeCell ref="C167:D167"/>
    <mergeCell ref="E167:G167"/>
    <mergeCell ref="H167:K167"/>
    <mergeCell ref="L167:Q167"/>
    <mergeCell ref="R167:AC167"/>
    <mergeCell ref="AD167:AE167"/>
    <mergeCell ref="AF165:AG165"/>
    <mergeCell ref="AH165:AJ165"/>
    <mergeCell ref="C166:D166"/>
    <mergeCell ref="E166:G166"/>
    <mergeCell ref="H166:K166"/>
    <mergeCell ref="L166:Q166"/>
    <mergeCell ref="R166:AC166"/>
    <mergeCell ref="AD166:AE166"/>
    <mergeCell ref="AF166:AG166"/>
    <mergeCell ref="AH166:AJ166"/>
    <mergeCell ref="C165:D165"/>
    <mergeCell ref="E165:G165"/>
    <mergeCell ref="H165:K165"/>
    <mergeCell ref="L165:Q165"/>
    <mergeCell ref="R165:AC165"/>
    <mergeCell ref="AD165:AE165"/>
    <mergeCell ref="C163:D163"/>
    <mergeCell ref="E163:G163"/>
    <mergeCell ref="H163:K163"/>
    <mergeCell ref="L163:Q163"/>
    <mergeCell ref="R163:AC163"/>
    <mergeCell ref="AD163:AE163"/>
    <mergeCell ref="AF163:AG163"/>
    <mergeCell ref="AH163:AJ163"/>
    <mergeCell ref="C164:D164"/>
    <mergeCell ref="E164:G164"/>
    <mergeCell ref="H164:K164"/>
    <mergeCell ref="L164:Q164"/>
    <mergeCell ref="R164:AC164"/>
    <mergeCell ref="AD164:AE164"/>
    <mergeCell ref="AF164:AG164"/>
    <mergeCell ref="AH164:AJ164"/>
    <mergeCell ref="H161:K161"/>
    <mergeCell ref="L161:Q161"/>
    <mergeCell ref="C162:D162"/>
    <mergeCell ref="E162:G162"/>
    <mergeCell ref="H162:K162"/>
    <mergeCell ref="L162:Q162"/>
    <mergeCell ref="Y152:AB152"/>
    <mergeCell ref="AC152:AJ152"/>
    <mergeCell ref="C157:D161"/>
    <mergeCell ref="E157:Q159"/>
    <mergeCell ref="R157:AC161"/>
    <mergeCell ref="AD157:AE161"/>
    <mergeCell ref="AF157:AG161"/>
    <mergeCell ref="AH157:AJ161"/>
    <mergeCell ref="E160:G161"/>
    <mergeCell ref="H160:Q160"/>
    <mergeCell ref="R162:AC162"/>
    <mergeCell ref="AD162:AE162"/>
    <mergeCell ref="AF162:AG162"/>
    <mergeCell ref="AH162:AJ162"/>
    <mergeCell ref="Y148:AB148"/>
    <mergeCell ref="AC148:AF148"/>
    <mergeCell ref="AG148:AJ148"/>
    <mergeCell ref="D149:L149"/>
    <mergeCell ref="M149:P149"/>
    <mergeCell ref="Q149:T149"/>
    <mergeCell ref="U149:X149"/>
    <mergeCell ref="Y149:AB149"/>
    <mergeCell ref="AC149:AF149"/>
    <mergeCell ref="AG149:AJ149"/>
    <mergeCell ref="D146:F148"/>
    <mergeCell ref="G148:L148"/>
    <mergeCell ref="M148:P148"/>
    <mergeCell ref="Q148:T148"/>
    <mergeCell ref="U148:X148"/>
    <mergeCell ref="AC146:AF146"/>
    <mergeCell ref="AG146:AJ146"/>
    <mergeCell ref="G147:L147"/>
    <mergeCell ref="M147:P147"/>
    <mergeCell ref="Q147:T147"/>
    <mergeCell ref="U147:X147"/>
    <mergeCell ref="Y147:AB147"/>
    <mergeCell ref="AC147:AF147"/>
    <mergeCell ref="AG147:AJ147"/>
    <mergeCell ref="G146:L146"/>
    <mergeCell ref="M146:P146"/>
    <mergeCell ref="Q146:T146"/>
    <mergeCell ref="U146:X146"/>
    <mergeCell ref="Y146:AB146"/>
    <mergeCell ref="AG144:AJ144"/>
    <mergeCell ref="G145:L145"/>
    <mergeCell ref="M145:AF145"/>
    <mergeCell ref="AG145:AJ145"/>
    <mergeCell ref="AG142:AJ142"/>
    <mergeCell ref="G143:L143"/>
    <mergeCell ref="M143:P143"/>
    <mergeCell ref="Q143:T143"/>
    <mergeCell ref="U143:X143"/>
    <mergeCell ref="Y143:AB143"/>
    <mergeCell ref="AC143:AF143"/>
    <mergeCell ref="AG143:AJ143"/>
    <mergeCell ref="G142:L142"/>
    <mergeCell ref="M142:P142"/>
    <mergeCell ref="Q142:T142"/>
    <mergeCell ref="U142:X142"/>
    <mergeCell ref="Y142:AB142"/>
    <mergeCell ref="AC142:AF142"/>
    <mergeCell ref="M141:P141"/>
    <mergeCell ref="Q141:T141"/>
    <mergeCell ref="U141:X141"/>
    <mergeCell ref="Y141:AB141"/>
    <mergeCell ref="AC141:AF141"/>
    <mergeCell ref="AG141:AJ141"/>
    <mergeCell ref="AG139:AJ139"/>
    <mergeCell ref="D140:F145"/>
    <mergeCell ref="G140:L140"/>
    <mergeCell ref="M140:P140"/>
    <mergeCell ref="Q140:T140"/>
    <mergeCell ref="U140:X140"/>
    <mergeCell ref="Y140:AB140"/>
    <mergeCell ref="AC140:AF140"/>
    <mergeCell ref="AG140:AJ140"/>
    <mergeCell ref="G141:L141"/>
    <mergeCell ref="D139:L139"/>
    <mergeCell ref="M139:P139"/>
    <mergeCell ref="Q139:T139"/>
    <mergeCell ref="U139:X139"/>
    <mergeCell ref="Y139:AB139"/>
    <mergeCell ref="AC139:AF139"/>
    <mergeCell ref="G144:L144"/>
    <mergeCell ref="M144:AF144"/>
    <mergeCell ref="D133:J133"/>
    <mergeCell ref="K133:S133"/>
    <mergeCell ref="D136:G136"/>
    <mergeCell ref="H136:K136"/>
    <mergeCell ref="L136:O136"/>
    <mergeCell ref="P136:S136"/>
    <mergeCell ref="D129:E129"/>
    <mergeCell ref="F129:K129"/>
    <mergeCell ref="L129:T129"/>
    <mergeCell ref="D130:E130"/>
    <mergeCell ref="F130:K130"/>
    <mergeCell ref="L130:T130"/>
    <mergeCell ref="AM126:AR127"/>
    <mergeCell ref="D127:E127"/>
    <mergeCell ref="F127:K127"/>
    <mergeCell ref="L127:T127"/>
    <mergeCell ref="D128:E128"/>
    <mergeCell ref="F128:K128"/>
    <mergeCell ref="L128:T128"/>
    <mergeCell ref="D125:E125"/>
    <mergeCell ref="F125:K125"/>
    <mergeCell ref="L125:T125"/>
    <mergeCell ref="D126:E126"/>
    <mergeCell ref="F126:K126"/>
    <mergeCell ref="L126:T126"/>
    <mergeCell ref="D121:O121"/>
    <mergeCell ref="P121:X121"/>
    <mergeCell ref="Y121:AB121"/>
    <mergeCell ref="D122:O122"/>
    <mergeCell ref="P122:X122"/>
    <mergeCell ref="AM99:AT105"/>
    <mergeCell ref="D106:G113"/>
    <mergeCell ref="H106:P106"/>
    <mergeCell ref="Q106:R106"/>
    <mergeCell ref="S106:Y106"/>
    <mergeCell ref="Z106:AA106"/>
    <mergeCell ref="AB106:AH106"/>
    <mergeCell ref="AI106:AJ106"/>
    <mergeCell ref="H107:AJ113"/>
    <mergeCell ref="AM107:AT113"/>
    <mergeCell ref="D98:G105"/>
    <mergeCell ref="H98:P98"/>
    <mergeCell ref="Q98:R98"/>
    <mergeCell ref="S98:Y98"/>
    <mergeCell ref="Z98:AA98"/>
    <mergeCell ref="AB98:AH98"/>
    <mergeCell ref="AI98:AJ98"/>
    <mergeCell ref="H99:AJ105"/>
    <mergeCell ref="Y115:AB115"/>
    <mergeCell ref="AC115:AJ115"/>
    <mergeCell ref="D90:G97"/>
    <mergeCell ref="H90:P90"/>
    <mergeCell ref="Q90:R90"/>
    <mergeCell ref="S90:Y90"/>
    <mergeCell ref="Z90:AA90"/>
    <mergeCell ref="AB90:AH90"/>
    <mergeCell ref="AI90:AJ90"/>
    <mergeCell ref="H91:AJ97"/>
    <mergeCell ref="AM91:AT97"/>
    <mergeCell ref="AM75:AT81"/>
    <mergeCell ref="D82:G89"/>
    <mergeCell ref="H82:P82"/>
    <mergeCell ref="Q82:R82"/>
    <mergeCell ref="S82:Y82"/>
    <mergeCell ref="Z82:AA82"/>
    <mergeCell ref="AB82:AH82"/>
    <mergeCell ref="AI82:AJ82"/>
    <mergeCell ref="H83:AJ89"/>
    <mergeCell ref="AM83:AT89"/>
    <mergeCell ref="AG67:AJ68"/>
    <mergeCell ref="D68:L68"/>
    <mergeCell ref="M68:P68"/>
    <mergeCell ref="Y70:AB70"/>
    <mergeCell ref="AC70:AJ70"/>
    <mergeCell ref="D74:G81"/>
    <mergeCell ref="H74:P74"/>
    <mergeCell ref="Q74:R74"/>
    <mergeCell ref="S74:Y74"/>
    <mergeCell ref="Z74:AA74"/>
    <mergeCell ref="D67:L67"/>
    <mergeCell ref="M67:P67"/>
    <mergeCell ref="Q67:T68"/>
    <mergeCell ref="U67:X68"/>
    <mergeCell ref="Y67:AB68"/>
    <mergeCell ref="AC67:AF68"/>
    <mergeCell ref="AB74:AH74"/>
    <mergeCell ref="AI74:AJ74"/>
    <mergeCell ref="H75:AJ81"/>
    <mergeCell ref="E66:P66"/>
    <mergeCell ref="Q66:T66"/>
    <mergeCell ref="U66:X66"/>
    <mergeCell ref="Y66:AB66"/>
    <mergeCell ref="AC66:AF66"/>
    <mergeCell ref="AG66:AJ66"/>
    <mergeCell ref="D65:P65"/>
    <mergeCell ref="Q65:T65"/>
    <mergeCell ref="U65:X65"/>
    <mergeCell ref="Y65:AB65"/>
    <mergeCell ref="AC65:AF65"/>
    <mergeCell ref="AG65:AJ65"/>
    <mergeCell ref="AC61:AJ61"/>
    <mergeCell ref="D62:P64"/>
    <mergeCell ref="Q62:AJ62"/>
    <mergeCell ref="Q63:T64"/>
    <mergeCell ref="U63:X64"/>
    <mergeCell ref="Y63:AB64"/>
    <mergeCell ref="AC63:AF64"/>
    <mergeCell ref="AG63:AJ64"/>
    <mergeCell ref="D58:P58"/>
    <mergeCell ref="Q58:T58"/>
    <mergeCell ref="U58:X58"/>
    <mergeCell ref="Y58:AB58"/>
    <mergeCell ref="AC58:AF58"/>
    <mergeCell ref="AG58:AJ58"/>
    <mergeCell ref="AG53:AJ53"/>
    <mergeCell ref="E54:P54"/>
    <mergeCell ref="Q54:T54"/>
    <mergeCell ref="U54:X54"/>
    <mergeCell ref="Y54:AB54"/>
    <mergeCell ref="AC54:AF54"/>
    <mergeCell ref="AG54:AJ54"/>
    <mergeCell ref="E57:P57"/>
    <mergeCell ref="Q57:T57"/>
    <mergeCell ref="U57:X57"/>
    <mergeCell ref="Y57:AB57"/>
    <mergeCell ref="AC57:AF57"/>
    <mergeCell ref="AG57:AJ57"/>
    <mergeCell ref="E56:P56"/>
    <mergeCell ref="Q56:T56"/>
    <mergeCell ref="U56:X56"/>
    <mergeCell ref="Y56:AB56"/>
    <mergeCell ref="AC56:AF56"/>
    <mergeCell ref="AG56:AJ56"/>
    <mergeCell ref="AG51:AJ51"/>
    <mergeCell ref="E52:P52"/>
    <mergeCell ref="Q52:T52"/>
    <mergeCell ref="U52:X52"/>
    <mergeCell ref="Y52:AB52"/>
    <mergeCell ref="AC52:AF52"/>
    <mergeCell ref="AG52:AJ52"/>
    <mergeCell ref="D51:D57"/>
    <mergeCell ref="E51:P51"/>
    <mergeCell ref="Q51:T51"/>
    <mergeCell ref="U51:X51"/>
    <mergeCell ref="Y51:AB51"/>
    <mergeCell ref="AC51:AF51"/>
    <mergeCell ref="E53:P53"/>
    <mergeCell ref="Q53:T53"/>
    <mergeCell ref="U53:X53"/>
    <mergeCell ref="Y53:AB53"/>
    <mergeCell ref="E55:P55"/>
    <mergeCell ref="Q55:T55"/>
    <mergeCell ref="U55:X55"/>
    <mergeCell ref="Y55:AB55"/>
    <mergeCell ref="AC55:AF55"/>
    <mergeCell ref="AG55:AJ55"/>
    <mergeCell ref="AC53:AF53"/>
    <mergeCell ref="E50:P50"/>
    <mergeCell ref="Q50:T50"/>
    <mergeCell ref="U50:X50"/>
    <mergeCell ref="Y50:AB50"/>
    <mergeCell ref="AC50:AF50"/>
    <mergeCell ref="AG50:AJ50"/>
    <mergeCell ref="D49:P49"/>
    <mergeCell ref="Q49:T49"/>
    <mergeCell ref="U49:X49"/>
    <mergeCell ref="Y49:AB49"/>
    <mergeCell ref="AC49:AF49"/>
    <mergeCell ref="AG49:AJ49"/>
    <mergeCell ref="AC42:AF42"/>
    <mergeCell ref="AG42:AJ42"/>
    <mergeCell ref="D46:P48"/>
    <mergeCell ref="Q46:AJ46"/>
    <mergeCell ref="Q47:T48"/>
    <mergeCell ref="U47:X48"/>
    <mergeCell ref="Y47:AB48"/>
    <mergeCell ref="AC47:AF48"/>
    <mergeCell ref="AG47:AJ48"/>
    <mergeCell ref="D40:P42"/>
    <mergeCell ref="Q40:AJ40"/>
    <mergeCell ref="Q41:T41"/>
    <mergeCell ref="U41:X41"/>
    <mergeCell ref="Y41:AB41"/>
    <mergeCell ref="AC41:AF41"/>
    <mergeCell ref="AG41:AJ41"/>
    <mergeCell ref="Q42:T42"/>
    <mergeCell ref="U42:X42"/>
    <mergeCell ref="Y42:AB42"/>
    <mergeCell ref="D30:D31"/>
    <mergeCell ref="E30:N30"/>
    <mergeCell ref="O30:AJ30"/>
    <mergeCell ref="E31:N31"/>
    <mergeCell ref="O31:AJ31"/>
    <mergeCell ref="Y34:AB34"/>
    <mergeCell ref="AC34:AJ34"/>
    <mergeCell ref="D29:N29"/>
    <mergeCell ref="O29:R29"/>
    <mergeCell ref="S29:V29"/>
    <mergeCell ref="W29:Z29"/>
    <mergeCell ref="AA29:AD29"/>
    <mergeCell ref="AE29:AH29"/>
    <mergeCell ref="J26:N26"/>
    <mergeCell ref="O26:U26"/>
    <mergeCell ref="V26:Y26"/>
    <mergeCell ref="Z26:AD26"/>
    <mergeCell ref="AE26:AJ26"/>
    <mergeCell ref="D28:S28"/>
    <mergeCell ref="D23:D24"/>
    <mergeCell ref="E23:N23"/>
    <mergeCell ref="O23:AJ23"/>
    <mergeCell ref="E24:N24"/>
    <mergeCell ref="O24:AJ24"/>
    <mergeCell ref="D25:I26"/>
    <mergeCell ref="J25:N25"/>
    <mergeCell ref="O25:U25"/>
    <mergeCell ref="V25:Y25"/>
    <mergeCell ref="Z25:AJ25"/>
    <mergeCell ref="E13:N13"/>
    <mergeCell ref="O13:AJ13"/>
    <mergeCell ref="E14:N15"/>
    <mergeCell ref="O14:R14"/>
    <mergeCell ref="S14:AJ14"/>
    <mergeCell ref="O15:R15"/>
    <mergeCell ref="S15:AJ15"/>
    <mergeCell ref="D22:N22"/>
    <mergeCell ref="O22:R22"/>
    <mergeCell ref="S22:V22"/>
    <mergeCell ref="W22:Z22"/>
    <mergeCell ref="AA22:AD22"/>
    <mergeCell ref="AE22:AH22"/>
    <mergeCell ref="E16:N16"/>
    <mergeCell ref="O16:AJ16"/>
    <mergeCell ref="E17:N17"/>
    <mergeCell ref="O17:AJ17"/>
    <mergeCell ref="E18:N18"/>
    <mergeCell ref="O18:R18"/>
    <mergeCell ref="S18:AJ18"/>
    <mergeCell ref="E4:G4"/>
    <mergeCell ref="S4:U4"/>
    <mergeCell ref="V4:Y4"/>
    <mergeCell ref="Z4:AB4"/>
    <mergeCell ref="AC4:AJ4"/>
    <mergeCell ref="C6:AH6"/>
    <mergeCell ref="E9:I9"/>
    <mergeCell ref="J9:AJ10"/>
    <mergeCell ref="E10:I10"/>
  </mergeCells>
  <phoneticPr fontId="2"/>
  <conditionalFormatting sqref="B115:AK137 B140:AK151 B138:AI138 AK138 B139:L139 AG139:AK139">
    <cfRule type="expression" dxfId="19" priority="7">
      <formula>$E$10="B"</formula>
    </cfRule>
  </conditionalFormatting>
  <conditionalFormatting sqref="D129">
    <cfRule type="expression" dxfId="18" priority="5">
      <formula>$E$10="B"</formula>
    </cfRule>
  </conditionalFormatting>
  <conditionalFormatting sqref="D130">
    <cfRule type="expression" dxfId="17" priority="4">
      <formula>$E$10="B"</formula>
    </cfRule>
  </conditionalFormatting>
  <conditionalFormatting sqref="AJ138">
    <cfRule type="expression" dxfId="16" priority="3">
      <formula>$E$10="B"</formula>
    </cfRule>
  </conditionalFormatting>
  <conditionalFormatting sqref="M139:AF139">
    <cfRule type="expression" dxfId="15" priority="1">
      <formula>$E$10="B"</formula>
    </cfRule>
  </conditionalFormatting>
  <dataValidations count="19">
    <dataValidation imeMode="disabled" operator="greaterThanOrEqual" allowBlank="1" showInputMessage="1" showErrorMessage="1" sqref="L126:T130 Q67:AJ68" xr:uid="{00000000-0002-0000-0900-000000000000}"/>
    <dataValidation type="list" imeMode="disabled" allowBlank="1" showInputMessage="1" showErrorMessage="1" sqref="F126:K130" xr:uid="{00000000-0002-0000-0900-000001000000}">
      <formula1>pldn20</formula1>
    </dataValidation>
    <dataValidation type="list" imeMode="disabled" allowBlank="1" showInputMessage="1" showErrorMessage="1" sqref="M142:AF142" xr:uid="{00000000-0002-0000-0900-000002000000}">
      <formula1>pldn19</formula1>
    </dataValidation>
    <dataValidation type="list" imeMode="disabled" allowBlank="1" showInputMessage="1" showErrorMessage="1" sqref="K133:S133" xr:uid="{00000000-0002-0000-0900-000003000000}">
      <formula1>pldn17</formula1>
    </dataValidation>
    <dataValidation type="list" imeMode="disabled" allowBlank="1" showInputMessage="1" showErrorMessage="1" sqref="E10:I10" xr:uid="{00000000-0002-0000-0900-000004000000}">
      <formula1>pldn10</formula1>
    </dataValidation>
    <dataValidation imeMode="disabled" allowBlank="1" showInputMessage="1" showErrorMessage="1" sqref="AC4:AJ4 U50 AH162:AJ176 Q50 Y50 AC50 AG50" xr:uid="{00000000-0002-0000-0900-000005000000}"/>
    <dataValidation type="list" imeMode="disabled" allowBlank="1" showInputMessage="1" showErrorMessage="1" sqref="M141:AF141" xr:uid="{00000000-0002-0000-0900-000006000000}">
      <formula1>pldn18</formula1>
    </dataValidation>
    <dataValidation type="list" imeMode="disabled" allowBlank="1" showInputMessage="1" showErrorMessage="1" sqref="D136:G136 L136:O136 AA22:AD22 O22:R22" xr:uid="{00000000-0002-0000-0900-000007000000}">
      <formula1>pldn11</formula1>
    </dataValidation>
    <dataValidation type="list" imeMode="disabled" allowBlank="1" showInputMessage="1" showErrorMessage="1" sqref="M149:AF149 P122:X122" xr:uid="{00000000-0002-0000-0900-000008000000}">
      <formula1>pldn16</formula1>
    </dataValidation>
    <dataValidation type="list" imeMode="disabled" allowBlank="1" showInputMessage="1" showErrorMessage="1" sqref="O16:AJ16" xr:uid="{00000000-0002-0000-0900-000009000000}">
      <formula1>pldn4</formula1>
    </dataValidation>
    <dataValidation imeMode="on" allowBlank="1" showInputMessage="1" showErrorMessage="1" sqref="S18:AJ18 O23:AJ24 O30:AJ31 H75:AJ81 H83:AJ89 H91:AJ97 H99:AJ105 H107:AJ113 R162:AC176" xr:uid="{00000000-0002-0000-0900-00000A000000}"/>
    <dataValidation type="list" imeMode="disabled" allowBlank="1" showInputMessage="1" showErrorMessage="1" sqref="AA29:AD29 O29:R29" xr:uid="{00000000-0002-0000-0900-00000B000000}">
      <formula1>pldn12</formula1>
    </dataValidation>
    <dataValidation type="whole" imeMode="disabled" operator="greaterThanOrEqual" allowBlank="1" showInputMessage="1" showErrorMessage="1" sqref="Q42:AJ42 Q49:AJ49 Q51:AJ57" xr:uid="{00000000-0002-0000-0900-00000C000000}">
      <formula1>0</formula1>
    </dataValidation>
    <dataValidation type="whole" imeMode="disabled" operator="greaterThanOrEqual" allowBlank="1" showInputMessage="1" showErrorMessage="1" sqref="P121:X121" xr:uid="{00000000-0002-0000-0900-00000D000000}">
      <formula1>1</formula1>
    </dataValidation>
    <dataValidation type="list" imeMode="disabled" allowBlank="1" showInputMessage="1" showErrorMessage="1" sqref="Q74:R74 Z74:AA74 AI74:AJ74 AI82:AJ82 Z82:AA82 Q82:R82 Q90:R90 Z90:AA90 AI90:AJ90 AI98:AJ98 Z98:AA98 Q98:R98 Q106:R106 Z106:AA106 AI106:AJ106" xr:uid="{00000000-0002-0000-0900-00000E000000}">
      <formula1>pldn15</formula1>
    </dataValidation>
    <dataValidation type="whole" imeMode="disabled" operator="greaterThan" allowBlank="1" showInputMessage="1" showErrorMessage="1" sqref="M140:AF140" xr:uid="{00000000-0002-0000-0900-00000F000000}">
      <formula1>1</formula1>
    </dataValidation>
    <dataValidation type="decimal" imeMode="disabled" operator="greaterThanOrEqual" allowBlank="1" showInputMessage="1" showErrorMessage="1" sqref="M143:AF143" xr:uid="{00000000-0002-0000-0900-000010000000}">
      <formula1>0.01</formula1>
    </dataValidation>
    <dataValidation type="list" imeMode="disabled" allowBlank="1" showInputMessage="1" showErrorMessage="1" sqref="L162:Q176" xr:uid="{00000000-0002-0000-0900-000011000000}">
      <formula1>pldn13</formula1>
    </dataValidation>
    <dataValidation type="list" imeMode="disabled" allowBlank="1" showInputMessage="1" showErrorMessage="1" sqref="AD162:AG176" xr:uid="{00000000-0002-0000-0900-000012000000}">
      <formula1>pldn14</formula1>
    </dataValidation>
  </dataValidations>
  <pageMargins left="0.78740157480314965" right="0.59055118110236227" top="0.78740157480314965" bottom="0.59055118110236227" header="0.31496062992125984" footer="0.31496062992125984"/>
  <pageSetup paperSize="9" scale="91" fitToHeight="0" orientation="portrait" r:id="rId1"/>
  <rowBreaks count="5" manualBreakCount="5">
    <brk id="33" min="1" max="36" man="1"/>
    <brk id="69" min="1" max="36" man="1"/>
    <brk id="114" min="1" max="34" man="1"/>
    <brk id="151" min="1" max="36" man="1"/>
    <brk id="177" min="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Group Box 1">
              <controlPr defaultSize="0" autoFill="0" autoPict="0">
                <anchor moveWithCells="1">
                  <from>
                    <xdr:col>8</xdr:col>
                    <xdr:colOff>9525</xdr:colOff>
                    <xdr:row>67</xdr:row>
                    <xdr:rowOff>0</xdr:rowOff>
                  </from>
                  <to>
                    <xdr:col>10</xdr:col>
                    <xdr:colOff>9525</xdr:colOff>
                    <xdr:row>74</xdr:row>
                    <xdr:rowOff>114300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AT286"/>
  <sheetViews>
    <sheetView showGridLines="0" zoomScaleNormal="100" zoomScaleSheetLayoutView="100" workbookViewId="0"/>
  </sheetViews>
  <sheetFormatPr defaultColWidth="2.5" defaultRowHeight="18.75"/>
  <cols>
    <col min="1" max="36" width="2.5" style="45" customWidth="1"/>
    <col min="37" max="37" width="1.5" style="45" customWidth="1"/>
    <col min="38" max="38" width="2.5" style="45"/>
    <col min="39" max="39" width="8.625" style="136" customWidth="1"/>
    <col min="40" max="43" width="8.625" style="45" customWidth="1"/>
    <col min="44" max="44" width="6.5" style="45" customWidth="1"/>
    <col min="45" max="45" width="13.625" style="45" customWidth="1"/>
    <col min="46" max="46" width="10.5" style="45" customWidth="1"/>
    <col min="47" max="54" width="2.5" style="45" customWidth="1"/>
    <col min="55" max="16384" width="2.5" style="45"/>
  </cols>
  <sheetData>
    <row r="1" spans="1:43">
      <c r="AN1" s="169"/>
      <c r="AO1" s="169"/>
      <c r="AP1" s="169"/>
      <c r="AQ1" s="169"/>
    </row>
    <row r="2" spans="1:43" ht="17.25" customHeight="1">
      <c r="A2" s="1"/>
      <c r="B2" s="90"/>
      <c r="C2" s="123" t="s">
        <v>170</v>
      </c>
      <c r="D2" s="90"/>
      <c r="E2" s="90"/>
      <c r="F2" s="90"/>
      <c r="G2" s="90"/>
      <c r="H2" s="90"/>
      <c r="I2" s="90"/>
      <c r="J2" s="90"/>
      <c r="K2" s="90"/>
      <c r="L2" s="54"/>
      <c r="M2" s="92"/>
      <c r="N2" s="90"/>
      <c r="O2" s="54"/>
      <c r="P2" s="54"/>
      <c r="Q2" s="54"/>
      <c r="R2" s="54"/>
      <c r="S2" s="54"/>
      <c r="T2" s="54"/>
      <c r="U2" s="54"/>
      <c r="V2" s="54"/>
      <c r="W2" s="54"/>
      <c r="X2" s="54"/>
      <c r="Y2" s="54"/>
      <c r="Z2" s="54"/>
      <c r="AA2" s="54"/>
      <c r="AB2" s="54"/>
      <c r="AC2" s="54"/>
      <c r="AD2" s="54"/>
      <c r="AE2" s="54"/>
      <c r="AF2" s="60" t="str">
        <f>IF(E10="B","B事業所 （１）",IF(E10="C","C事業所（１）",""))</f>
        <v/>
      </c>
      <c r="AG2" s="54"/>
      <c r="AH2" s="54"/>
      <c r="AI2" s="54"/>
      <c r="AJ2" s="54"/>
      <c r="AK2" s="54"/>
      <c r="AN2" s="169"/>
      <c r="AO2" s="169"/>
      <c r="AP2" s="169"/>
      <c r="AQ2" s="169"/>
    </row>
    <row r="3" spans="1:43" ht="8.4499999999999993" customHeight="1">
      <c r="A3" s="1"/>
      <c r="B3" s="52"/>
      <c r="C3" s="52"/>
      <c r="D3" s="52"/>
      <c r="E3" s="52"/>
      <c r="F3" s="52"/>
      <c r="G3" s="52"/>
      <c r="H3" s="52"/>
      <c r="I3" s="52"/>
      <c r="J3" s="52"/>
      <c r="K3" s="52"/>
      <c r="L3" s="52"/>
      <c r="M3" s="52"/>
      <c r="N3" s="53"/>
      <c r="O3" s="54"/>
      <c r="P3" s="54"/>
      <c r="Q3" s="54"/>
      <c r="R3" s="54"/>
      <c r="S3" s="54"/>
      <c r="T3" s="54"/>
      <c r="U3" s="54"/>
      <c r="V3" s="54"/>
      <c r="W3" s="54"/>
      <c r="X3" s="54"/>
      <c r="Y3" s="54"/>
      <c r="Z3" s="54"/>
      <c r="AA3" s="54"/>
      <c r="AB3" s="54"/>
      <c r="AC3" s="54"/>
      <c r="AD3" s="54"/>
      <c r="AE3" s="54"/>
      <c r="AF3" s="54"/>
      <c r="AG3" s="54"/>
      <c r="AH3" s="54"/>
      <c r="AI3" s="54"/>
      <c r="AJ3" s="54"/>
      <c r="AK3" s="54"/>
      <c r="AN3" s="169"/>
      <c r="AO3" s="169"/>
      <c r="AP3" s="169"/>
      <c r="AQ3" s="169"/>
    </row>
    <row r="4" spans="1:43" ht="23.25" customHeight="1">
      <c r="A4" s="1"/>
      <c r="B4" s="52"/>
      <c r="C4" s="52" t="s">
        <v>11</v>
      </c>
      <c r="D4" s="52"/>
      <c r="E4" s="925">
        <f>IF(様式１号!$D$16="","",様式１号!$D$16)</f>
        <v>3</v>
      </c>
      <c r="F4" s="926"/>
      <c r="G4" s="927"/>
      <c r="H4" s="52" t="s">
        <v>133</v>
      </c>
      <c r="I4" s="54"/>
      <c r="J4" s="54"/>
      <c r="K4" s="54"/>
      <c r="L4" s="54"/>
      <c r="M4" s="54"/>
      <c r="N4" s="53"/>
      <c r="O4" s="54"/>
      <c r="P4" s="54"/>
      <c r="Q4" s="54"/>
      <c r="R4" s="54"/>
      <c r="S4" s="658" t="s">
        <v>68</v>
      </c>
      <c r="T4" s="659"/>
      <c r="U4" s="660"/>
      <c r="V4" s="928" t="str">
        <f>IF(事業者!$O$14="","",事業者!$O$14)</f>
        <v/>
      </c>
      <c r="W4" s="929"/>
      <c r="X4" s="929"/>
      <c r="Y4" s="930"/>
      <c r="Z4" s="658" t="s">
        <v>84</v>
      </c>
      <c r="AA4" s="659"/>
      <c r="AB4" s="660"/>
      <c r="AC4" s="664"/>
      <c r="AD4" s="665"/>
      <c r="AE4" s="665"/>
      <c r="AF4" s="665"/>
      <c r="AG4" s="665"/>
      <c r="AH4" s="665"/>
      <c r="AI4" s="665"/>
      <c r="AJ4" s="666"/>
      <c r="AK4" s="54"/>
      <c r="AN4" s="169"/>
      <c r="AO4" s="169"/>
      <c r="AP4" s="169"/>
      <c r="AQ4" s="169"/>
    </row>
    <row r="5" spans="1:43">
      <c r="A5" s="1"/>
      <c r="B5" s="52"/>
      <c r="C5" s="52"/>
      <c r="D5" s="52"/>
      <c r="E5" s="55"/>
      <c r="F5" s="52"/>
      <c r="G5" s="52"/>
      <c r="H5" s="56"/>
      <c r="I5" s="56"/>
      <c r="J5" s="56"/>
      <c r="K5" s="56"/>
      <c r="L5" s="56"/>
      <c r="M5" s="56"/>
      <c r="N5" s="53"/>
      <c r="O5" s="54"/>
      <c r="P5" s="54"/>
      <c r="Q5" s="54"/>
      <c r="R5" s="54"/>
      <c r="S5" s="54"/>
      <c r="T5" s="54"/>
      <c r="U5" s="54"/>
      <c r="V5" s="54"/>
      <c r="W5" s="54"/>
      <c r="X5" s="54"/>
      <c r="Y5" s="54"/>
      <c r="Z5" s="54"/>
      <c r="AA5" s="54"/>
      <c r="AB5" s="54"/>
      <c r="AC5" s="54"/>
      <c r="AD5" s="54"/>
      <c r="AE5" s="54"/>
      <c r="AF5" s="54"/>
      <c r="AG5" s="54"/>
      <c r="AH5" s="54"/>
      <c r="AI5" s="54"/>
      <c r="AJ5" s="54"/>
      <c r="AK5" s="54"/>
      <c r="AN5" s="169"/>
      <c r="AO5" s="169"/>
      <c r="AP5" s="169"/>
      <c r="AQ5" s="169"/>
    </row>
    <row r="6" spans="1:43" ht="21.75" customHeight="1">
      <c r="A6" s="1"/>
      <c r="B6" s="252"/>
      <c r="C6" s="667" t="s">
        <v>134</v>
      </c>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c r="AH6" s="667"/>
      <c r="AI6" s="5"/>
      <c r="AJ6" s="5"/>
      <c r="AK6" s="18"/>
      <c r="AN6" s="169"/>
      <c r="AO6" s="169"/>
      <c r="AP6" s="169"/>
      <c r="AQ6" s="169"/>
    </row>
    <row r="7" spans="1:43">
      <c r="A7" s="1"/>
      <c r="B7" s="144"/>
      <c r="C7" s="123" t="s">
        <v>135</v>
      </c>
      <c r="D7" s="52"/>
      <c r="E7" s="52"/>
      <c r="F7" s="52"/>
      <c r="G7" s="52"/>
      <c r="H7" s="52"/>
      <c r="I7" s="52"/>
      <c r="J7" s="52"/>
      <c r="K7" s="52"/>
      <c r="L7" s="52"/>
      <c r="M7" s="52"/>
      <c r="N7" s="53"/>
      <c r="O7" s="54"/>
      <c r="P7" s="54"/>
      <c r="Q7" s="54"/>
      <c r="R7" s="54"/>
      <c r="S7" s="54"/>
      <c r="T7" s="54"/>
      <c r="U7" s="54"/>
      <c r="V7" s="54"/>
      <c r="W7" s="54"/>
      <c r="X7" s="54"/>
      <c r="Y7" s="54"/>
      <c r="Z7" s="54"/>
      <c r="AA7" s="54"/>
      <c r="AB7" s="54"/>
      <c r="AC7" s="54"/>
      <c r="AD7" s="54"/>
      <c r="AE7" s="54"/>
      <c r="AF7" s="54"/>
      <c r="AG7" s="54"/>
      <c r="AH7" s="54"/>
      <c r="AI7" s="54"/>
      <c r="AJ7" s="54"/>
      <c r="AK7" s="3"/>
      <c r="AN7" s="169"/>
      <c r="AO7" s="169"/>
      <c r="AP7" s="169"/>
      <c r="AQ7" s="169"/>
    </row>
    <row r="8" spans="1:43">
      <c r="A8" s="1"/>
      <c r="B8" s="144"/>
      <c r="C8" s="52"/>
      <c r="D8" s="124" t="s">
        <v>136</v>
      </c>
      <c r="E8" s="52"/>
      <c r="F8" s="52"/>
      <c r="G8" s="52"/>
      <c r="H8" s="52"/>
      <c r="I8" s="52"/>
      <c r="J8" s="52"/>
      <c r="K8" s="52"/>
      <c r="L8" s="52"/>
      <c r="M8" s="52"/>
      <c r="N8" s="4"/>
      <c r="O8" s="54"/>
      <c r="P8" s="54"/>
      <c r="Q8" s="54"/>
      <c r="R8" s="54"/>
      <c r="S8" s="54"/>
      <c r="T8" s="54"/>
      <c r="U8" s="54"/>
      <c r="V8" s="54"/>
      <c r="W8" s="54"/>
      <c r="X8" s="54"/>
      <c r="Y8" s="54"/>
      <c r="Z8" s="54"/>
      <c r="AA8" s="54"/>
      <c r="AB8" s="54"/>
      <c r="AC8" s="54"/>
      <c r="AD8" s="54"/>
      <c r="AE8" s="54"/>
      <c r="AF8" s="54"/>
      <c r="AG8" s="54"/>
      <c r="AH8" s="54"/>
      <c r="AI8" s="54"/>
      <c r="AJ8" s="54"/>
      <c r="AK8" s="3"/>
      <c r="AN8" s="169"/>
      <c r="AO8" s="169"/>
      <c r="AP8" s="169"/>
      <c r="AQ8" s="169"/>
    </row>
    <row r="9" spans="1:43" ht="16.5" customHeight="1">
      <c r="A9" s="1"/>
      <c r="B9" s="144"/>
      <c r="C9" s="52"/>
      <c r="D9" s="57"/>
      <c r="E9" s="931" t="s">
        <v>137</v>
      </c>
      <c r="F9" s="932"/>
      <c r="G9" s="932"/>
      <c r="H9" s="932"/>
      <c r="I9" s="933"/>
      <c r="J9" s="934" t="str">
        <f>IF($E$10="B","B 原油換算エネルギー使用量が年間1,500kL以上の事業所 （種別Cの事業所を除く）",IF($E$10="C","C　平成20年度以降の3か年度（年度の途中から当該事業所の使用が開始された場合にあっては、当該年度を除く3か年度）連続して、年間原油換算エネルギー使用量が1,500kL以上の事業所（他の事業所の一部（区分所有部分、テナント部分等）である事業所は除く）",""))</f>
        <v/>
      </c>
      <c r="K9" s="935"/>
      <c r="L9" s="935"/>
      <c r="M9" s="935"/>
      <c r="N9" s="935"/>
      <c r="O9" s="935"/>
      <c r="P9" s="935"/>
      <c r="Q9" s="935"/>
      <c r="R9" s="935"/>
      <c r="S9" s="935"/>
      <c r="T9" s="935"/>
      <c r="U9" s="935"/>
      <c r="V9" s="935"/>
      <c r="W9" s="935"/>
      <c r="X9" s="935"/>
      <c r="Y9" s="935"/>
      <c r="Z9" s="935"/>
      <c r="AA9" s="935"/>
      <c r="AB9" s="935"/>
      <c r="AC9" s="935"/>
      <c r="AD9" s="935"/>
      <c r="AE9" s="935"/>
      <c r="AF9" s="935"/>
      <c r="AG9" s="935"/>
      <c r="AH9" s="935"/>
      <c r="AI9" s="935"/>
      <c r="AJ9" s="936"/>
      <c r="AK9" s="3"/>
      <c r="AN9" s="169"/>
      <c r="AO9" s="169"/>
      <c r="AP9" s="169"/>
      <c r="AQ9" s="169"/>
    </row>
    <row r="10" spans="1:43" ht="28.5" customHeight="1">
      <c r="A10" s="1"/>
      <c r="B10" s="144"/>
      <c r="C10" s="52"/>
      <c r="D10" s="57"/>
      <c r="E10" s="940"/>
      <c r="F10" s="941"/>
      <c r="G10" s="941"/>
      <c r="H10" s="941"/>
      <c r="I10" s="942"/>
      <c r="J10" s="937"/>
      <c r="K10" s="938"/>
      <c r="L10" s="938"/>
      <c r="M10" s="938"/>
      <c r="N10" s="938"/>
      <c r="O10" s="938"/>
      <c r="P10" s="938"/>
      <c r="Q10" s="938"/>
      <c r="R10" s="938"/>
      <c r="S10" s="938"/>
      <c r="T10" s="938"/>
      <c r="U10" s="938"/>
      <c r="V10" s="938"/>
      <c r="W10" s="938"/>
      <c r="X10" s="938"/>
      <c r="Y10" s="938"/>
      <c r="Z10" s="938"/>
      <c r="AA10" s="938"/>
      <c r="AB10" s="938"/>
      <c r="AC10" s="938"/>
      <c r="AD10" s="938"/>
      <c r="AE10" s="938"/>
      <c r="AF10" s="938"/>
      <c r="AG10" s="938"/>
      <c r="AH10" s="938"/>
      <c r="AI10" s="938"/>
      <c r="AJ10" s="939"/>
      <c r="AK10" s="3"/>
      <c r="AN10" s="169"/>
      <c r="AO10" s="169"/>
      <c r="AP10" s="169"/>
      <c r="AQ10" s="169"/>
    </row>
    <row r="11" spans="1:43" ht="4.5" customHeight="1">
      <c r="A11" s="1"/>
      <c r="B11" s="144"/>
      <c r="C11" s="52"/>
      <c r="D11" s="57"/>
      <c r="E11" s="58"/>
      <c r="F11" s="58"/>
      <c r="G11" s="59"/>
      <c r="H11" s="59"/>
      <c r="I11" s="59"/>
      <c r="J11" s="59"/>
      <c r="K11" s="59"/>
      <c r="L11" s="59"/>
      <c r="M11" s="59"/>
      <c r="N11" s="53"/>
      <c r="O11" s="5"/>
      <c r="P11" s="54"/>
      <c r="Q11" s="54"/>
      <c r="R11" s="54"/>
      <c r="S11" s="54"/>
      <c r="T11" s="54"/>
      <c r="U11" s="54"/>
      <c r="V11" s="54"/>
      <c r="W11" s="54"/>
      <c r="X11" s="54"/>
      <c r="Y11" s="54"/>
      <c r="Z11" s="54"/>
      <c r="AA11" s="54"/>
      <c r="AB11" s="54"/>
      <c r="AC11" s="54"/>
      <c r="AD11" s="54"/>
      <c r="AE11" s="54"/>
      <c r="AF11" s="54"/>
      <c r="AG11" s="54"/>
      <c r="AH11" s="54"/>
      <c r="AI11" s="54"/>
      <c r="AJ11" s="54"/>
      <c r="AK11" s="3"/>
      <c r="AN11" s="169"/>
      <c r="AO11" s="169"/>
      <c r="AP11" s="169"/>
      <c r="AQ11" s="169"/>
    </row>
    <row r="12" spans="1:43">
      <c r="A12" s="1"/>
      <c r="B12" s="145"/>
      <c r="C12" s="52"/>
      <c r="D12" s="123" t="s">
        <v>138</v>
      </c>
      <c r="E12" s="52"/>
      <c r="F12" s="52"/>
      <c r="G12" s="52"/>
      <c r="H12" s="52"/>
      <c r="I12" s="52"/>
      <c r="J12" s="52"/>
      <c r="K12" s="52"/>
      <c r="L12" s="52"/>
      <c r="M12" s="52"/>
      <c r="N12" s="4"/>
      <c r="O12" s="2"/>
      <c r="P12" s="54"/>
      <c r="Q12" s="54"/>
      <c r="R12" s="54"/>
      <c r="S12" s="54"/>
      <c r="T12" s="54"/>
      <c r="U12" s="54"/>
      <c r="V12" s="54"/>
      <c r="W12" s="54"/>
      <c r="X12" s="54"/>
      <c r="Y12" s="54"/>
      <c r="Z12" s="54"/>
      <c r="AA12" s="54"/>
      <c r="AB12" s="54"/>
      <c r="AC12" s="54"/>
      <c r="AD12" s="54"/>
      <c r="AE12" s="54"/>
      <c r="AF12" s="54"/>
      <c r="AG12" s="54"/>
      <c r="AH12" s="54"/>
      <c r="AI12" s="54"/>
      <c r="AJ12" s="54"/>
      <c r="AK12" s="3"/>
      <c r="AN12" s="169"/>
      <c r="AO12" s="169"/>
      <c r="AP12" s="169"/>
      <c r="AQ12" s="169"/>
    </row>
    <row r="13" spans="1:43" ht="24.6" customHeight="1">
      <c r="A13" s="1"/>
      <c r="B13" s="145"/>
      <c r="C13" s="52"/>
      <c r="D13" s="52"/>
      <c r="E13" s="688" t="s">
        <v>154</v>
      </c>
      <c r="F13" s="689"/>
      <c r="G13" s="689"/>
      <c r="H13" s="689"/>
      <c r="I13" s="689"/>
      <c r="J13" s="689"/>
      <c r="K13" s="689"/>
      <c r="L13" s="689"/>
      <c r="M13" s="689"/>
      <c r="N13" s="690"/>
      <c r="O13" s="670"/>
      <c r="P13" s="671"/>
      <c r="Q13" s="671"/>
      <c r="R13" s="671"/>
      <c r="S13" s="671"/>
      <c r="T13" s="671"/>
      <c r="U13" s="671"/>
      <c r="V13" s="671"/>
      <c r="W13" s="671"/>
      <c r="X13" s="671"/>
      <c r="Y13" s="671"/>
      <c r="Z13" s="671"/>
      <c r="AA13" s="671"/>
      <c r="AB13" s="671"/>
      <c r="AC13" s="671"/>
      <c r="AD13" s="671"/>
      <c r="AE13" s="671"/>
      <c r="AF13" s="671"/>
      <c r="AG13" s="671"/>
      <c r="AH13" s="671"/>
      <c r="AI13" s="671"/>
      <c r="AJ13" s="672"/>
      <c r="AK13" s="3"/>
      <c r="AN13" s="169"/>
      <c r="AO13" s="169"/>
      <c r="AP13" s="169"/>
      <c r="AQ13" s="169"/>
    </row>
    <row r="14" spans="1:43" ht="18.600000000000001" customHeight="1">
      <c r="A14" s="1"/>
      <c r="B14" s="144"/>
      <c r="C14" s="52"/>
      <c r="D14" s="52"/>
      <c r="E14" s="668" t="s">
        <v>183</v>
      </c>
      <c r="F14" s="668"/>
      <c r="G14" s="668"/>
      <c r="H14" s="668"/>
      <c r="I14" s="668"/>
      <c r="J14" s="668"/>
      <c r="K14" s="668"/>
      <c r="L14" s="668"/>
      <c r="M14" s="668"/>
      <c r="N14" s="668"/>
      <c r="O14" s="669" t="s">
        <v>139</v>
      </c>
      <c r="P14" s="669"/>
      <c r="Q14" s="669"/>
      <c r="R14" s="669"/>
      <c r="S14" s="670"/>
      <c r="T14" s="671"/>
      <c r="U14" s="671"/>
      <c r="V14" s="671"/>
      <c r="W14" s="671"/>
      <c r="X14" s="671"/>
      <c r="Y14" s="671"/>
      <c r="Z14" s="671"/>
      <c r="AA14" s="671"/>
      <c r="AB14" s="671"/>
      <c r="AC14" s="671"/>
      <c r="AD14" s="671"/>
      <c r="AE14" s="671"/>
      <c r="AF14" s="671"/>
      <c r="AG14" s="671"/>
      <c r="AH14" s="671"/>
      <c r="AI14" s="671"/>
      <c r="AJ14" s="672"/>
      <c r="AK14" s="3"/>
      <c r="AM14" s="133" t="str">
        <f>IFERROR(IF(FIND("埼玉県",$S$14,1)&gt;0,"← 「埼玉県」は入力しないでください。",""),"")</f>
        <v/>
      </c>
      <c r="AN14" s="169"/>
      <c r="AO14" s="169"/>
      <c r="AP14" s="169"/>
      <c r="AQ14" s="169"/>
    </row>
    <row r="15" spans="1:43" ht="18.600000000000001" customHeight="1">
      <c r="A15" s="1"/>
      <c r="B15" s="144"/>
      <c r="C15" s="52"/>
      <c r="D15" s="52"/>
      <c r="E15" s="668"/>
      <c r="F15" s="668"/>
      <c r="G15" s="668"/>
      <c r="H15" s="668"/>
      <c r="I15" s="668"/>
      <c r="J15" s="668"/>
      <c r="K15" s="668"/>
      <c r="L15" s="668"/>
      <c r="M15" s="668"/>
      <c r="N15" s="668"/>
      <c r="O15" s="673" t="s">
        <v>140</v>
      </c>
      <c r="P15" s="673"/>
      <c r="Q15" s="673"/>
      <c r="R15" s="673"/>
      <c r="S15" s="674"/>
      <c r="T15" s="675"/>
      <c r="U15" s="675"/>
      <c r="V15" s="675"/>
      <c r="W15" s="675"/>
      <c r="X15" s="675"/>
      <c r="Y15" s="675"/>
      <c r="Z15" s="675"/>
      <c r="AA15" s="675"/>
      <c r="AB15" s="675"/>
      <c r="AC15" s="675"/>
      <c r="AD15" s="675"/>
      <c r="AE15" s="675"/>
      <c r="AF15" s="675"/>
      <c r="AG15" s="675"/>
      <c r="AH15" s="675"/>
      <c r="AI15" s="675"/>
      <c r="AJ15" s="676"/>
      <c r="AK15" s="3"/>
      <c r="AN15" s="169"/>
      <c r="AO15" s="169"/>
      <c r="AP15" s="169"/>
      <c r="AQ15" s="169"/>
    </row>
    <row r="16" spans="1:43" ht="18.600000000000001" customHeight="1">
      <c r="A16" s="1"/>
      <c r="B16" s="145"/>
      <c r="C16" s="52"/>
      <c r="D16" s="52"/>
      <c r="E16" s="668" t="s">
        <v>141</v>
      </c>
      <c r="F16" s="668"/>
      <c r="G16" s="668"/>
      <c r="H16" s="668"/>
      <c r="I16" s="668"/>
      <c r="J16" s="668"/>
      <c r="K16" s="668"/>
      <c r="L16" s="668"/>
      <c r="M16" s="668"/>
      <c r="N16" s="668"/>
      <c r="O16" s="709"/>
      <c r="P16" s="710"/>
      <c r="Q16" s="710"/>
      <c r="R16" s="710"/>
      <c r="S16" s="710"/>
      <c r="T16" s="710"/>
      <c r="U16" s="710"/>
      <c r="V16" s="710"/>
      <c r="W16" s="710"/>
      <c r="X16" s="710"/>
      <c r="Y16" s="710"/>
      <c r="Z16" s="710"/>
      <c r="AA16" s="710"/>
      <c r="AB16" s="710"/>
      <c r="AC16" s="710"/>
      <c r="AD16" s="710"/>
      <c r="AE16" s="710"/>
      <c r="AF16" s="710"/>
      <c r="AG16" s="710"/>
      <c r="AH16" s="710"/>
      <c r="AI16" s="710"/>
      <c r="AJ16" s="711"/>
      <c r="AK16" s="3"/>
      <c r="AN16" s="169"/>
      <c r="AO16" s="169"/>
      <c r="AP16" s="169"/>
      <c r="AQ16" s="169"/>
    </row>
    <row r="17" spans="1:43" ht="18.600000000000001" customHeight="1">
      <c r="A17" s="1"/>
      <c r="B17" s="145"/>
      <c r="C17" s="52"/>
      <c r="D17" s="52"/>
      <c r="E17" s="668" t="s">
        <v>142</v>
      </c>
      <c r="F17" s="668"/>
      <c r="G17" s="668"/>
      <c r="H17" s="668"/>
      <c r="I17" s="668"/>
      <c r="J17" s="668"/>
      <c r="K17" s="668"/>
      <c r="L17" s="668"/>
      <c r="M17" s="668"/>
      <c r="N17" s="668"/>
      <c r="O17" s="712" t="str">
        <f>LEFT($O$16,2)</f>
        <v/>
      </c>
      <c r="P17" s="713"/>
      <c r="Q17" s="713"/>
      <c r="R17" s="713"/>
      <c r="S17" s="713"/>
      <c r="T17" s="713"/>
      <c r="U17" s="713"/>
      <c r="V17" s="713"/>
      <c r="W17" s="713"/>
      <c r="X17" s="713"/>
      <c r="Y17" s="713"/>
      <c r="Z17" s="713"/>
      <c r="AA17" s="713"/>
      <c r="AB17" s="713"/>
      <c r="AC17" s="713"/>
      <c r="AD17" s="713"/>
      <c r="AE17" s="713"/>
      <c r="AF17" s="713"/>
      <c r="AG17" s="713"/>
      <c r="AH17" s="713"/>
      <c r="AI17" s="713"/>
      <c r="AJ17" s="714"/>
      <c r="AK17" s="3"/>
      <c r="AN17" s="169"/>
      <c r="AO17" s="169"/>
      <c r="AP17" s="169"/>
      <c r="AQ17" s="169"/>
    </row>
    <row r="18" spans="1:43" ht="64.5" customHeight="1">
      <c r="A18" s="1"/>
      <c r="B18" s="145"/>
      <c r="C18" s="52"/>
      <c r="D18" s="52"/>
      <c r="E18" s="715" t="s">
        <v>143</v>
      </c>
      <c r="F18" s="715"/>
      <c r="G18" s="715"/>
      <c r="H18" s="715"/>
      <c r="I18" s="715"/>
      <c r="J18" s="715"/>
      <c r="K18" s="715"/>
      <c r="L18" s="715"/>
      <c r="M18" s="715"/>
      <c r="N18" s="715"/>
      <c r="O18" s="715" t="s">
        <v>74</v>
      </c>
      <c r="P18" s="715"/>
      <c r="Q18" s="715"/>
      <c r="R18" s="715"/>
      <c r="S18" s="943"/>
      <c r="T18" s="943"/>
      <c r="U18" s="943"/>
      <c r="V18" s="943"/>
      <c r="W18" s="943"/>
      <c r="X18" s="943"/>
      <c r="Y18" s="943"/>
      <c r="Z18" s="943"/>
      <c r="AA18" s="943"/>
      <c r="AB18" s="943"/>
      <c r="AC18" s="943"/>
      <c r="AD18" s="943"/>
      <c r="AE18" s="943"/>
      <c r="AF18" s="943"/>
      <c r="AG18" s="943"/>
      <c r="AH18" s="943"/>
      <c r="AI18" s="943"/>
      <c r="AJ18" s="943"/>
      <c r="AK18" s="3"/>
      <c r="AM18" s="133" t="s">
        <v>451</v>
      </c>
      <c r="AN18" s="169"/>
      <c r="AO18" s="169"/>
      <c r="AP18" s="169"/>
      <c r="AQ18" s="169"/>
    </row>
    <row r="19" spans="1:43" ht="4.5" customHeight="1">
      <c r="A19" s="1"/>
      <c r="B19" s="145"/>
      <c r="C19" s="52"/>
      <c r="D19" s="52"/>
      <c r="E19" s="60"/>
      <c r="F19" s="52"/>
      <c r="G19" s="52"/>
      <c r="H19" s="52"/>
      <c r="I19" s="52"/>
      <c r="J19" s="52"/>
      <c r="K19" s="52"/>
      <c r="L19" s="52"/>
      <c r="M19" s="52"/>
      <c r="N19" s="53"/>
      <c r="O19" s="54"/>
      <c r="P19" s="54"/>
      <c r="Q19" s="54"/>
      <c r="R19" s="54"/>
      <c r="S19" s="54"/>
      <c r="T19" s="54"/>
      <c r="U19" s="54"/>
      <c r="V19" s="54"/>
      <c r="W19" s="54"/>
      <c r="X19" s="54"/>
      <c r="Y19" s="54"/>
      <c r="Z19" s="54"/>
      <c r="AA19" s="54"/>
      <c r="AB19" s="54"/>
      <c r="AC19" s="54"/>
      <c r="AD19" s="54"/>
      <c r="AE19" s="54"/>
      <c r="AF19" s="54"/>
      <c r="AG19" s="54"/>
      <c r="AH19" s="54"/>
      <c r="AI19" s="54"/>
      <c r="AJ19" s="54"/>
      <c r="AK19" s="3"/>
      <c r="AN19" s="169"/>
      <c r="AO19" s="169"/>
      <c r="AP19" s="169"/>
      <c r="AQ19" s="169"/>
    </row>
    <row r="20" spans="1:43">
      <c r="A20" s="1"/>
      <c r="B20" s="144"/>
      <c r="C20" s="123" t="s">
        <v>144</v>
      </c>
      <c r="D20" s="52"/>
      <c r="E20" s="52"/>
      <c r="F20" s="52"/>
      <c r="G20" s="52"/>
      <c r="H20" s="52"/>
      <c r="I20" s="52"/>
      <c r="J20" s="52"/>
      <c r="K20" s="52"/>
      <c r="L20" s="52"/>
      <c r="M20" s="52"/>
      <c r="N20" s="53"/>
      <c r="O20" s="54"/>
      <c r="P20" s="54"/>
      <c r="Q20" s="54"/>
      <c r="R20" s="54"/>
      <c r="S20" s="54"/>
      <c r="T20" s="54"/>
      <c r="U20" s="54"/>
      <c r="V20" s="54"/>
      <c r="W20" s="54"/>
      <c r="X20" s="54"/>
      <c r="Y20" s="54"/>
      <c r="Z20" s="54"/>
      <c r="AA20" s="54"/>
      <c r="AB20" s="54"/>
      <c r="AC20" s="54"/>
      <c r="AD20" s="54"/>
      <c r="AE20" s="54"/>
      <c r="AF20" s="54"/>
      <c r="AG20" s="54"/>
      <c r="AH20" s="54"/>
      <c r="AI20" s="54"/>
      <c r="AJ20" s="54"/>
      <c r="AK20" s="3"/>
      <c r="AN20" s="169"/>
      <c r="AO20" s="169"/>
      <c r="AP20" s="169"/>
      <c r="AQ20" s="169"/>
    </row>
    <row r="21" spans="1:43">
      <c r="A21" s="1"/>
      <c r="B21" s="144"/>
      <c r="C21" s="52"/>
      <c r="D21" s="123" t="s">
        <v>145</v>
      </c>
      <c r="E21" s="52"/>
      <c r="F21" s="52"/>
      <c r="G21" s="52"/>
      <c r="H21" s="52"/>
      <c r="I21" s="52"/>
      <c r="J21" s="52"/>
      <c r="K21" s="52"/>
      <c r="L21" s="52"/>
      <c r="M21" s="52"/>
      <c r="N21" s="53"/>
      <c r="O21" s="54"/>
      <c r="P21" s="54"/>
      <c r="Q21" s="54"/>
      <c r="R21" s="54"/>
      <c r="S21" s="54"/>
      <c r="T21" s="54"/>
      <c r="U21" s="54"/>
      <c r="V21" s="54"/>
      <c r="W21" s="54"/>
      <c r="X21" s="54"/>
      <c r="Y21" s="54"/>
      <c r="Z21" s="54"/>
      <c r="AA21" s="54"/>
      <c r="AB21" s="54"/>
      <c r="AC21" s="54"/>
      <c r="AD21" s="54"/>
      <c r="AE21" s="54"/>
      <c r="AF21" s="54"/>
      <c r="AG21" s="54"/>
      <c r="AH21" s="54"/>
      <c r="AI21" s="54"/>
      <c r="AJ21" s="54"/>
      <c r="AK21" s="3"/>
      <c r="AN21" s="169"/>
      <c r="AO21" s="169"/>
      <c r="AP21" s="169"/>
      <c r="AQ21" s="169"/>
    </row>
    <row r="22" spans="1:43" ht="24.75" customHeight="1">
      <c r="A22" s="1"/>
      <c r="B22" s="144"/>
      <c r="C22" s="52"/>
      <c r="D22" s="703" t="s">
        <v>481</v>
      </c>
      <c r="E22" s="704"/>
      <c r="F22" s="704"/>
      <c r="G22" s="704"/>
      <c r="H22" s="704"/>
      <c r="I22" s="704"/>
      <c r="J22" s="704"/>
      <c r="K22" s="704"/>
      <c r="L22" s="704"/>
      <c r="M22" s="704"/>
      <c r="N22" s="705"/>
      <c r="O22" s="700">
        <v>2</v>
      </c>
      <c r="P22" s="701"/>
      <c r="Q22" s="701"/>
      <c r="R22" s="702"/>
      <c r="S22" s="703" t="s">
        <v>475</v>
      </c>
      <c r="T22" s="704"/>
      <c r="U22" s="704"/>
      <c r="V22" s="705"/>
      <c r="W22" s="706" t="s">
        <v>147</v>
      </c>
      <c r="X22" s="707"/>
      <c r="Y22" s="707"/>
      <c r="Z22" s="708"/>
      <c r="AA22" s="700">
        <v>6</v>
      </c>
      <c r="AB22" s="701"/>
      <c r="AC22" s="701"/>
      <c r="AD22" s="702"/>
      <c r="AE22" s="703" t="s">
        <v>476</v>
      </c>
      <c r="AF22" s="704"/>
      <c r="AG22" s="704"/>
      <c r="AH22" s="704"/>
      <c r="AI22" s="6"/>
      <c r="AJ22" s="7"/>
      <c r="AK22" s="3"/>
      <c r="AN22" s="169"/>
      <c r="AO22" s="169"/>
      <c r="AP22" s="169"/>
      <c r="AQ22" s="169"/>
    </row>
    <row r="23" spans="1:43" ht="69.95" customHeight="1">
      <c r="A23" s="1"/>
      <c r="B23" s="144"/>
      <c r="C23" s="52"/>
      <c r="D23" s="952" t="s">
        <v>148</v>
      </c>
      <c r="E23" s="954" t="s">
        <v>473</v>
      </c>
      <c r="F23" s="722"/>
      <c r="G23" s="722"/>
      <c r="H23" s="722"/>
      <c r="I23" s="722"/>
      <c r="J23" s="722"/>
      <c r="K23" s="722"/>
      <c r="L23" s="722"/>
      <c r="M23" s="722"/>
      <c r="N23" s="723"/>
      <c r="O23" s="955"/>
      <c r="P23" s="956"/>
      <c r="Q23" s="956"/>
      <c r="R23" s="956"/>
      <c r="S23" s="956"/>
      <c r="T23" s="956"/>
      <c r="U23" s="956"/>
      <c r="V23" s="956"/>
      <c r="W23" s="956"/>
      <c r="X23" s="956"/>
      <c r="Y23" s="956"/>
      <c r="Z23" s="956"/>
      <c r="AA23" s="956"/>
      <c r="AB23" s="956"/>
      <c r="AC23" s="956"/>
      <c r="AD23" s="956"/>
      <c r="AE23" s="956"/>
      <c r="AF23" s="956"/>
      <c r="AG23" s="956"/>
      <c r="AH23" s="956"/>
      <c r="AI23" s="956"/>
      <c r="AJ23" s="957"/>
      <c r="AK23" s="3"/>
      <c r="AN23" s="169"/>
      <c r="AO23" s="169"/>
      <c r="AP23" s="169"/>
      <c r="AQ23" s="169"/>
    </row>
    <row r="24" spans="1:43" ht="69.95" customHeight="1">
      <c r="A24" s="1"/>
      <c r="B24" s="144"/>
      <c r="C24" s="52"/>
      <c r="D24" s="953"/>
      <c r="E24" s="954" t="s">
        <v>150</v>
      </c>
      <c r="F24" s="722"/>
      <c r="G24" s="722"/>
      <c r="H24" s="722"/>
      <c r="I24" s="722"/>
      <c r="J24" s="722"/>
      <c r="K24" s="722"/>
      <c r="L24" s="722"/>
      <c r="M24" s="722"/>
      <c r="N24" s="723"/>
      <c r="O24" s="955"/>
      <c r="P24" s="956"/>
      <c r="Q24" s="956"/>
      <c r="R24" s="956"/>
      <c r="S24" s="956"/>
      <c r="T24" s="956"/>
      <c r="U24" s="956"/>
      <c r="V24" s="956"/>
      <c r="W24" s="956"/>
      <c r="X24" s="956"/>
      <c r="Y24" s="956"/>
      <c r="Z24" s="956"/>
      <c r="AA24" s="956"/>
      <c r="AB24" s="956"/>
      <c r="AC24" s="956"/>
      <c r="AD24" s="956"/>
      <c r="AE24" s="956"/>
      <c r="AF24" s="956"/>
      <c r="AG24" s="956"/>
      <c r="AH24" s="956"/>
      <c r="AI24" s="956"/>
      <c r="AJ24" s="957"/>
      <c r="AK24" s="3"/>
      <c r="AN24" s="169"/>
      <c r="AO24" s="169"/>
      <c r="AP24" s="169"/>
      <c r="AQ24" s="169"/>
    </row>
    <row r="25" spans="1:43" ht="21" customHeight="1">
      <c r="A25" s="1"/>
      <c r="B25" s="144"/>
      <c r="C25" s="52"/>
      <c r="D25" s="958" t="s">
        <v>489</v>
      </c>
      <c r="E25" s="959"/>
      <c r="F25" s="959"/>
      <c r="G25" s="959"/>
      <c r="H25" s="959"/>
      <c r="I25" s="960"/>
      <c r="J25" s="944" t="s">
        <v>184</v>
      </c>
      <c r="K25" s="944"/>
      <c r="L25" s="944"/>
      <c r="M25" s="944"/>
      <c r="N25" s="944"/>
      <c r="O25" s="945" t="str">
        <f>$AG$144</f>
        <v/>
      </c>
      <c r="P25" s="945"/>
      <c r="Q25" s="945"/>
      <c r="R25" s="945"/>
      <c r="S25" s="945"/>
      <c r="T25" s="945"/>
      <c r="U25" s="945"/>
      <c r="V25" s="946" t="s">
        <v>490</v>
      </c>
      <c r="W25" s="946"/>
      <c r="X25" s="946"/>
      <c r="Y25" s="946"/>
      <c r="Z25" s="964"/>
      <c r="AA25" s="964"/>
      <c r="AB25" s="964"/>
      <c r="AC25" s="964"/>
      <c r="AD25" s="964"/>
      <c r="AE25" s="964"/>
      <c r="AF25" s="964"/>
      <c r="AG25" s="964"/>
      <c r="AH25" s="964"/>
      <c r="AI25" s="964"/>
      <c r="AJ25" s="964"/>
      <c r="AK25" s="3"/>
      <c r="AN25" s="169"/>
      <c r="AO25" s="169"/>
      <c r="AP25" s="169"/>
      <c r="AQ25" s="169"/>
    </row>
    <row r="26" spans="1:43" ht="21" customHeight="1">
      <c r="A26" s="1"/>
      <c r="B26" s="144"/>
      <c r="C26" s="52"/>
      <c r="D26" s="961"/>
      <c r="E26" s="962"/>
      <c r="F26" s="962"/>
      <c r="G26" s="962"/>
      <c r="H26" s="962"/>
      <c r="I26" s="963"/>
      <c r="J26" s="944" t="s">
        <v>185</v>
      </c>
      <c r="K26" s="944"/>
      <c r="L26" s="944"/>
      <c r="M26" s="944"/>
      <c r="N26" s="944"/>
      <c r="O26" s="945" t="str">
        <f>$AG$145</f>
        <v/>
      </c>
      <c r="P26" s="945"/>
      <c r="Q26" s="945"/>
      <c r="R26" s="945"/>
      <c r="S26" s="945"/>
      <c r="T26" s="945"/>
      <c r="U26" s="945"/>
      <c r="V26" s="946" t="s">
        <v>490</v>
      </c>
      <c r="W26" s="946"/>
      <c r="X26" s="946"/>
      <c r="Y26" s="946"/>
      <c r="Z26" s="947" t="s">
        <v>186</v>
      </c>
      <c r="AA26" s="947"/>
      <c r="AB26" s="947"/>
      <c r="AC26" s="947"/>
      <c r="AD26" s="947"/>
      <c r="AE26" s="948" t="str">
        <f>IF($K$133="","",$K$133)</f>
        <v/>
      </c>
      <c r="AF26" s="949"/>
      <c r="AG26" s="949"/>
      <c r="AH26" s="949"/>
      <c r="AI26" s="949"/>
      <c r="AJ26" s="950"/>
      <c r="AK26" s="3"/>
      <c r="AM26" s="253"/>
      <c r="AN26" s="169"/>
      <c r="AO26" s="169"/>
      <c r="AP26" s="169"/>
      <c r="AQ26" s="169"/>
    </row>
    <row r="27" spans="1:43" ht="4.5" customHeight="1">
      <c r="A27" s="1"/>
      <c r="B27" s="144"/>
      <c r="C27" s="52"/>
      <c r="D27" s="61"/>
      <c r="E27" s="61"/>
      <c r="F27" s="62"/>
      <c r="G27" s="62"/>
      <c r="H27" s="63"/>
      <c r="I27" s="64"/>
      <c r="J27" s="65"/>
      <c r="K27" s="66"/>
      <c r="L27" s="64"/>
      <c r="M27" s="64"/>
      <c r="N27" s="53"/>
      <c r="O27" s="8"/>
      <c r="P27" s="67"/>
      <c r="Q27" s="67"/>
      <c r="R27" s="67"/>
      <c r="S27" s="67"/>
      <c r="T27" s="67"/>
      <c r="U27" s="67"/>
      <c r="V27" s="67"/>
      <c r="W27" s="67"/>
      <c r="X27" s="67"/>
      <c r="Y27" s="67"/>
      <c r="Z27" s="67"/>
      <c r="AA27" s="67"/>
      <c r="AB27" s="67"/>
      <c r="AC27" s="67"/>
      <c r="AD27" s="67"/>
      <c r="AE27" s="67"/>
      <c r="AF27" s="67"/>
      <c r="AG27" s="67"/>
      <c r="AH27" s="67"/>
      <c r="AI27" s="67"/>
      <c r="AJ27" s="67"/>
      <c r="AK27" s="3"/>
      <c r="AN27" s="169"/>
      <c r="AO27" s="169"/>
      <c r="AP27" s="169"/>
      <c r="AQ27" s="169"/>
    </row>
    <row r="28" spans="1:43" ht="13.5" customHeight="1">
      <c r="A28" s="1"/>
      <c r="B28" s="144"/>
      <c r="C28" s="52"/>
      <c r="D28" s="951" t="s">
        <v>151</v>
      </c>
      <c r="E28" s="951"/>
      <c r="F28" s="951"/>
      <c r="G28" s="951"/>
      <c r="H28" s="951"/>
      <c r="I28" s="951"/>
      <c r="J28" s="951"/>
      <c r="K28" s="951"/>
      <c r="L28" s="951"/>
      <c r="M28" s="951"/>
      <c r="N28" s="951"/>
      <c r="O28" s="951"/>
      <c r="P28" s="951"/>
      <c r="Q28" s="951"/>
      <c r="R28" s="951"/>
      <c r="S28" s="951"/>
      <c r="T28" s="67"/>
      <c r="U28" s="67"/>
      <c r="V28" s="67"/>
      <c r="W28" s="67"/>
      <c r="X28" s="67"/>
      <c r="Y28" s="67"/>
      <c r="Z28" s="67"/>
      <c r="AA28" s="67"/>
      <c r="AB28" s="67"/>
      <c r="AC28" s="67"/>
      <c r="AD28" s="67"/>
      <c r="AE28" s="67"/>
      <c r="AF28" s="67"/>
      <c r="AG28" s="67"/>
      <c r="AH28" s="67"/>
      <c r="AI28" s="67"/>
      <c r="AJ28" s="67"/>
      <c r="AK28" s="3"/>
      <c r="AN28" s="169"/>
      <c r="AO28" s="169"/>
      <c r="AP28" s="169"/>
      <c r="AQ28" s="169"/>
    </row>
    <row r="29" spans="1:43" ht="24.75" customHeight="1">
      <c r="A29" s="1"/>
      <c r="B29" s="144"/>
      <c r="C29" s="52"/>
      <c r="D29" s="703" t="s">
        <v>481</v>
      </c>
      <c r="E29" s="704"/>
      <c r="F29" s="704"/>
      <c r="G29" s="704"/>
      <c r="H29" s="704"/>
      <c r="I29" s="704"/>
      <c r="J29" s="704"/>
      <c r="K29" s="704"/>
      <c r="L29" s="704"/>
      <c r="M29" s="704"/>
      <c r="N29" s="705"/>
      <c r="O29" s="719">
        <v>7</v>
      </c>
      <c r="P29" s="719"/>
      <c r="Q29" s="719"/>
      <c r="R29" s="719"/>
      <c r="S29" s="680" t="s">
        <v>475</v>
      </c>
      <c r="T29" s="680"/>
      <c r="U29" s="680"/>
      <c r="V29" s="680"/>
      <c r="W29" s="946" t="s">
        <v>152</v>
      </c>
      <c r="X29" s="946"/>
      <c r="Y29" s="946"/>
      <c r="Z29" s="946"/>
      <c r="AA29" s="719">
        <v>11</v>
      </c>
      <c r="AB29" s="719"/>
      <c r="AC29" s="719"/>
      <c r="AD29" s="719"/>
      <c r="AE29" s="703" t="s">
        <v>133</v>
      </c>
      <c r="AF29" s="704"/>
      <c r="AG29" s="704"/>
      <c r="AH29" s="704"/>
      <c r="AI29" s="10"/>
      <c r="AJ29" s="11"/>
      <c r="AK29" s="3"/>
      <c r="AM29" s="133"/>
      <c r="AN29" s="169"/>
      <c r="AO29" s="169"/>
      <c r="AP29" s="169"/>
      <c r="AQ29" s="169"/>
    </row>
    <row r="30" spans="1:43" ht="69.95" customHeight="1">
      <c r="A30" s="1"/>
      <c r="B30" s="144"/>
      <c r="C30" s="52"/>
      <c r="D30" s="952" t="s">
        <v>148</v>
      </c>
      <c r="E30" s="965" t="s">
        <v>473</v>
      </c>
      <c r="F30" s="726"/>
      <c r="G30" s="726"/>
      <c r="H30" s="726"/>
      <c r="I30" s="726"/>
      <c r="J30" s="726"/>
      <c r="K30" s="726"/>
      <c r="L30" s="726"/>
      <c r="M30" s="726"/>
      <c r="N30" s="727"/>
      <c r="O30" s="955"/>
      <c r="P30" s="956"/>
      <c r="Q30" s="956"/>
      <c r="R30" s="956"/>
      <c r="S30" s="956"/>
      <c r="T30" s="956"/>
      <c r="U30" s="956"/>
      <c r="V30" s="956"/>
      <c r="W30" s="956"/>
      <c r="X30" s="956"/>
      <c r="Y30" s="956"/>
      <c r="Z30" s="956"/>
      <c r="AA30" s="956"/>
      <c r="AB30" s="956"/>
      <c r="AC30" s="956"/>
      <c r="AD30" s="956"/>
      <c r="AE30" s="956"/>
      <c r="AF30" s="956"/>
      <c r="AG30" s="956"/>
      <c r="AH30" s="956"/>
      <c r="AI30" s="956"/>
      <c r="AJ30" s="957"/>
      <c r="AK30" s="3"/>
      <c r="AM30" s="133" t="str">
        <f>IF(様式１号!D16=7,"← ７年度提出の計画書には第４計画期間の削減目標を必ず入力してください。","← 計画がある場合は入力してください。")</f>
        <v>← 計画がある場合は入力してください。</v>
      </c>
      <c r="AN30" s="169"/>
      <c r="AO30" s="169"/>
      <c r="AP30" s="169"/>
      <c r="AQ30" s="169"/>
    </row>
    <row r="31" spans="1:43" ht="69.95" customHeight="1">
      <c r="A31" s="1"/>
      <c r="B31" s="144"/>
      <c r="C31" s="52"/>
      <c r="D31" s="953"/>
      <c r="E31" s="954" t="s">
        <v>109</v>
      </c>
      <c r="F31" s="722"/>
      <c r="G31" s="722"/>
      <c r="H31" s="722"/>
      <c r="I31" s="722"/>
      <c r="J31" s="722"/>
      <c r="K31" s="722"/>
      <c r="L31" s="722"/>
      <c r="M31" s="722"/>
      <c r="N31" s="723"/>
      <c r="O31" s="955"/>
      <c r="P31" s="956"/>
      <c r="Q31" s="956"/>
      <c r="R31" s="956"/>
      <c r="S31" s="956"/>
      <c r="T31" s="956"/>
      <c r="U31" s="956"/>
      <c r="V31" s="956"/>
      <c r="W31" s="956"/>
      <c r="X31" s="956"/>
      <c r="Y31" s="956"/>
      <c r="Z31" s="956"/>
      <c r="AA31" s="956"/>
      <c r="AB31" s="956"/>
      <c r="AC31" s="956"/>
      <c r="AD31" s="956"/>
      <c r="AE31" s="956"/>
      <c r="AF31" s="956"/>
      <c r="AG31" s="956"/>
      <c r="AH31" s="956"/>
      <c r="AI31" s="956"/>
      <c r="AJ31" s="957"/>
      <c r="AK31" s="3"/>
      <c r="AN31" s="169"/>
      <c r="AO31" s="169"/>
      <c r="AP31" s="169"/>
      <c r="AQ31" s="169"/>
    </row>
    <row r="32" spans="1:43" s="143" customFormat="1" ht="5.25" customHeight="1">
      <c r="A32" s="54"/>
      <c r="B32" s="146"/>
      <c r="C32" s="12"/>
      <c r="D32" s="12"/>
      <c r="E32" s="12"/>
      <c r="F32" s="12"/>
      <c r="G32" s="12"/>
      <c r="H32" s="12"/>
      <c r="I32" s="12"/>
      <c r="J32" s="12"/>
      <c r="K32" s="12"/>
      <c r="L32" s="12"/>
      <c r="M32" s="12"/>
      <c r="N32" s="4"/>
      <c r="O32" s="2"/>
      <c r="P32" s="2"/>
      <c r="Q32" s="2"/>
      <c r="R32" s="2"/>
      <c r="S32" s="2"/>
      <c r="T32" s="2"/>
      <c r="U32" s="2"/>
      <c r="V32" s="2"/>
      <c r="W32" s="2"/>
      <c r="X32" s="2"/>
      <c r="Y32" s="2"/>
      <c r="Z32" s="2"/>
      <c r="AA32" s="2"/>
      <c r="AB32" s="2"/>
      <c r="AC32" s="2"/>
      <c r="AD32" s="2"/>
      <c r="AE32" s="2"/>
      <c r="AF32" s="2"/>
      <c r="AG32" s="2"/>
      <c r="AH32" s="2"/>
      <c r="AI32" s="2"/>
      <c r="AJ32" s="2"/>
      <c r="AK32" s="13"/>
      <c r="AM32" s="157"/>
      <c r="AN32" s="254"/>
      <c r="AO32" s="254"/>
      <c r="AP32" s="254"/>
      <c r="AQ32" s="254"/>
    </row>
    <row r="33" spans="1:43">
      <c r="A33" s="1"/>
      <c r="B33" s="53"/>
      <c r="C33" s="255"/>
      <c r="D33" s="255"/>
      <c r="E33" s="1"/>
      <c r="F33" s="256"/>
      <c r="G33" s="255"/>
      <c r="H33" s="255"/>
      <c r="I33" s="255"/>
      <c r="J33" s="255"/>
      <c r="K33" s="255"/>
      <c r="L33" s="1"/>
      <c r="M33" s="255"/>
      <c r="N33" s="255"/>
      <c r="O33" s="54"/>
      <c r="P33" s="1"/>
      <c r="Q33" s="1"/>
      <c r="R33" s="1"/>
      <c r="S33" s="1"/>
      <c r="T33" s="1"/>
      <c r="U33" s="1"/>
      <c r="V33" s="1"/>
      <c r="W33" s="1"/>
      <c r="X33" s="1"/>
      <c r="Y33" s="1"/>
      <c r="Z33" s="1"/>
      <c r="AA33" s="1"/>
      <c r="AB33" s="1"/>
      <c r="AC33" s="1"/>
      <c r="AD33" s="107"/>
      <c r="AE33" s="107"/>
      <c r="AF33" s="107"/>
      <c r="AG33" s="107"/>
      <c r="AH33" s="107"/>
      <c r="AI33" s="107"/>
      <c r="AJ33" s="257" t="s">
        <v>79</v>
      </c>
      <c r="AK33" s="116"/>
      <c r="AN33" s="169"/>
      <c r="AO33" s="169"/>
      <c r="AP33" s="169"/>
      <c r="AQ33" s="169"/>
    </row>
    <row r="34" spans="1:43">
      <c r="A34" s="1"/>
      <c r="B34" s="76"/>
      <c r="C34" s="76"/>
      <c r="D34" s="76"/>
      <c r="E34" s="76"/>
      <c r="F34" s="76"/>
      <c r="G34" s="76"/>
      <c r="H34" s="76"/>
      <c r="I34" s="76"/>
      <c r="J34" s="76"/>
      <c r="K34" s="76"/>
      <c r="L34" s="76"/>
      <c r="M34" s="54"/>
      <c r="N34" s="54"/>
      <c r="O34" s="76"/>
      <c r="P34" s="54"/>
      <c r="Q34" s="54"/>
      <c r="R34" s="54"/>
      <c r="S34" s="54"/>
      <c r="T34" s="54"/>
      <c r="U34" s="54"/>
      <c r="V34" s="54"/>
      <c r="W34" s="54"/>
      <c r="X34" s="54"/>
      <c r="Y34" s="745" t="s">
        <v>84</v>
      </c>
      <c r="Z34" s="745"/>
      <c r="AA34" s="745"/>
      <c r="AB34" s="745"/>
      <c r="AC34" s="746" t="str">
        <f>IF($AC$4="","",$AC$4)</f>
        <v/>
      </c>
      <c r="AD34" s="746"/>
      <c r="AE34" s="746"/>
      <c r="AF34" s="746"/>
      <c r="AG34" s="746"/>
      <c r="AH34" s="746"/>
      <c r="AI34" s="746"/>
      <c r="AJ34" s="746"/>
      <c r="AK34" s="54"/>
      <c r="AN34" s="169"/>
      <c r="AO34" s="169"/>
      <c r="AP34" s="169"/>
      <c r="AQ34" s="169"/>
    </row>
    <row r="35" spans="1:43" ht="21" customHeight="1">
      <c r="A35" s="1"/>
      <c r="B35" s="15"/>
      <c r="C35" s="258" t="s">
        <v>170</v>
      </c>
      <c r="D35" s="258"/>
      <c r="E35" s="258"/>
      <c r="F35" s="258"/>
      <c r="G35" s="258"/>
      <c r="H35" s="258"/>
      <c r="I35" s="258"/>
      <c r="J35" s="258"/>
      <c r="K35" s="258"/>
      <c r="L35" s="258"/>
      <c r="M35" s="258"/>
      <c r="N35" s="258"/>
      <c r="O35" s="258"/>
      <c r="P35" s="258"/>
      <c r="Q35" s="258"/>
      <c r="R35" s="258"/>
      <c r="S35" s="258"/>
      <c r="T35" s="258"/>
      <c r="U35" s="258"/>
      <c r="V35" s="258"/>
      <c r="W35" s="258"/>
      <c r="X35" s="258"/>
      <c r="Y35" s="2"/>
      <c r="Z35" s="2"/>
      <c r="AA35" s="2"/>
      <c r="AB35" s="2"/>
      <c r="AC35" s="2"/>
      <c r="AD35" s="2"/>
      <c r="AE35" s="2"/>
      <c r="AF35" s="140" t="str">
        <f>IF($E$10="B","B事業所 （２）",IF($E$10="C","C事業所（２）",""))</f>
        <v/>
      </c>
      <c r="AG35" s="2"/>
      <c r="AH35" s="2"/>
      <c r="AI35" s="2"/>
      <c r="AJ35" s="2"/>
      <c r="AK35" s="2"/>
      <c r="AN35" s="169"/>
      <c r="AO35" s="169"/>
      <c r="AP35" s="169"/>
      <c r="AQ35" s="169"/>
    </row>
    <row r="36" spans="1:43" ht="8.25" customHeight="1">
      <c r="A36" s="1"/>
      <c r="B36" s="16"/>
      <c r="C36" s="17"/>
      <c r="D36" s="17"/>
      <c r="E36" s="17"/>
      <c r="F36" s="17"/>
      <c r="G36" s="17"/>
      <c r="H36" s="17"/>
      <c r="I36" s="17"/>
      <c r="J36" s="17"/>
      <c r="K36" s="17"/>
      <c r="L36" s="17"/>
      <c r="M36" s="17"/>
      <c r="N36" s="17"/>
      <c r="O36" s="17"/>
      <c r="P36" s="17"/>
      <c r="Q36" s="17"/>
      <c r="R36" s="17"/>
      <c r="S36" s="17"/>
      <c r="T36" s="17"/>
      <c r="U36" s="17"/>
      <c r="V36" s="17"/>
      <c r="W36" s="5"/>
      <c r="X36" s="5"/>
      <c r="Y36" s="5"/>
      <c r="Z36" s="5"/>
      <c r="AA36" s="5"/>
      <c r="AB36" s="5"/>
      <c r="AC36" s="5"/>
      <c r="AD36" s="5"/>
      <c r="AE36" s="5"/>
      <c r="AF36" s="17"/>
      <c r="AG36" s="5"/>
      <c r="AH36" s="5"/>
      <c r="AI36" s="5"/>
      <c r="AJ36" s="5"/>
      <c r="AK36" s="18"/>
      <c r="AN36" s="169"/>
      <c r="AO36" s="169"/>
      <c r="AP36" s="169"/>
      <c r="AQ36" s="169"/>
    </row>
    <row r="37" spans="1:43" ht="22.5" customHeight="1">
      <c r="A37" s="1"/>
      <c r="B37" s="153"/>
      <c r="C37" s="126" t="s">
        <v>187</v>
      </c>
      <c r="D37" s="72"/>
      <c r="E37" s="72"/>
      <c r="F37" s="72"/>
      <c r="G37" s="72"/>
      <c r="H37" s="72"/>
      <c r="I37" s="72"/>
      <c r="J37" s="72"/>
      <c r="K37" s="72"/>
      <c r="L37" s="72"/>
      <c r="M37" s="72"/>
      <c r="N37" s="72"/>
      <c r="O37" s="73"/>
      <c r="P37" s="54"/>
      <c r="Q37" s="54"/>
      <c r="R37" s="54"/>
      <c r="S37" s="54"/>
      <c r="T37" s="54"/>
      <c r="U37" s="54"/>
      <c r="V37" s="54"/>
      <c r="W37" s="54"/>
      <c r="X37" s="54"/>
      <c r="Y37" s="54"/>
      <c r="Z37" s="54"/>
      <c r="AA37" s="54"/>
      <c r="AB37" s="54"/>
      <c r="AC37" s="54"/>
      <c r="AD37" s="54"/>
      <c r="AE37" s="54"/>
      <c r="AF37" s="54"/>
      <c r="AG37" s="54"/>
      <c r="AH37" s="54"/>
      <c r="AI37" s="54"/>
      <c r="AJ37" s="54"/>
      <c r="AK37" s="3"/>
      <c r="AN37" s="169"/>
      <c r="AO37" s="169"/>
      <c r="AP37" s="169"/>
      <c r="AQ37" s="169"/>
    </row>
    <row r="38" spans="1:43" ht="6.75" customHeight="1">
      <c r="A38" s="1"/>
      <c r="B38" s="153"/>
      <c r="C38" s="72"/>
      <c r="D38" s="72"/>
      <c r="E38" s="72"/>
      <c r="F38" s="72"/>
      <c r="G38" s="72"/>
      <c r="H38" s="72"/>
      <c r="I38" s="72"/>
      <c r="J38" s="72"/>
      <c r="K38" s="72"/>
      <c r="L38" s="72"/>
      <c r="M38" s="72"/>
      <c r="N38" s="72"/>
      <c r="O38" s="73"/>
      <c r="P38" s="54"/>
      <c r="Q38" s="54"/>
      <c r="R38" s="54"/>
      <c r="S38" s="54"/>
      <c r="T38" s="54"/>
      <c r="U38" s="54"/>
      <c r="V38" s="54"/>
      <c r="W38" s="54"/>
      <c r="X38" s="54"/>
      <c r="Y38" s="54"/>
      <c r="Z38" s="54"/>
      <c r="AA38" s="54"/>
      <c r="AB38" s="54"/>
      <c r="AC38" s="54"/>
      <c r="AD38" s="54"/>
      <c r="AE38" s="54"/>
      <c r="AF38" s="54"/>
      <c r="AG38" s="54"/>
      <c r="AH38" s="54"/>
      <c r="AI38" s="54"/>
      <c r="AJ38" s="54"/>
      <c r="AK38" s="3"/>
      <c r="AN38" s="169"/>
      <c r="AO38" s="169"/>
      <c r="AP38" s="169"/>
      <c r="AQ38" s="169"/>
    </row>
    <row r="39" spans="1:43" ht="13.5" customHeight="1">
      <c r="A39" s="1"/>
      <c r="B39" s="153"/>
      <c r="C39" s="126" t="s">
        <v>515</v>
      </c>
      <c r="D39" s="72"/>
      <c r="E39" s="72"/>
      <c r="F39" s="72"/>
      <c r="G39" s="72"/>
      <c r="H39" s="72"/>
      <c r="I39" s="72"/>
      <c r="J39" s="72"/>
      <c r="K39" s="72"/>
      <c r="L39" s="72"/>
      <c r="M39" s="72"/>
      <c r="N39" s="72"/>
      <c r="O39" s="73"/>
      <c r="P39" s="54"/>
      <c r="Q39" s="54"/>
      <c r="R39" s="54"/>
      <c r="S39" s="54"/>
      <c r="T39" s="54"/>
      <c r="U39" s="54"/>
      <c r="V39" s="54"/>
      <c r="W39" s="54"/>
      <c r="X39" s="54"/>
      <c r="Y39" s="54"/>
      <c r="Z39" s="54"/>
      <c r="AA39" s="54"/>
      <c r="AB39" s="54"/>
      <c r="AC39" s="54"/>
      <c r="AD39" s="54"/>
      <c r="AE39" s="54"/>
      <c r="AF39" s="54"/>
      <c r="AG39" s="54"/>
      <c r="AH39" s="54"/>
      <c r="AI39" s="54"/>
      <c r="AJ39" s="54"/>
      <c r="AK39" s="3"/>
      <c r="AN39" s="169"/>
      <c r="AO39" s="169"/>
      <c r="AP39" s="169"/>
      <c r="AQ39" s="169"/>
    </row>
    <row r="40" spans="1:43" ht="18" customHeight="1">
      <c r="A40" s="1"/>
      <c r="B40" s="153"/>
      <c r="C40" s="72"/>
      <c r="D40" s="747" t="s">
        <v>480</v>
      </c>
      <c r="E40" s="748"/>
      <c r="F40" s="748"/>
      <c r="G40" s="748"/>
      <c r="H40" s="748"/>
      <c r="I40" s="748"/>
      <c r="J40" s="748"/>
      <c r="K40" s="748"/>
      <c r="L40" s="748"/>
      <c r="M40" s="748"/>
      <c r="N40" s="748"/>
      <c r="O40" s="748"/>
      <c r="P40" s="749"/>
      <c r="Q40" s="756" t="s">
        <v>481</v>
      </c>
      <c r="R40" s="757"/>
      <c r="S40" s="757"/>
      <c r="T40" s="757"/>
      <c r="U40" s="757"/>
      <c r="V40" s="757"/>
      <c r="W40" s="757"/>
      <c r="X40" s="757"/>
      <c r="Y40" s="757"/>
      <c r="Z40" s="757"/>
      <c r="AA40" s="757"/>
      <c r="AB40" s="757"/>
      <c r="AC40" s="757"/>
      <c r="AD40" s="757"/>
      <c r="AE40" s="757"/>
      <c r="AF40" s="757"/>
      <c r="AG40" s="757"/>
      <c r="AH40" s="757"/>
      <c r="AI40" s="757"/>
      <c r="AJ40" s="758"/>
      <c r="AK40" s="3"/>
      <c r="AN40" s="169"/>
      <c r="AO40" s="169"/>
      <c r="AP40" s="169"/>
      <c r="AQ40" s="169"/>
    </row>
    <row r="41" spans="1:43" ht="30" customHeight="1">
      <c r="A41" s="1"/>
      <c r="B41" s="153"/>
      <c r="C41" s="54"/>
      <c r="D41" s="966"/>
      <c r="E41" s="751"/>
      <c r="F41" s="751"/>
      <c r="G41" s="751"/>
      <c r="H41" s="751"/>
      <c r="I41" s="751"/>
      <c r="J41" s="751"/>
      <c r="K41" s="751"/>
      <c r="L41" s="751"/>
      <c r="M41" s="751"/>
      <c r="N41" s="751"/>
      <c r="O41" s="751"/>
      <c r="P41" s="752"/>
      <c r="Q41" s="759" t="str">
        <f>Tbl!$Q$2</f>
        <v>令和２年度
（2020年度）</v>
      </c>
      <c r="R41" s="760"/>
      <c r="S41" s="760"/>
      <c r="T41" s="761"/>
      <c r="U41" s="759" t="str">
        <f>Tbl!$Q$3</f>
        <v>令和３年度
（2021年度）</v>
      </c>
      <c r="V41" s="760"/>
      <c r="W41" s="760"/>
      <c r="X41" s="761"/>
      <c r="Y41" s="759" t="str">
        <f>Tbl!$Q$4</f>
        <v>令和４年度
（2022年度）</v>
      </c>
      <c r="Z41" s="760"/>
      <c r="AA41" s="760"/>
      <c r="AB41" s="761"/>
      <c r="AC41" s="759" t="str">
        <f>Tbl!$Q$5</f>
        <v>令和５年度
（2023年度）</v>
      </c>
      <c r="AD41" s="760"/>
      <c r="AE41" s="760"/>
      <c r="AF41" s="761"/>
      <c r="AG41" s="759" t="str">
        <f>Tbl!$Q$6</f>
        <v>令和６年度
（2024年度）</v>
      </c>
      <c r="AH41" s="760"/>
      <c r="AI41" s="760"/>
      <c r="AJ41" s="761"/>
      <c r="AK41" s="3"/>
      <c r="AN41" s="169"/>
      <c r="AO41" s="169"/>
      <c r="AP41" s="169"/>
      <c r="AQ41" s="169"/>
    </row>
    <row r="42" spans="1:43" ht="32.450000000000003" customHeight="1">
      <c r="A42" s="1"/>
      <c r="B42" s="153"/>
      <c r="C42" s="54"/>
      <c r="D42" s="753"/>
      <c r="E42" s="754"/>
      <c r="F42" s="754"/>
      <c r="G42" s="754"/>
      <c r="H42" s="754"/>
      <c r="I42" s="754"/>
      <c r="J42" s="754"/>
      <c r="K42" s="754"/>
      <c r="L42" s="754"/>
      <c r="M42" s="754"/>
      <c r="N42" s="754"/>
      <c r="O42" s="754"/>
      <c r="P42" s="755"/>
      <c r="Q42" s="777"/>
      <c r="R42" s="778"/>
      <c r="S42" s="778"/>
      <c r="T42" s="779"/>
      <c r="U42" s="777"/>
      <c r="V42" s="778"/>
      <c r="W42" s="778"/>
      <c r="X42" s="779"/>
      <c r="Y42" s="777"/>
      <c r="Z42" s="778"/>
      <c r="AA42" s="778"/>
      <c r="AB42" s="779"/>
      <c r="AC42" s="777"/>
      <c r="AD42" s="778"/>
      <c r="AE42" s="778"/>
      <c r="AF42" s="779"/>
      <c r="AG42" s="777"/>
      <c r="AH42" s="778"/>
      <c r="AI42" s="778"/>
      <c r="AJ42" s="779"/>
      <c r="AK42" s="3"/>
      <c r="AN42" s="169"/>
      <c r="AO42" s="169"/>
      <c r="AP42" s="169"/>
      <c r="AQ42" s="169"/>
    </row>
    <row r="43" spans="1:43" ht="13.5" customHeight="1">
      <c r="A43" s="1"/>
      <c r="B43" s="153"/>
      <c r="C43" s="72"/>
      <c r="D43" s="72"/>
      <c r="E43" s="72"/>
      <c r="F43" s="72"/>
      <c r="G43" s="72"/>
      <c r="H43" s="72"/>
      <c r="I43" s="72"/>
      <c r="J43" s="72"/>
      <c r="K43" s="72"/>
      <c r="L43" s="72"/>
      <c r="M43" s="72"/>
      <c r="N43" s="72"/>
      <c r="O43" s="73"/>
      <c r="P43" s="54"/>
      <c r="Q43" s="54"/>
      <c r="R43" s="54"/>
      <c r="S43" s="54"/>
      <c r="T43" s="54"/>
      <c r="U43" s="54"/>
      <c r="V43" s="54"/>
      <c r="W43" s="54"/>
      <c r="X43" s="54"/>
      <c r="Y43" s="54"/>
      <c r="Z43" s="54"/>
      <c r="AA43" s="54"/>
      <c r="AB43" s="54"/>
      <c r="AC43" s="54"/>
      <c r="AD43" s="54"/>
      <c r="AE43" s="54"/>
      <c r="AF43" s="54"/>
      <c r="AG43" s="54"/>
      <c r="AH43" s="54"/>
      <c r="AI43" s="54"/>
      <c r="AJ43" s="54"/>
      <c r="AK43" s="3"/>
      <c r="AN43" s="169"/>
      <c r="AO43" s="169"/>
      <c r="AP43" s="169"/>
      <c r="AQ43" s="169"/>
    </row>
    <row r="44" spans="1:43">
      <c r="A44" s="1"/>
      <c r="B44" s="153"/>
      <c r="C44" s="126" t="s">
        <v>516</v>
      </c>
      <c r="D44" s="72"/>
      <c r="E44" s="72"/>
      <c r="F44" s="72"/>
      <c r="G44" s="72"/>
      <c r="H44" s="72"/>
      <c r="I44" s="72"/>
      <c r="J44" s="72"/>
      <c r="K44" s="72"/>
      <c r="L44" s="72"/>
      <c r="M44" s="72"/>
      <c r="N44" s="72"/>
      <c r="O44" s="21"/>
      <c r="P44" s="54"/>
      <c r="Q44" s="54"/>
      <c r="R44" s="54"/>
      <c r="S44" s="54"/>
      <c r="T44" s="54"/>
      <c r="U44" s="54"/>
      <c r="V44" s="54"/>
      <c r="W44" s="54"/>
      <c r="X44" s="54"/>
      <c r="Y44" s="54"/>
      <c r="Z44" s="54"/>
      <c r="AA44" s="54"/>
      <c r="AB44" s="54"/>
      <c r="AC44" s="54"/>
      <c r="AD44" s="54"/>
      <c r="AE44" s="54"/>
      <c r="AF44" s="54"/>
      <c r="AG44" s="54"/>
      <c r="AH44" s="54"/>
      <c r="AI44" s="54"/>
      <c r="AJ44" s="54"/>
      <c r="AK44" s="3"/>
      <c r="AN44" s="169"/>
      <c r="AO44" s="169"/>
      <c r="AP44" s="169"/>
      <c r="AQ44" s="169"/>
    </row>
    <row r="45" spans="1:43">
      <c r="A45" s="1"/>
      <c r="B45" s="153"/>
      <c r="C45" s="72"/>
      <c r="D45" s="72"/>
      <c r="E45" s="72"/>
      <c r="F45" s="72"/>
      <c r="G45" s="72"/>
      <c r="H45" s="72"/>
      <c r="I45" s="72"/>
      <c r="J45" s="72"/>
      <c r="K45" s="72"/>
      <c r="L45" s="72"/>
      <c r="M45" s="74"/>
      <c r="N45" s="54"/>
      <c r="O45" s="73"/>
      <c r="P45" s="2"/>
      <c r="Q45" s="54"/>
      <c r="R45" s="54"/>
      <c r="S45" s="54"/>
      <c r="T45" s="54"/>
      <c r="U45" s="54"/>
      <c r="V45" s="54"/>
      <c r="W45" s="54"/>
      <c r="X45" s="54"/>
      <c r="Y45" s="54"/>
      <c r="Z45" s="54"/>
      <c r="AA45" s="54"/>
      <c r="AB45" s="54"/>
      <c r="AC45" s="54"/>
      <c r="AD45" s="54"/>
      <c r="AE45" s="54"/>
      <c r="AF45" s="54"/>
      <c r="AG45" s="54"/>
      <c r="AH45" s="54"/>
      <c r="AI45" s="54"/>
      <c r="AJ45" s="142" t="s">
        <v>497</v>
      </c>
      <c r="AK45" s="3"/>
      <c r="AN45" s="169"/>
      <c r="AO45" s="169"/>
      <c r="AP45" s="169"/>
      <c r="AQ45" s="169"/>
    </row>
    <row r="46" spans="1:43" ht="18" customHeight="1">
      <c r="A46" s="1"/>
      <c r="B46" s="153"/>
      <c r="C46" s="72"/>
      <c r="D46" s="967"/>
      <c r="E46" s="968"/>
      <c r="F46" s="968"/>
      <c r="G46" s="968"/>
      <c r="H46" s="968"/>
      <c r="I46" s="968"/>
      <c r="J46" s="968"/>
      <c r="K46" s="968"/>
      <c r="L46" s="968"/>
      <c r="M46" s="968"/>
      <c r="N46" s="968"/>
      <c r="O46" s="968"/>
      <c r="P46" s="969"/>
      <c r="Q46" s="976" t="s">
        <v>481</v>
      </c>
      <c r="R46" s="977"/>
      <c r="S46" s="977"/>
      <c r="T46" s="977"/>
      <c r="U46" s="977"/>
      <c r="V46" s="977"/>
      <c r="W46" s="977"/>
      <c r="X46" s="977"/>
      <c r="Y46" s="977"/>
      <c r="Z46" s="977"/>
      <c r="AA46" s="977"/>
      <c r="AB46" s="977"/>
      <c r="AC46" s="977"/>
      <c r="AD46" s="977"/>
      <c r="AE46" s="977"/>
      <c r="AF46" s="977"/>
      <c r="AG46" s="977"/>
      <c r="AH46" s="977"/>
      <c r="AI46" s="977"/>
      <c r="AJ46" s="978"/>
      <c r="AK46" s="3"/>
      <c r="AN46" s="169"/>
      <c r="AO46" s="169"/>
      <c r="AP46" s="169"/>
      <c r="AQ46" s="169"/>
    </row>
    <row r="47" spans="1:43" ht="15" customHeight="1">
      <c r="A47" s="1"/>
      <c r="B47" s="153"/>
      <c r="C47" s="72"/>
      <c r="D47" s="970"/>
      <c r="E47" s="971"/>
      <c r="F47" s="971"/>
      <c r="G47" s="971"/>
      <c r="H47" s="971"/>
      <c r="I47" s="971"/>
      <c r="J47" s="971"/>
      <c r="K47" s="971"/>
      <c r="L47" s="971"/>
      <c r="M47" s="971"/>
      <c r="N47" s="971"/>
      <c r="O47" s="971"/>
      <c r="P47" s="972"/>
      <c r="Q47" s="771" t="str">
        <f>Tbl!$Q$2</f>
        <v>令和２年度
（2020年度）</v>
      </c>
      <c r="R47" s="772"/>
      <c r="S47" s="772"/>
      <c r="T47" s="773"/>
      <c r="U47" s="771" t="str">
        <f>Tbl!$Q$3</f>
        <v>令和３年度
（2021年度）</v>
      </c>
      <c r="V47" s="772"/>
      <c r="W47" s="772"/>
      <c r="X47" s="773"/>
      <c r="Y47" s="771" t="str">
        <f>Tbl!$Q$4</f>
        <v>令和４年度
（2022年度）</v>
      </c>
      <c r="Z47" s="772"/>
      <c r="AA47" s="772"/>
      <c r="AB47" s="773"/>
      <c r="AC47" s="771" t="str">
        <f>Tbl!$Q$5</f>
        <v>令和５年度
（2023年度）</v>
      </c>
      <c r="AD47" s="772"/>
      <c r="AE47" s="772"/>
      <c r="AF47" s="773"/>
      <c r="AG47" s="771" t="str">
        <f>Tbl!$Q$6</f>
        <v>令和６年度
（2024年度）</v>
      </c>
      <c r="AH47" s="772"/>
      <c r="AI47" s="772"/>
      <c r="AJ47" s="773"/>
      <c r="AK47" s="3"/>
      <c r="AN47" s="169"/>
      <c r="AO47" s="169"/>
      <c r="AP47" s="169"/>
      <c r="AQ47" s="169"/>
    </row>
    <row r="48" spans="1:43" ht="15" customHeight="1">
      <c r="A48" s="1"/>
      <c r="B48" s="153"/>
      <c r="C48" s="72"/>
      <c r="D48" s="973"/>
      <c r="E48" s="974"/>
      <c r="F48" s="974"/>
      <c r="G48" s="974"/>
      <c r="H48" s="974"/>
      <c r="I48" s="974"/>
      <c r="J48" s="974"/>
      <c r="K48" s="974"/>
      <c r="L48" s="974"/>
      <c r="M48" s="974"/>
      <c r="N48" s="974"/>
      <c r="O48" s="974"/>
      <c r="P48" s="975"/>
      <c r="Q48" s="774"/>
      <c r="R48" s="775"/>
      <c r="S48" s="775"/>
      <c r="T48" s="776"/>
      <c r="U48" s="774"/>
      <c r="V48" s="775"/>
      <c r="W48" s="775"/>
      <c r="X48" s="776"/>
      <c r="Y48" s="774"/>
      <c r="Z48" s="775"/>
      <c r="AA48" s="775"/>
      <c r="AB48" s="776"/>
      <c r="AC48" s="774"/>
      <c r="AD48" s="775"/>
      <c r="AE48" s="775"/>
      <c r="AF48" s="776"/>
      <c r="AG48" s="774"/>
      <c r="AH48" s="775"/>
      <c r="AI48" s="775"/>
      <c r="AJ48" s="776"/>
      <c r="AK48" s="3"/>
      <c r="AN48" s="169"/>
      <c r="AO48" s="169"/>
      <c r="AP48" s="169"/>
      <c r="AQ48" s="169"/>
    </row>
    <row r="49" spans="1:46" ht="32.450000000000003" customHeight="1">
      <c r="A49" s="1"/>
      <c r="B49" s="153"/>
      <c r="C49" s="72"/>
      <c r="D49" s="788" t="s">
        <v>482</v>
      </c>
      <c r="E49" s="789"/>
      <c r="F49" s="789"/>
      <c r="G49" s="789"/>
      <c r="H49" s="789"/>
      <c r="I49" s="789"/>
      <c r="J49" s="789"/>
      <c r="K49" s="789"/>
      <c r="L49" s="789"/>
      <c r="M49" s="789"/>
      <c r="N49" s="789"/>
      <c r="O49" s="789"/>
      <c r="P49" s="980"/>
      <c r="Q49" s="780"/>
      <c r="R49" s="781"/>
      <c r="S49" s="781"/>
      <c r="T49" s="782"/>
      <c r="U49" s="780"/>
      <c r="V49" s="781"/>
      <c r="W49" s="781"/>
      <c r="X49" s="782"/>
      <c r="Y49" s="780"/>
      <c r="Z49" s="781"/>
      <c r="AA49" s="781"/>
      <c r="AB49" s="782"/>
      <c r="AC49" s="780"/>
      <c r="AD49" s="781"/>
      <c r="AE49" s="781"/>
      <c r="AF49" s="782"/>
      <c r="AG49" s="780"/>
      <c r="AH49" s="781"/>
      <c r="AI49" s="781"/>
      <c r="AJ49" s="782"/>
      <c r="AK49" s="3"/>
      <c r="AN49" s="169"/>
      <c r="AO49" s="169"/>
      <c r="AP49" s="169"/>
      <c r="AQ49" s="169"/>
    </row>
    <row r="50" spans="1:46" ht="32.450000000000003" customHeight="1">
      <c r="A50" s="1"/>
      <c r="B50" s="153"/>
      <c r="C50" s="72"/>
      <c r="D50" s="259"/>
      <c r="E50" s="979" t="s">
        <v>188</v>
      </c>
      <c r="F50" s="979"/>
      <c r="G50" s="979"/>
      <c r="H50" s="979"/>
      <c r="I50" s="979"/>
      <c r="J50" s="979"/>
      <c r="K50" s="979"/>
      <c r="L50" s="979"/>
      <c r="M50" s="979"/>
      <c r="N50" s="979"/>
      <c r="O50" s="979"/>
      <c r="P50" s="979"/>
      <c r="Q50" s="851" t="s">
        <v>192</v>
      </c>
      <c r="R50" s="852"/>
      <c r="S50" s="852"/>
      <c r="T50" s="852"/>
      <c r="U50" s="787" t="str">
        <f>IFERROR(IF(U49="","",(U49-Q49)/Q49*100),"")</f>
        <v/>
      </c>
      <c r="V50" s="787"/>
      <c r="W50" s="787"/>
      <c r="X50" s="787"/>
      <c r="Y50" s="787" t="str">
        <f t="shared" ref="Y50" si="0">IFERROR(IF(Y49="","",(Y49-U49)/U49*100),"")</f>
        <v/>
      </c>
      <c r="Z50" s="787"/>
      <c r="AA50" s="787"/>
      <c r="AB50" s="787"/>
      <c r="AC50" s="787" t="str">
        <f t="shared" ref="AC50" si="1">IFERROR(IF(AC49="","",(AC49-Y49)/Y49*100),"")</f>
        <v/>
      </c>
      <c r="AD50" s="787"/>
      <c r="AE50" s="787"/>
      <c r="AF50" s="787"/>
      <c r="AG50" s="787" t="str">
        <f t="shared" ref="AG50" si="2">IFERROR(IF(AG49="","",(AG49-AC49)/AC49*100),"")</f>
        <v/>
      </c>
      <c r="AH50" s="787"/>
      <c r="AI50" s="787"/>
      <c r="AJ50" s="787"/>
      <c r="AK50" s="3"/>
      <c r="AN50" s="169"/>
      <c r="AO50" s="169"/>
      <c r="AP50" s="169"/>
      <c r="AQ50" s="169"/>
    </row>
    <row r="51" spans="1:46" ht="32.450000000000003" customHeight="1">
      <c r="A51" s="1"/>
      <c r="B51" s="153"/>
      <c r="C51" s="72"/>
      <c r="D51" s="987" t="s">
        <v>189</v>
      </c>
      <c r="E51" s="989" t="s">
        <v>190</v>
      </c>
      <c r="F51" s="990"/>
      <c r="G51" s="990"/>
      <c r="H51" s="990"/>
      <c r="I51" s="990"/>
      <c r="J51" s="990"/>
      <c r="K51" s="990"/>
      <c r="L51" s="990"/>
      <c r="M51" s="990"/>
      <c r="N51" s="990"/>
      <c r="O51" s="990"/>
      <c r="P51" s="991"/>
      <c r="Q51" s="981"/>
      <c r="R51" s="982"/>
      <c r="S51" s="982"/>
      <c r="T51" s="983"/>
      <c r="U51" s="981"/>
      <c r="V51" s="982"/>
      <c r="W51" s="982"/>
      <c r="X51" s="983"/>
      <c r="Y51" s="981"/>
      <c r="Z51" s="982"/>
      <c r="AA51" s="982"/>
      <c r="AB51" s="983"/>
      <c r="AC51" s="981"/>
      <c r="AD51" s="982"/>
      <c r="AE51" s="982"/>
      <c r="AF51" s="983"/>
      <c r="AG51" s="981"/>
      <c r="AH51" s="982"/>
      <c r="AI51" s="982"/>
      <c r="AJ51" s="983"/>
      <c r="AK51" s="21"/>
      <c r="AN51" s="169"/>
      <c r="AO51" s="169"/>
      <c r="AP51" s="169"/>
      <c r="AQ51" s="169"/>
    </row>
    <row r="52" spans="1:46" ht="32.450000000000003" customHeight="1">
      <c r="A52" s="1"/>
      <c r="B52" s="153"/>
      <c r="C52" s="72"/>
      <c r="D52" s="987"/>
      <c r="E52" s="984" t="s">
        <v>160</v>
      </c>
      <c r="F52" s="985"/>
      <c r="G52" s="985"/>
      <c r="H52" s="985"/>
      <c r="I52" s="985"/>
      <c r="J52" s="985"/>
      <c r="K52" s="985"/>
      <c r="L52" s="985"/>
      <c r="M52" s="985"/>
      <c r="N52" s="985"/>
      <c r="O52" s="985"/>
      <c r="P52" s="986"/>
      <c r="Q52" s="780"/>
      <c r="R52" s="781"/>
      <c r="S52" s="781"/>
      <c r="T52" s="782"/>
      <c r="U52" s="780"/>
      <c r="V52" s="781"/>
      <c r="W52" s="781"/>
      <c r="X52" s="782"/>
      <c r="Y52" s="780"/>
      <c r="Z52" s="781"/>
      <c r="AA52" s="781"/>
      <c r="AB52" s="782"/>
      <c r="AC52" s="780"/>
      <c r="AD52" s="781"/>
      <c r="AE52" s="781"/>
      <c r="AF52" s="782"/>
      <c r="AG52" s="780"/>
      <c r="AH52" s="781"/>
      <c r="AI52" s="781"/>
      <c r="AJ52" s="782"/>
      <c r="AK52" s="3"/>
      <c r="AN52" s="169"/>
      <c r="AO52" s="169"/>
      <c r="AP52" s="169"/>
      <c r="AQ52" s="169"/>
    </row>
    <row r="53" spans="1:46" ht="32.450000000000003" customHeight="1">
      <c r="A53" s="1"/>
      <c r="B53" s="153"/>
      <c r="C53" s="72"/>
      <c r="D53" s="987"/>
      <c r="E53" s="984" t="s">
        <v>161</v>
      </c>
      <c r="F53" s="985"/>
      <c r="G53" s="985"/>
      <c r="H53" s="985"/>
      <c r="I53" s="985"/>
      <c r="J53" s="985"/>
      <c r="K53" s="985"/>
      <c r="L53" s="985"/>
      <c r="M53" s="985"/>
      <c r="N53" s="985"/>
      <c r="O53" s="985"/>
      <c r="P53" s="986"/>
      <c r="Q53" s="780"/>
      <c r="R53" s="781"/>
      <c r="S53" s="781"/>
      <c r="T53" s="782"/>
      <c r="U53" s="780"/>
      <c r="V53" s="781"/>
      <c r="W53" s="781"/>
      <c r="X53" s="782"/>
      <c r="Y53" s="780"/>
      <c r="Z53" s="781"/>
      <c r="AA53" s="781"/>
      <c r="AB53" s="782"/>
      <c r="AC53" s="780"/>
      <c r="AD53" s="781"/>
      <c r="AE53" s="781"/>
      <c r="AF53" s="782"/>
      <c r="AG53" s="780"/>
      <c r="AH53" s="781"/>
      <c r="AI53" s="781"/>
      <c r="AJ53" s="782"/>
      <c r="AK53" s="3"/>
      <c r="AN53" s="169"/>
      <c r="AO53" s="169"/>
      <c r="AP53" s="169"/>
      <c r="AQ53" s="169"/>
    </row>
    <row r="54" spans="1:46" ht="32.450000000000003" customHeight="1">
      <c r="A54" s="1"/>
      <c r="B54" s="153"/>
      <c r="C54" s="72"/>
      <c r="D54" s="987"/>
      <c r="E54" s="984" t="s">
        <v>162</v>
      </c>
      <c r="F54" s="985"/>
      <c r="G54" s="985"/>
      <c r="H54" s="985"/>
      <c r="I54" s="985"/>
      <c r="J54" s="985"/>
      <c r="K54" s="985"/>
      <c r="L54" s="985"/>
      <c r="M54" s="985"/>
      <c r="N54" s="985"/>
      <c r="O54" s="985"/>
      <c r="P54" s="986"/>
      <c r="Q54" s="780"/>
      <c r="R54" s="781"/>
      <c r="S54" s="781"/>
      <c r="T54" s="782"/>
      <c r="U54" s="780"/>
      <c r="V54" s="781"/>
      <c r="W54" s="781"/>
      <c r="X54" s="782"/>
      <c r="Y54" s="780"/>
      <c r="Z54" s="781"/>
      <c r="AA54" s="781"/>
      <c r="AB54" s="782"/>
      <c r="AC54" s="780"/>
      <c r="AD54" s="781"/>
      <c r="AE54" s="781"/>
      <c r="AF54" s="782"/>
      <c r="AG54" s="780"/>
      <c r="AH54" s="781"/>
      <c r="AI54" s="781"/>
      <c r="AJ54" s="782"/>
      <c r="AK54" s="3"/>
      <c r="AN54" s="169"/>
      <c r="AO54" s="169"/>
      <c r="AP54" s="169"/>
      <c r="AQ54" s="169"/>
    </row>
    <row r="55" spans="1:46" ht="32.450000000000003" customHeight="1">
      <c r="A55" s="1"/>
      <c r="B55" s="153"/>
      <c r="C55" s="72"/>
      <c r="D55" s="987"/>
      <c r="E55" s="984" t="s">
        <v>163</v>
      </c>
      <c r="F55" s="985"/>
      <c r="G55" s="985"/>
      <c r="H55" s="985"/>
      <c r="I55" s="985"/>
      <c r="J55" s="985"/>
      <c r="K55" s="985"/>
      <c r="L55" s="985"/>
      <c r="M55" s="985"/>
      <c r="N55" s="985"/>
      <c r="O55" s="985"/>
      <c r="P55" s="986"/>
      <c r="Q55" s="780"/>
      <c r="R55" s="781"/>
      <c r="S55" s="781"/>
      <c r="T55" s="782"/>
      <c r="U55" s="780"/>
      <c r="V55" s="781"/>
      <c r="W55" s="781"/>
      <c r="X55" s="782"/>
      <c r="Y55" s="780"/>
      <c r="Z55" s="781"/>
      <c r="AA55" s="781"/>
      <c r="AB55" s="782"/>
      <c r="AC55" s="780"/>
      <c r="AD55" s="781"/>
      <c r="AE55" s="781"/>
      <c r="AF55" s="782"/>
      <c r="AG55" s="780"/>
      <c r="AH55" s="781"/>
      <c r="AI55" s="781"/>
      <c r="AJ55" s="782"/>
      <c r="AK55" s="3"/>
      <c r="AN55" s="169"/>
      <c r="AO55" s="169"/>
      <c r="AP55" s="169"/>
      <c r="AQ55" s="169"/>
    </row>
    <row r="56" spans="1:46" ht="32.450000000000003" customHeight="1">
      <c r="A56" s="1"/>
      <c r="B56" s="153"/>
      <c r="C56" s="72"/>
      <c r="D56" s="987"/>
      <c r="E56" s="984" t="s">
        <v>164</v>
      </c>
      <c r="F56" s="985"/>
      <c r="G56" s="985"/>
      <c r="H56" s="985"/>
      <c r="I56" s="985"/>
      <c r="J56" s="985"/>
      <c r="K56" s="985"/>
      <c r="L56" s="985"/>
      <c r="M56" s="985"/>
      <c r="N56" s="985"/>
      <c r="O56" s="985"/>
      <c r="P56" s="986"/>
      <c r="Q56" s="998"/>
      <c r="R56" s="999"/>
      <c r="S56" s="999"/>
      <c r="T56" s="1000"/>
      <c r="U56" s="780"/>
      <c r="V56" s="781"/>
      <c r="W56" s="781"/>
      <c r="X56" s="782"/>
      <c r="Y56" s="780"/>
      <c r="Z56" s="781"/>
      <c r="AA56" s="781"/>
      <c r="AB56" s="782"/>
      <c r="AC56" s="780"/>
      <c r="AD56" s="781"/>
      <c r="AE56" s="781"/>
      <c r="AF56" s="782"/>
      <c r="AG56" s="780"/>
      <c r="AH56" s="781"/>
      <c r="AI56" s="781"/>
      <c r="AJ56" s="782"/>
      <c r="AK56" s="3"/>
      <c r="AM56" s="134" t="s">
        <v>191</v>
      </c>
      <c r="AN56" s="110"/>
      <c r="AO56" s="111"/>
      <c r="AP56" s="111"/>
      <c r="AQ56" s="111"/>
    </row>
    <row r="57" spans="1:46" ht="32.450000000000003" customHeight="1" thickBot="1">
      <c r="A57" s="1"/>
      <c r="B57" s="153"/>
      <c r="C57" s="72"/>
      <c r="D57" s="988"/>
      <c r="E57" s="992" t="s">
        <v>166</v>
      </c>
      <c r="F57" s="993"/>
      <c r="G57" s="993"/>
      <c r="H57" s="993"/>
      <c r="I57" s="993"/>
      <c r="J57" s="993"/>
      <c r="K57" s="993"/>
      <c r="L57" s="993"/>
      <c r="M57" s="993"/>
      <c r="N57" s="993"/>
      <c r="O57" s="993"/>
      <c r="P57" s="994"/>
      <c r="Q57" s="995"/>
      <c r="R57" s="996"/>
      <c r="S57" s="996"/>
      <c r="T57" s="997"/>
      <c r="U57" s="995"/>
      <c r="V57" s="996"/>
      <c r="W57" s="996"/>
      <c r="X57" s="997"/>
      <c r="Y57" s="995"/>
      <c r="Z57" s="996"/>
      <c r="AA57" s="996"/>
      <c r="AB57" s="997"/>
      <c r="AC57" s="995"/>
      <c r="AD57" s="996"/>
      <c r="AE57" s="996"/>
      <c r="AF57" s="997"/>
      <c r="AG57" s="995"/>
      <c r="AH57" s="996"/>
      <c r="AI57" s="996"/>
      <c r="AJ57" s="997"/>
      <c r="AK57" s="3"/>
      <c r="AM57" s="135">
        <f>SUM($Q$51:$T$57)</f>
        <v>0</v>
      </c>
      <c r="AN57" s="112">
        <f>SUM(U51:X57)</f>
        <v>0</v>
      </c>
      <c r="AO57" s="113">
        <f>SUM(Y51:AB57)</f>
        <v>0</v>
      </c>
      <c r="AP57" s="113">
        <f>SUM(AC51:AF57)</f>
        <v>0</v>
      </c>
      <c r="AQ57" s="114">
        <f>SUM(AG51:AJ57)</f>
        <v>0</v>
      </c>
      <c r="AR57" s="50"/>
      <c r="AS57" s="50"/>
    </row>
    <row r="58" spans="1:46" ht="32.450000000000003" customHeight="1" thickTop="1">
      <c r="A58" s="1"/>
      <c r="B58" s="153"/>
      <c r="C58" s="72"/>
      <c r="D58" s="1003" t="s">
        <v>110</v>
      </c>
      <c r="E58" s="1004"/>
      <c r="F58" s="1004"/>
      <c r="G58" s="1004"/>
      <c r="H58" s="1004"/>
      <c r="I58" s="1004"/>
      <c r="J58" s="1004"/>
      <c r="K58" s="1004"/>
      <c r="L58" s="1004"/>
      <c r="M58" s="1004"/>
      <c r="N58" s="1004"/>
      <c r="O58" s="1004"/>
      <c r="P58" s="1005"/>
      <c r="Q58" s="823" t="str">
        <f>IF(SUM(Q$49,Q$51:T$57)=0,"",SUM(Q$49,Q$51:T$57))</f>
        <v/>
      </c>
      <c r="R58" s="824"/>
      <c r="S58" s="824"/>
      <c r="T58" s="825"/>
      <c r="U58" s="823" t="str">
        <f t="shared" ref="U58" si="3">IF(SUM(U$49,U$51:X$57)=0,"",SUM(U$49,U$51:X$57))</f>
        <v/>
      </c>
      <c r="V58" s="824"/>
      <c r="W58" s="824"/>
      <c r="X58" s="825"/>
      <c r="Y58" s="823" t="str">
        <f t="shared" ref="Y58" si="4">IF(SUM(Y$49,Y$51:AB$57)=0,"",SUM(Y$49,Y$51:AB$57))</f>
        <v/>
      </c>
      <c r="Z58" s="824"/>
      <c r="AA58" s="824"/>
      <c r="AB58" s="825"/>
      <c r="AC58" s="823" t="str">
        <f t="shared" ref="AC58" si="5">IF(SUM(AC$49,AC$51:AF$57)=0,"",SUM(AC$49,AC$51:AF$57))</f>
        <v/>
      </c>
      <c r="AD58" s="824"/>
      <c r="AE58" s="824"/>
      <c r="AF58" s="825"/>
      <c r="AG58" s="823" t="str">
        <f t="shared" ref="AG58" si="6">IF(SUM(AG$49,AG$51:AJ$57)=0,"",SUM(AG$49,AG$51:AJ$57))</f>
        <v/>
      </c>
      <c r="AH58" s="824"/>
      <c r="AI58" s="824"/>
      <c r="AJ58" s="825"/>
      <c r="AK58" s="3"/>
      <c r="AN58" s="169"/>
      <c r="AO58" s="260"/>
      <c r="AP58" s="260"/>
      <c r="AQ58" s="260"/>
      <c r="AR58" s="47"/>
      <c r="AS58" s="47"/>
    </row>
    <row r="59" spans="1:46">
      <c r="A59" s="1"/>
      <c r="B59" s="153"/>
      <c r="C59" s="72"/>
      <c r="D59" s="72"/>
      <c r="E59" s="72"/>
      <c r="F59" s="72"/>
      <c r="G59" s="72"/>
      <c r="H59" s="72"/>
      <c r="I59" s="72"/>
      <c r="J59" s="72"/>
      <c r="K59" s="72"/>
      <c r="L59" s="72"/>
      <c r="M59" s="72"/>
      <c r="N59" s="72"/>
      <c r="O59" s="24"/>
      <c r="P59" s="54"/>
      <c r="Q59" s="54"/>
      <c r="R59" s="54"/>
      <c r="S59" s="54"/>
      <c r="T59" s="54"/>
      <c r="U59" s="54"/>
      <c r="V59" s="54"/>
      <c r="W59" s="54"/>
      <c r="X59" s="54"/>
      <c r="Y59" s="54"/>
      <c r="Z59" s="54"/>
      <c r="AA59" s="54"/>
      <c r="AB59" s="54"/>
      <c r="AC59" s="54"/>
      <c r="AD59" s="54"/>
      <c r="AE59" s="54"/>
      <c r="AF59" s="54"/>
      <c r="AG59" s="54"/>
      <c r="AH59" s="54"/>
      <c r="AI59" s="54"/>
      <c r="AJ59" s="54"/>
      <c r="AK59" s="3"/>
      <c r="AN59" s="169"/>
      <c r="AO59" s="169"/>
      <c r="AP59" s="169"/>
      <c r="AQ59" s="169"/>
    </row>
    <row r="60" spans="1:46" ht="13.5" customHeight="1">
      <c r="A60" s="1"/>
      <c r="B60" s="153"/>
      <c r="C60" s="126" t="s">
        <v>517</v>
      </c>
      <c r="D60" s="72"/>
      <c r="E60" s="72"/>
      <c r="F60" s="72"/>
      <c r="G60" s="72"/>
      <c r="H60" s="72"/>
      <c r="I60" s="72"/>
      <c r="J60" s="72"/>
      <c r="K60" s="72"/>
      <c r="L60" s="72"/>
      <c r="M60" s="72"/>
      <c r="N60" s="72"/>
      <c r="O60" s="73"/>
      <c r="P60" s="54"/>
      <c r="Q60" s="54"/>
      <c r="R60" s="54"/>
      <c r="S60" s="54"/>
      <c r="T60" s="54"/>
      <c r="U60" s="54"/>
      <c r="V60" s="54"/>
      <c r="W60" s="54"/>
      <c r="X60" s="54"/>
      <c r="Y60" s="54"/>
      <c r="Z60" s="54"/>
      <c r="AA60" s="54"/>
      <c r="AB60" s="54"/>
      <c r="AC60" s="54"/>
      <c r="AD60" s="54"/>
      <c r="AE60" s="54"/>
      <c r="AF60" s="54"/>
      <c r="AG60" s="54"/>
      <c r="AH60" s="54"/>
      <c r="AI60" s="54"/>
      <c r="AJ60" s="54"/>
      <c r="AK60" s="3"/>
      <c r="AN60" s="169"/>
      <c r="AO60" s="169"/>
      <c r="AP60" s="169"/>
      <c r="AQ60" s="169"/>
    </row>
    <row r="61" spans="1:46" ht="13.5" customHeight="1">
      <c r="A61" s="1"/>
      <c r="B61" s="153"/>
      <c r="C61" s="72"/>
      <c r="D61" s="72"/>
      <c r="E61" s="72"/>
      <c r="F61" s="72"/>
      <c r="G61" s="72"/>
      <c r="H61" s="72"/>
      <c r="I61" s="72"/>
      <c r="J61" s="72"/>
      <c r="K61" s="72"/>
      <c r="L61" s="75"/>
      <c r="M61" s="54"/>
      <c r="N61" s="54"/>
      <c r="O61" s="73"/>
      <c r="P61" s="54"/>
      <c r="Q61" s="54"/>
      <c r="R61" s="54"/>
      <c r="S61" s="54"/>
      <c r="T61" s="54"/>
      <c r="U61" s="54"/>
      <c r="V61" s="54"/>
      <c r="W61" s="54"/>
      <c r="X61" s="54"/>
      <c r="Y61" s="54"/>
      <c r="Z61" s="54"/>
      <c r="AA61" s="54"/>
      <c r="AB61" s="54"/>
      <c r="AC61" s="832" t="s">
        <v>483</v>
      </c>
      <c r="AD61" s="832"/>
      <c r="AE61" s="832"/>
      <c r="AF61" s="832"/>
      <c r="AG61" s="832"/>
      <c r="AH61" s="832"/>
      <c r="AI61" s="832"/>
      <c r="AJ61" s="832"/>
      <c r="AK61" s="3"/>
      <c r="AN61" s="169"/>
      <c r="AO61" s="169"/>
      <c r="AP61" s="169"/>
      <c r="AQ61" s="169"/>
    </row>
    <row r="62" spans="1:46" ht="18" customHeight="1">
      <c r="A62" s="1"/>
      <c r="B62" s="153"/>
      <c r="C62" s="72"/>
      <c r="D62" s="762"/>
      <c r="E62" s="763"/>
      <c r="F62" s="763"/>
      <c r="G62" s="763"/>
      <c r="H62" s="763"/>
      <c r="I62" s="763"/>
      <c r="J62" s="763"/>
      <c r="K62" s="763"/>
      <c r="L62" s="763"/>
      <c r="M62" s="763"/>
      <c r="N62" s="763"/>
      <c r="O62" s="763"/>
      <c r="P62" s="1001"/>
      <c r="Q62" s="861" t="s">
        <v>481</v>
      </c>
      <c r="R62" s="862"/>
      <c r="S62" s="862"/>
      <c r="T62" s="862"/>
      <c r="U62" s="862"/>
      <c r="V62" s="862"/>
      <c r="W62" s="862"/>
      <c r="X62" s="862"/>
      <c r="Y62" s="862"/>
      <c r="Z62" s="862"/>
      <c r="AA62" s="862"/>
      <c r="AB62" s="862"/>
      <c r="AC62" s="862"/>
      <c r="AD62" s="862"/>
      <c r="AE62" s="862"/>
      <c r="AF62" s="862"/>
      <c r="AG62" s="862"/>
      <c r="AH62" s="862"/>
      <c r="AI62" s="862"/>
      <c r="AJ62" s="863"/>
      <c r="AK62" s="3"/>
      <c r="AN62" s="169"/>
      <c r="AO62" s="169"/>
      <c r="AP62" s="169"/>
      <c r="AQ62" s="169"/>
    </row>
    <row r="63" spans="1:46" ht="15" customHeight="1">
      <c r="A63" s="1"/>
      <c r="B63" s="153"/>
      <c r="C63" s="72"/>
      <c r="D63" s="1002"/>
      <c r="E63" s="765"/>
      <c r="F63" s="765"/>
      <c r="G63" s="765"/>
      <c r="H63" s="765"/>
      <c r="I63" s="765"/>
      <c r="J63" s="765"/>
      <c r="K63" s="765"/>
      <c r="L63" s="765"/>
      <c r="M63" s="765"/>
      <c r="N63" s="765"/>
      <c r="O63" s="765"/>
      <c r="P63" s="766"/>
      <c r="Q63" s="771" t="str">
        <f>Tbl!$Q$2</f>
        <v>令和２年度
（2020年度）</v>
      </c>
      <c r="R63" s="772"/>
      <c r="S63" s="772"/>
      <c r="T63" s="773"/>
      <c r="U63" s="771" t="str">
        <f>Tbl!$Q$3</f>
        <v>令和３年度
（2021年度）</v>
      </c>
      <c r="V63" s="772"/>
      <c r="W63" s="772"/>
      <c r="X63" s="773"/>
      <c r="Y63" s="771" t="str">
        <f>Tbl!$Q$4</f>
        <v>令和４年度
（2022年度）</v>
      </c>
      <c r="Z63" s="772"/>
      <c r="AA63" s="772"/>
      <c r="AB63" s="773"/>
      <c r="AC63" s="771" t="str">
        <f>Tbl!$Q$5</f>
        <v>令和５年度
（2023年度）</v>
      </c>
      <c r="AD63" s="772"/>
      <c r="AE63" s="772"/>
      <c r="AF63" s="773"/>
      <c r="AG63" s="771" t="str">
        <f>Tbl!$Q$6</f>
        <v>令和６年度
（2024年度）</v>
      </c>
      <c r="AH63" s="772"/>
      <c r="AI63" s="772"/>
      <c r="AJ63" s="773"/>
      <c r="AK63" s="3"/>
      <c r="AN63" s="261"/>
      <c r="AO63" s="169"/>
      <c r="AP63" s="262"/>
      <c r="AQ63" s="262"/>
      <c r="AR63" s="263"/>
      <c r="AS63" s="263"/>
      <c r="AT63" s="263"/>
    </row>
    <row r="64" spans="1:46" ht="15" customHeight="1">
      <c r="A64" s="1"/>
      <c r="B64" s="153"/>
      <c r="C64" s="72"/>
      <c r="D64" s="767"/>
      <c r="E64" s="768"/>
      <c r="F64" s="768"/>
      <c r="G64" s="768"/>
      <c r="H64" s="768"/>
      <c r="I64" s="768"/>
      <c r="J64" s="768"/>
      <c r="K64" s="768"/>
      <c r="L64" s="768"/>
      <c r="M64" s="768"/>
      <c r="N64" s="768"/>
      <c r="O64" s="768"/>
      <c r="P64" s="769"/>
      <c r="Q64" s="774"/>
      <c r="R64" s="775"/>
      <c r="S64" s="775"/>
      <c r="T64" s="776"/>
      <c r="U64" s="774"/>
      <c r="V64" s="775"/>
      <c r="W64" s="775"/>
      <c r="X64" s="776"/>
      <c r="Y64" s="774"/>
      <c r="Z64" s="775"/>
      <c r="AA64" s="775"/>
      <c r="AB64" s="776"/>
      <c r="AC64" s="774"/>
      <c r="AD64" s="775"/>
      <c r="AE64" s="775"/>
      <c r="AF64" s="776"/>
      <c r="AG64" s="774"/>
      <c r="AH64" s="775"/>
      <c r="AI64" s="775"/>
      <c r="AJ64" s="776"/>
      <c r="AK64" s="3"/>
      <c r="AN64" s="261"/>
      <c r="AO64" s="262"/>
      <c r="AP64" s="262"/>
      <c r="AQ64" s="262"/>
      <c r="AR64" s="263"/>
      <c r="AS64" s="263"/>
      <c r="AT64" s="263"/>
    </row>
    <row r="65" spans="1:46" ht="32.450000000000003" customHeight="1">
      <c r="A65" s="1"/>
      <c r="B65" s="153"/>
      <c r="C65" s="72"/>
      <c r="D65" s="1015" t="s">
        <v>491</v>
      </c>
      <c r="E65" s="1016"/>
      <c r="F65" s="1016"/>
      <c r="G65" s="1016"/>
      <c r="H65" s="1016"/>
      <c r="I65" s="1016"/>
      <c r="J65" s="1016"/>
      <c r="K65" s="1016"/>
      <c r="L65" s="1016"/>
      <c r="M65" s="1016"/>
      <c r="N65" s="1016"/>
      <c r="O65" s="1016"/>
      <c r="P65" s="1017"/>
      <c r="Q65" s="1018" t="str">
        <f>IFERROR(IF(Q$42="","",Q$49/Q$67),"")</f>
        <v/>
      </c>
      <c r="R65" s="1019"/>
      <c r="S65" s="1019"/>
      <c r="T65" s="1020"/>
      <c r="U65" s="1018" t="str">
        <f t="shared" ref="U65" si="7">IFERROR(IF(U$42="","",U$49/U$67),"")</f>
        <v/>
      </c>
      <c r="V65" s="1019"/>
      <c r="W65" s="1019"/>
      <c r="X65" s="1020"/>
      <c r="Y65" s="1018" t="str">
        <f t="shared" ref="Y65" si="8">IFERROR(IF(Y$42="","",Y$49/Y$67),"")</f>
        <v/>
      </c>
      <c r="Z65" s="1019"/>
      <c r="AA65" s="1019"/>
      <c r="AB65" s="1020"/>
      <c r="AC65" s="1018" t="str">
        <f t="shared" ref="AC65" si="9">IFERROR(IF(AC$42="","",AC$49/AC$67),"")</f>
        <v/>
      </c>
      <c r="AD65" s="1019"/>
      <c r="AE65" s="1019"/>
      <c r="AF65" s="1020"/>
      <c r="AG65" s="1018" t="str">
        <f t="shared" ref="AG65" si="10">IFERROR(IF(AG$42="","",AG$49/AG$67),"")</f>
        <v/>
      </c>
      <c r="AH65" s="1019"/>
      <c r="AI65" s="1019"/>
      <c r="AJ65" s="1020"/>
      <c r="AK65" s="3"/>
      <c r="AN65" s="169"/>
      <c r="AO65" s="262"/>
      <c r="AP65" s="262"/>
      <c r="AQ65" s="262"/>
      <c r="AR65" s="263"/>
      <c r="AS65" s="263"/>
      <c r="AT65" s="263"/>
    </row>
    <row r="66" spans="1:46" ht="32.450000000000003" customHeight="1">
      <c r="A66" s="1"/>
      <c r="B66" s="153"/>
      <c r="C66" s="72"/>
      <c r="D66" s="259"/>
      <c r="E66" s="1006" t="s">
        <v>188</v>
      </c>
      <c r="F66" s="1007"/>
      <c r="G66" s="1007"/>
      <c r="H66" s="1007"/>
      <c r="I66" s="1007"/>
      <c r="J66" s="1007"/>
      <c r="K66" s="1007"/>
      <c r="L66" s="1007"/>
      <c r="M66" s="1007"/>
      <c r="N66" s="1007"/>
      <c r="O66" s="1007"/>
      <c r="P66" s="1008"/>
      <c r="Q66" s="1009" t="s">
        <v>192</v>
      </c>
      <c r="R66" s="1010"/>
      <c r="S66" s="1010"/>
      <c r="T66" s="1011"/>
      <c r="U66" s="1012" t="str">
        <f>IFERROR(IF(U65="","",(U65-Q65)/Q65*100),"")</f>
        <v/>
      </c>
      <c r="V66" s="1013"/>
      <c r="W66" s="1013"/>
      <c r="X66" s="1014"/>
      <c r="Y66" s="1012" t="str">
        <f t="shared" ref="Y66" si="11">IFERROR(IF(Y65="","",(Y65-U65)/U65*100),"")</f>
        <v/>
      </c>
      <c r="Z66" s="1013"/>
      <c r="AA66" s="1013"/>
      <c r="AB66" s="1014"/>
      <c r="AC66" s="1012" t="str">
        <f t="shared" ref="AC66" si="12">IFERROR(IF(AC65="","",(AC65-Y65)/Y65*100),"")</f>
        <v/>
      </c>
      <c r="AD66" s="1013"/>
      <c r="AE66" s="1013"/>
      <c r="AF66" s="1014"/>
      <c r="AG66" s="1012" t="str">
        <f t="shared" ref="AG66" si="13">IFERROR(IF(AG65="","",(AG65-AC65)/AC65*100),"")</f>
        <v/>
      </c>
      <c r="AH66" s="1013"/>
      <c r="AI66" s="1013"/>
      <c r="AJ66" s="1014"/>
      <c r="AK66" s="3"/>
      <c r="AN66" s="169"/>
      <c r="AO66" s="262"/>
      <c r="AP66" s="262"/>
      <c r="AQ66" s="262"/>
      <c r="AR66" s="300"/>
      <c r="AS66" s="300"/>
      <c r="AT66" s="300"/>
    </row>
    <row r="67" spans="1:46" ht="14.1" customHeight="1">
      <c r="A67" s="1"/>
      <c r="B67" s="153"/>
      <c r="C67" s="72"/>
      <c r="D67" s="867" t="s">
        <v>168</v>
      </c>
      <c r="E67" s="867"/>
      <c r="F67" s="867"/>
      <c r="G67" s="867"/>
      <c r="H67" s="867"/>
      <c r="I67" s="867"/>
      <c r="J67" s="867"/>
      <c r="K67" s="867"/>
      <c r="L67" s="867"/>
      <c r="M67" s="868" t="s">
        <v>169</v>
      </c>
      <c r="N67" s="868"/>
      <c r="O67" s="868"/>
      <c r="P67" s="868"/>
      <c r="Q67" s="853"/>
      <c r="R67" s="854"/>
      <c r="S67" s="854"/>
      <c r="T67" s="855"/>
      <c r="U67" s="853"/>
      <c r="V67" s="854"/>
      <c r="W67" s="854"/>
      <c r="X67" s="855"/>
      <c r="Y67" s="853"/>
      <c r="Z67" s="854"/>
      <c r="AA67" s="854"/>
      <c r="AB67" s="855"/>
      <c r="AC67" s="853"/>
      <c r="AD67" s="854"/>
      <c r="AE67" s="854"/>
      <c r="AF67" s="855"/>
      <c r="AG67" s="853"/>
      <c r="AH67" s="854"/>
      <c r="AI67" s="854"/>
      <c r="AJ67" s="855"/>
      <c r="AK67" s="3"/>
      <c r="AN67" s="169"/>
      <c r="AO67" s="262"/>
      <c r="AP67" s="262"/>
      <c r="AQ67" s="262"/>
      <c r="AR67" s="300"/>
      <c r="AS67" s="300"/>
      <c r="AT67" s="51"/>
    </row>
    <row r="68" spans="1:46" ht="18.600000000000001" customHeight="1">
      <c r="A68" s="1"/>
      <c r="B68" s="153"/>
      <c r="C68" s="72"/>
      <c r="D68" s="859"/>
      <c r="E68" s="859"/>
      <c r="F68" s="859"/>
      <c r="G68" s="859"/>
      <c r="H68" s="859"/>
      <c r="I68" s="859"/>
      <c r="J68" s="859"/>
      <c r="K68" s="859"/>
      <c r="L68" s="859"/>
      <c r="M68" s="860"/>
      <c r="N68" s="860"/>
      <c r="O68" s="860"/>
      <c r="P68" s="860"/>
      <c r="Q68" s="856"/>
      <c r="R68" s="857"/>
      <c r="S68" s="857"/>
      <c r="T68" s="858"/>
      <c r="U68" s="856"/>
      <c r="V68" s="857"/>
      <c r="W68" s="857"/>
      <c r="X68" s="858"/>
      <c r="Y68" s="856"/>
      <c r="Z68" s="857"/>
      <c r="AA68" s="857"/>
      <c r="AB68" s="858"/>
      <c r="AC68" s="856"/>
      <c r="AD68" s="857"/>
      <c r="AE68" s="857"/>
      <c r="AF68" s="858"/>
      <c r="AG68" s="856"/>
      <c r="AH68" s="857"/>
      <c r="AI68" s="857"/>
      <c r="AJ68" s="858"/>
      <c r="AK68" s="3"/>
      <c r="AM68" s="133" t="str">
        <f>IF(OR($D$68="",$M$68=""),"← 指標と単位を入力してください。","")</f>
        <v>← 指標と単位を入力してください。</v>
      </c>
      <c r="AN68" s="169"/>
      <c r="AO68" s="169"/>
      <c r="AP68" s="169"/>
      <c r="AQ68" s="169"/>
    </row>
    <row r="69" spans="1:46">
      <c r="A69" s="1"/>
      <c r="B69" s="73"/>
      <c r="C69" s="72"/>
      <c r="D69" s="83"/>
      <c r="E69" s="83"/>
      <c r="F69" s="83"/>
      <c r="G69" s="83"/>
      <c r="H69" s="84"/>
      <c r="I69" s="85"/>
      <c r="J69" s="82"/>
      <c r="K69" s="82"/>
      <c r="L69" s="82"/>
      <c r="M69" s="82"/>
      <c r="N69" s="82"/>
      <c r="O69" s="73"/>
      <c r="P69" s="54"/>
      <c r="Q69" s="54"/>
      <c r="R69" s="54"/>
      <c r="S69" s="54"/>
      <c r="T69" s="54"/>
      <c r="U69" s="54"/>
      <c r="V69" s="54"/>
      <c r="W69" s="54"/>
      <c r="X69" s="54"/>
      <c r="Y69" s="54"/>
      <c r="Z69" s="54"/>
      <c r="AA69" s="54"/>
      <c r="AB69" s="54"/>
      <c r="AC69" s="54"/>
      <c r="AD69" s="116"/>
      <c r="AE69" s="116"/>
      <c r="AF69" s="116"/>
      <c r="AG69" s="116"/>
      <c r="AH69" s="116"/>
      <c r="AI69" s="116"/>
      <c r="AJ69" s="264" t="s">
        <v>79</v>
      </c>
      <c r="AK69" s="116"/>
      <c r="AN69" s="169"/>
      <c r="AO69" s="169"/>
      <c r="AP69" s="169"/>
      <c r="AQ69" s="169"/>
    </row>
    <row r="70" spans="1:46" ht="18.75" customHeight="1">
      <c r="A70" s="1"/>
      <c r="B70" s="76"/>
      <c r="C70" s="76"/>
      <c r="D70" s="76"/>
      <c r="E70" s="76"/>
      <c r="F70" s="76"/>
      <c r="G70" s="76"/>
      <c r="H70" s="76"/>
      <c r="I70" s="76"/>
      <c r="J70" s="76"/>
      <c r="K70" s="76"/>
      <c r="L70" s="76"/>
      <c r="M70" s="54"/>
      <c r="N70" s="54"/>
      <c r="O70" s="76"/>
      <c r="P70" s="54"/>
      <c r="Q70" s="54"/>
      <c r="R70" s="54"/>
      <c r="S70" s="54"/>
      <c r="T70" s="54"/>
      <c r="U70" s="54"/>
      <c r="V70" s="54"/>
      <c r="W70" s="54"/>
      <c r="X70" s="54"/>
      <c r="Y70" s="861" t="s">
        <v>84</v>
      </c>
      <c r="Z70" s="862"/>
      <c r="AA70" s="862"/>
      <c r="AB70" s="863"/>
      <c r="AC70" s="864" t="str">
        <f>IF($AC$4="","",$AC$4)</f>
        <v/>
      </c>
      <c r="AD70" s="865"/>
      <c r="AE70" s="865"/>
      <c r="AF70" s="865"/>
      <c r="AG70" s="865"/>
      <c r="AH70" s="865"/>
      <c r="AI70" s="865"/>
      <c r="AJ70" s="866"/>
      <c r="AK70" s="1"/>
      <c r="AM70" s="298"/>
      <c r="AN70" s="265"/>
      <c r="AO70" s="265"/>
      <c r="AP70" s="265"/>
      <c r="AQ70" s="265"/>
      <c r="AR70" s="265"/>
      <c r="AS70" s="265"/>
      <c r="AT70" s="265"/>
    </row>
    <row r="71" spans="1:46">
      <c r="A71" s="1"/>
      <c r="B71" s="15"/>
      <c r="C71" s="258" t="s">
        <v>170</v>
      </c>
      <c r="D71" s="258"/>
      <c r="E71" s="258"/>
      <c r="F71" s="258"/>
      <c r="G71" s="258"/>
      <c r="H71" s="258"/>
      <c r="I71" s="258"/>
      <c r="J71" s="258"/>
      <c r="K71" s="258"/>
      <c r="L71" s="258"/>
      <c r="M71" s="258"/>
      <c r="N71" s="258"/>
      <c r="O71" s="258"/>
      <c r="P71" s="258"/>
      <c r="Q71" s="258"/>
      <c r="R71" s="258"/>
      <c r="S71" s="258"/>
      <c r="T71" s="258"/>
      <c r="U71" s="258"/>
      <c r="V71" s="258"/>
      <c r="W71" s="258"/>
      <c r="X71" s="258"/>
      <c r="Y71" s="2"/>
      <c r="Z71" s="2"/>
      <c r="AA71" s="2"/>
      <c r="AB71" s="2"/>
      <c r="AC71" s="2"/>
      <c r="AD71" s="2"/>
      <c r="AE71" s="2"/>
      <c r="AF71" s="140" t="str">
        <f>IF($E$10="B","B事業所 （３）",IF($E$10="C","C事業所（３）",""))</f>
        <v/>
      </c>
      <c r="AG71" s="2"/>
      <c r="AH71" s="2"/>
      <c r="AI71" s="2"/>
      <c r="AJ71" s="2"/>
      <c r="AK71" s="2"/>
      <c r="AM71" s="298"/>
      <c r="AN71" s="265"/>
      <c r="AO71" s="265"/>
      <c r="AP71" s="265"/>
      <c r="AQ71" s="265"/>
      <c r="AR71" s="265"/>
      <c r="AS71" s="265"/>
      <c r="AT71" s="265"/>
    </row>
    <row r="72" spans="1:46" ht="18.75" customHeight="1">
      <c r="A72" s="1"/>
      <c r="B72" s="26"/>
      <c r="C72" s="27"/>
      <c r="D72" s="28"/>
      <c r="E72" s="28"/>
      <c r="F72" s="28"/>
      <c r="G72" s="28"/>
      <c r="H72" s="29"/>
      <c r="I72" s="30"/>
      <c r="J72" s="31"/>
      <c r="K72" s="31"/>
      <c r="L72" s="31"/>
      <c r="M72" s="31"/>
      <c r="N72" s="31"/>
      <c r="O72" s="24"/>
      <c r="P72" s="5"/>
      <c r="Q72" s="5"/>
      <c r="R72" s="5"/>
      <c r="S72" s="5"/>
      <c r="T72" s="5"/>
      <c r="U72" s="5"/>
      <c r="V72" s="5"/>
      <c r="W72" s="5"/>
      <c r="X72" s="5"/>
      <c r="Y72" s="5"/>
      <c r="Z72" s="5"/>
      <c r="AA72" s="5"/>
      <c r="AB72" s="5"/>
      <c r="AC72" s="5"/>
      <c r="AD72" s="31"/>
      <c r="AE72" s="5"/>
      <c r="AF72" s="5"/>
      <c r="AG72" s="5"/>
      <c r="AH72" s="5"/>
      <c r="AI72" s="5"/>
      <c r="AJ72" s="5"/>
      <c r="AK72" s="18"/>
      <c r="AM72" s="298"/>
      <c r="AN72" s="265"/>
      <c r="AO72" s="265"/>
      <c r="AP72" s="265"/>
      <c r="AQ72" s="265"/>
      <c r="AR72" s="265"/>
      <c r="AS72" s="265"/>
      <c r="AT72" s="265"/>
    </row>
    <row r="73" spans="1:46">
      <c r="A73" s="1"/>
      <c r="B73" s="153"/>
      <c r="C73" s="129" t="s">
        <v>485</v>
      </c>
      <c r="D73" s="83"/>
      <c r="E73" s="83"/>
      <c r="F73" s="83"/>
      <c r="G73" s="83"/>
      <c r="H73" s="84"/>
      <c r="I73" s="85"/>
      <c r="J73" s="82"/>
      <c r="K73" s="82"/>
      <c r="L73" s="82"/>
      <c r="M73" s="82"/>
      <c r="N73" s="82"/>
      <c r="O73" s="73"/>
      <c r="P73" s="54"/>
      <c r="Q73" s="54"/>
      <c r="R73" s="54"/>
      <c r="S73" s="54"/>
      <c r="T73" s="54"/>
      <c r="U73" s="54"/>
      <c r="V73" s="54"/>
      <c r="W73" s="54"/>
      <c r="X73" s="54"/>
      <c r="Y73" s="54"/>
      <c r="Z73" s="54"/>
      <c r="AA73" s="54"/>
      <c r="AB73" s="54"/>
      <c r="AC73" s="54"/>
      <c r="AD73" s="82"/>
      <c r="AE73" s="54"/>
      <c r="AF73" s="54"/>
      <c r="AG73" s="54"/>
      <c r="AH73" s="54"/>
      <c r="AI73" s="54"/>
      <c r="AJ73" s="54"/>
      <c r="AK73" s="3"/>
      <c r="AM73" s="298"/>
      <c r="AN73" s="265"/>
      <c r="AO73" s="265"/>
      <c r="AP73" s="265"/>
      <c r="AQ73" s="265"/>
      <c r="AR73" s="265"/>
      <c r="AS73" s="265"/>
      <c r="AT73" s="265"/>
    </row>
    <row r="74" spans="1:46" ht="18.2" customHeight="1">
      <c r="A74" s="1"/>
      <c r="B74" s="153"/>
      <c r="C74" s="72"/>
      <c r="D74" s="869" t="str">
        <f>Tbl!$Q$2</f>
        <v>令和２年度
（2020年度）</v>
      </c>
      <c r="E74" s="869"/>
      <c r="F74" s="869"/>
      <c r="G74" s="869"/>
      <c r="H74" s="1032" t="s">
        <v>193</v>
      </c>
      <c r="I74" s="1032"/>
      <c r="J74" s="1032"/>
      <c r="K74" s="1032"/>
      <c r="L74" s="1032"/>
      <c r="M74" s="1032"/>
      <c r="N74" s="1032"/>
      <c r="O74" s="1032"/>
      <c r="P74" s="1032"/>
      <c r="Q74" s="1033"/>
      <c r="R74" s="1033"/>
      <c r="S74" s="1032" t="s">
        <v>194</v>
      </c>
      <c r="T74" s="1032"/>
      <c r="U74" s="1032"/>
      <c r="V74" s="1032"/>
      <c r="W74" s="1032"/>
      <c r="X74" s="1032"/>
      <c r="Y74" s="1032"/>
      <c r="Z74" s="1033"/>
      <c r="AA74" s="1033"/>
      <c r="AB74" s="1032" t="s">
        <v>195</v>
      </c>
      <c r="AC74" s="1032"/>
      <c r="AD74" s="1032"/>
      <c r="AE74" s="1032"/>
      <c r="AF74" s="1032"/>
      <c r="AG74" s="1032"/>
      <c r="AH74" s="1032"/>
      <c r="AI74" s="1021"/>
      <c r="AJ74" s="1022"/>
      <c r="AK74" s="3"/>
      <c r="AM74" s="133" t="str">
        <f>IF(AND(OR($Q74="",$Z74="",$AI74=""),VALUE(MID($D74,3,1))&lt;様式１号!$D$16),"← 床面積増減、建物用途変更、設備増減の有無を選択してください。","")</f>
        <v>← 床面積増減、建物用途変更、設備増減の有無を選択してください。</v>
      </c>
      <c r="AN74" s="265"/>
      <c r="AO74" s="265"/>
      <c r="AP74" s="265"/>
      <c r="AQ74" s="265"/>
      <c r="AR74" s="265"/>
      <c r="AS74" s="265"/>
      <c r="AT74" s="265"/>
    </row>
    <row r="75" spans="1:46" ht="18.2" customHeight="1">
      <c r="A75" s="1"/>
      <c r="B75" s="153"/>
      <c r="C75" s="72"/>
      <c r="D75" s="869"/>
      <c r="E75" s="869"/>
      <c r="F75" s="869"/>
      <c r="G75" s="869"/>
      <c r="H75" s="1023"/>
      <c r="I75" s="1024"/>
      <c r="J75" s="1024"/>
      <c r="K75" s="1024"/>
      <c r="L75" s="1024"/>
      <c r="M75" s="1024"/>
      <c r="N75" s="1024"/>
      <c r="O75" s="1024"/>
      <c r="P75" s="1024"/>
      <c r="Q75" s="1024"/>
      <c r="R75" s="1024"/>
      <c r="S75" s="1024"/>
      <c r="T75" s="1024"/>
      <c r="U75" s="1024"/>
      <c r="V75" s="1024"/>
      <c r="W75" s="1024"/>
      <c r="X75" s="1024"/>
      <c r="Y75" s="1024"/>
      <c r="Z75" s="1024"/>
      <c r="AA75" s="1024"/>
      <c r="AB75" s="1024"/>
      <c r="AC75" s="1024"/>
      <c r="AD75" s="1024"/>
      <c r="AE75" s="1024"/>
      <c r="AF75" s="1024"/>
      <c r="AG75" s="1024"/>
      <c r="AH75" s="1024"/>
      <c r="AI75" s="1024"/>
      <c r="AJ75" s="1025"/>
      <c r="AK75" s="3"/>
      <c r="AM75" s="308" t="str">
        <f>IF(AND($H75="",VALUE(MID($D74,3,1))&lt;様式１号!$D$16),"← (1) ７４行目で変更「有」とした項目(面積増減,用途変更,設備増減)の具体的内容を
        入力してください。
← (2) ＣＯ2排出量の前年度に対する増減要因（削減対策の効果、生産量等の
        増減による変化等）を具体的に分析して入力してください。
   疑義を生じた場合は個別にお尋ねする場合があります。","")</f>
        <v>← (1) ７４行目で変更「有」とした項目(面積増減,用途変更,設備増減)の具体的内容を
        入力してください。
← (2) ＣＯ2排出量の前年度に対する増減要因（削減対策の効果、生産量等の
        増減による変化等）を具体的に分析して入力してください。
   疑義を生じた場合は個別にお尋ねする場合があります。</v>
      </c>
      <c r="AN75" s="308"/>
      <c r="AO75" s="308"/>
      <c r="AP75" s="308"/>
      <c r="AQ75" s="308"/>
      <c r="AR75" s="308"/>
      <c r="AS75" s="308"/>
      <c r="AT75" s="308"/>
    </row>
    <row r="76" spans="1:46" ht="18.2" customHeight="1">
      <c r="A76" s="1"/>
      <c r="B76" s="153"/>
      <c r="C76" s="72"/>
      <c r="D76" s="869"/>
      <c r="E76" s="869"/>
      <c r="F76" s="869"/>
      <c r="G76" s="869"/>
      <c r="H76" s="1026"/>
      <c r="I76" s="1027"/>
      <c r="J76" s="1027"/>
      <c r="K76" s="1027"/>
      <c r="L76" s="1027"/>
      <c r="M76" s="1027"/>
      <c r="N76" s="1027"/>
      <c r="O76" s="1027"/>
      <c r="P76" s="1027"/>
      <c r="Q76" s="1027"/>
      <c r="R76" s="1027"/>
      <c r="S76" s="1027"/>
      <c r="T76" s="1027"/>
      <c r="U76" s="1027"/>
      <c r="V76" s="1027"/>
      <c r="W76" s="1027"/>
      <c r="X76" s="1027"/>
      <c r="Y76" s="1027"/>
      <c r="Z76" s="1027"/>
      <c r="AA76" s="1027"/>
      <c r="AB76" s="1027"/>
      <c r="AC76" s="1027"/>
      <c r="AD76" s="1027"/>
      <c r="AE76" s="1027"/>
      <c r="AF76" s="1027"/>
      <c r="AG76" s="1027"/>
      <c r="AH76" s="1027"/>
      <c r="AI76" s="1027"/>
      <c r="AJ76" s="1028"/>
      <c r="AK76" s="3"/>
      <c r="AM76" s="308"/>
      <c r="AN76" s="308"/>
      <c r="AO76" s="308"/>
      <c r="AP76" s="308"/>
      <c r="AQ76" s="308"/>
      <c r="AR76" s="308"/>
      <c r="AS76" s="308"/>
      <c r="AT76" s="308"/>
    </row>
    <row r="77" spans="1:46" ht="18.2" customHeight="1">
      <c r="A77" s="1"/>
      <c r="B77" s="153"/>
      <c r="C77" s="72"/>
      <c r="D77" s="869"/>
      <c r="E77" s="869"/>
      <c r="F77" s="869"/>
      <c r="G77" s="869"/>
      <c r="H77" s="1026"/>
      <c r="I77" s="1027"/>
      <c r="J77" s="1027"/>
      <c r="K77" s="1027"/>
      <c r="L77" s="1027"/>
      <c r="M77" s="1027"/>
      <c r="N77" s="1027"/>
      <c r="O77" s="1027"/>
      <c r="P77" s="1027"/>
      <c r="Q77" s="1027"/>
      <c r="R77" s="1027"/>
      <c r="S77" s="1027"/>
      <c r="T77" s="1027"/>
      <c r="U77" s="1027"/>
      <c r="V77" s="1027"/>
      <c r="W77" s="1027"/>
      <c r="X77" s="1027"/>
      <c r="Y77" s="1027"/>
      <c r="Z77" s="1027"/>
      <c r="AA77" s="1027"/>
      <c r="AB77" s="1027"/>
      <c r="AC77" s="1027"/>
      <c r="AD77" s="1027"/>
      <c r="AE77" s="1027"/>
      <c r="AF77" s="1027"/>
      <c r="AG77" s="1027"/>
      <c r="AH77" s="1027"/>
      <c r="AI77" s="1027"/>
      <c r="AJ77" s="1028"/>
      <c r="AK77" s="3"/>
      <c r="AM77" s="308"/>
      <c r="AN77" s="308"/>
      <c r="AO77" s="308"/>
      <c r="AP77" s="308"/>
      <c r="AQ77" s="308"/>
      <c r="AR77" s="308"/>
      <c r="AS77" s="308"/>
      <c r="AT77" s="308"/>
    </row>
    <row r="78" spans="1:46" ht="18.2" customHeight="1">
      <c r="A78" s="1"/>
      <c r="B78" s="153"/>
      <c r="C78" s="72"/>
      <c r="D78" s="869"/>
      <c r="E78" s="869"/>
      <c r="F78" s="869"/>
      <c r="G78" s="869"/>
      <c r="H78" s="1026"/>
      <c r="I78" s="1027"/>
      <c r="J78" s="1027"/>
      <c r="K78" s="1027"/>
      <c r="L78" s="1027"/>
      <c r="M78" s="1027"/>
      <c r="N78" s="1027"/>
      <c r="O78" s="1027"/>
      <c r="P78" s="1027"/>
      <c r="Q78" s="1027"/>
      <c r="R78" s="1027"/>
      <c r="S78" s="1027"/>
      <c r="T78" s="1027"/>
      <c r="U78" s="1027"/>
      <c r="V78" s="1027"/>
      <c r="W78" s="1027"/>
      <c r="X78" s="1027"/>
      <c r="Y78" s="1027"/>
      <c r="Z78" s="1027"/>
      <c r="AA78" s="1027"/>
      <c r="AB78" s="1027"/>
      <c r="AC78" s="1027"/>
      <c r="AD78" s="1027"/>
      <c r="AE78" s="1027"/>
      <c r="AF78" s="1027"/>
      <c r="AG78" s="1027"/>
      <c r="AH78" s="1027"/>
      <c r="AI78" s="1027"/>
      <c r="AJ78" s="1028"/>
      <c r="AK78" s="3"/>
      <c r="AM78" s="308"/>
      <c r="AN78" s="308"/>
      <c r="AO78" s="308"/>
      <c r="AP78" s="308"/>
      <c r="AQ78" s="308"/>
      <c r="AR78" s="308"/>
      <c r="AS78" s="308"/>
      <c r="AT78" s="308"/>
    </row>
    <row r="79" spans="1:46" ht="18.2" customHeight="1">
      <c r="A79" s="1"/>
      <c r="B79" s="153"/>
      <c r="C79" s="72"/>
      <c r="D79" s="869"/>
      <c r="E79" s="869"/>
      <c r="F79" s="869"/>
      <c r="G79" s="869"/>
      <c r="H79" s="1026"/>
      <c r="I79" s="1027"/>
      <c r="J79" s="1027"/>
      <c r="K79" s="1027"/>
      <c r="L79" s="1027"/>
      <c r="M79" s="1027"/>
      <c r="N79" s="1027"/>
      <c r="O79" s="1027"/>
      <c r="P79" s="1027"/>
      <c r="Q79" s="1027"/>
      <c r="R79" s="1027"/>
      <c r="S79" s="1027"/>
      <c r="T79" s="1027"/>
      <c r="U79" s="1027"/>
      <c r="V79" s="1027"/>
      <c r="W79" s="1027"/>
      <c r="X79" s="1027"/>
      <c r="Y79" s="1027"/>
      <c r="Z79" s="1027"/>
      <c r="AA79" s="1027"/>
      <c r="AB79" s="1027"/>
      <c r="AC79" s="1027"/>
      <c r="AD79" s="1027"/>
      <c r="AE79" s="1027"/>
      <c r="AF79" s="1027"/>
      <c r="AG79" s="1027"/>
      <c r="AH79" s="1027"/>
      <c r="AI79" s="1027"/>
      <c r="AJ79" s="1028"/>
      <c r="AK79" s="3"/>
      <c r="AM79" s="308"/>
      <c r="AN79" s="308"/>
      <c r="AO79" s="308"/>
      <c r="AP79" s="308"/>
      <c r="AQ79" s="308"/>
      <c r="AR79" s="308"/>
      <c r="AS79" s="308"/>
      <c r="AT79" s="308"/>
    </row>
    <row r="80" spans="1:46" ht="18.2" customHeight="1">
      <c r="A80" s="1"/>
      <c r="B80" s="153"/>
      <c r="C80" s="72"/>
      <c r="D80" s="869"/>
      <c r="E80" s="869"/>
      <c r="F80" s="869"/>
      <c r="G80" s="869"/>
      <c r="H80" s="1026"/>
      <c r="I80" s="1027"/>
      <c r="J80" s="1027"/>
      <c r="K80" s="1027"/>
      <c r="L80" s="1027"/>
      <c r="M80" s="1027"/>
      <c r="N80" s="1027"/>
      <c r="O80" s="1027"/>
      <c r="P80" s="1027"/>
      <c r="Q80" s="1027"/>
      <c r="R80" s="1027"/>
      <c r="S80" s="1027"/>
      <c r="T80" s="1027"/>
      <c r="U80" s="1027"/>
      <c r="V80" s="1027"/>
      <c r="W80" s="1027"/>
      <c r="X80" s="1027"/>
      <c r="Y80" s="1027"/>
      <c r="Z80" s="1027"/>
      <c r="AA80" s="1027"/>
      <c r="AB80" s="1027"/>
      <c r="AC80" s="1027"/>
      <c r="AD80" s="1027"/>
      <c r="AE80" s="1027"/>
      <c r="AF80" s="1027"/>
      <c r="AG80" s="1027"/>
      <c r="AH80" s="1027"/>
      <c r="AI80" s="1027"/>
      <c r="AJ80" s="1028"/>
      <c r="AK80" s="3"/>
      <c r="AM80" s="308"/>
      <c r="AN80" s="308"/>
      <c r="AO80" s="308"/>
      <c r="AP80" s="308"/>
      <c r="AQ80" s="308"/>
      <c r="AR80" s="308"/>
      <c r="AS80" s="308"/>
      <c r="AT80" s="308"/>
    </row>
    <row r="81" spans="1:46" ht="18.2" customHeight="1">
      <c r="A81" s="1"/>
      <c r="B81" s="153"/>
      <c r="C81" s="72"/>
      <c r="D81" s="869"/>
      <c r="E81" s="869"/>
      <c r="F81" s="869"/>
      <c r="G81" s="869"/>
      <c r="H81" s="1029"/>
      <c r="I81" s="1030"/>
      <c r="J81" s="1030"/>
      <c r="K81" s="1030"/>
      <c r="L81" s="1030"/>
      <c r="M81" s="1030"/>
      <c r="N81" s="1030"/>
      <c r="O81" s="1030"/>
      <c r="P81" s="1030"/>
      <c r="Q81" s="1030"/>
      <c r="R81" s="1030"/>
      <c r="S81" s="1030"/>
      <c r="T81" s="1030"/>
      <c r="U81" s="1030"/>
      <c r="V81" s="1030"/>
      <c r="W81" s="1030"/>
      <c r="X81" s="1030"/>
      <c r="Y81" s="1030"/>
      <c r="Z81" s="1030"/>
      <c r="AA81" s="1030"/>
      <c r="AB81" s="1030"/>
      <c r="AC81" s="1030"/>
      <c r="AD81" s="1030"/>
      <c r="AE81" s="1030"/>
      <c r="AF81" s="1030"/>
      <c r="AG81" s="1030"/>
      <c r="AH81" s="1030"/>
      <c r="AI81" s="1030"/>
      <c r="AJ81" s="1031"/>
      <c r="AK81" s="3"/>
      <c r="AM81" s="308"/>
      <c r="AN81" s="308"/>
      <c r="AO81" s="308"/>
      <c r="AP81" s="308"/>
      <c r="AQ81" s="308"/>
      <c r="AR81" s="308"/>
      <c r="AS81" s="308"/>
      <c r="AT81" s="308"/>
    </row>
    <row r="82" spans="1:46" ht="18.2" customHeight="1">
      <c r="A82" s="1"/>
      <c r="B82" s="153"/>
      <c r="C82" s="72"/>
      <c r="D82" s="869" t="str">
        <f>Tbl!$Q$3</f>
        <v>令和３年度
（2021年度）</v>
      </c>
      <c r="E82" s="869"/>
      <c r="F82" s="869"/>
      <c r="G82" s="869"/>
      <c r="H82" s="1032" t="s">
        <v>193</v>
      </c>
      <c r="I82" s="1032"/>
      <c r="J82" s="1032"/>
      <c r="K82" s="1032"/>
      <c r="L82" s="1032"/>
      <c r="M82" s="1032"/>
      <c r="N82" s="1032"/>
      <c r="O82" s="1032"/>
      <c r="P82" s="1032"/>
      <c r="Q82" s="1033"/>
      <c r="R82" s="1033"/>
      <c r="S82" s="1032" t="s">
        <v>194</v>
      </c>
      <c r="T82" s="1032"/>
      <c r="U82" s="1032"/>
      <c r="V82" s="1032"/>
      <c r="W82" s="1032"/>
      <c r="X82" s="1032"/>
      <c r="Y82" s="1032"/>
      <c r="Z82" s="1033"/>
      <c r="AA82" s="1033"/>
      <c r="AB82" s="1032" t="s">
        <v>195</v>
      </c>
      <c r="AC82" s="1032"/>
      <c r="AD82" s="1032"/>
      <c r="AE82" s="1032"/>
      <c r="AF82" s="1032"/>
      <c r="AG82" s="1032"/>
      <c r="AH82" s="1032"/>
      <c r="AI82" s="1021"/>
      <c r="AJ82" s="1022"/>
      <c r="AK82" s="3"/>
      <c r="AM82" s="133" t="str">
        <f>IF(AND(OR($Q82="",$Z82="",$AI82=""),VALUE(MID($D82,3,1))&lt;様式１号!$D$16),"← 床面積増減、建物用途変更、設備増減の有無を選択してください。","")</f>
        <v/>
      </c>
      <c r="AN82" s="169"/>
      <c r="AO82" s="169"/>
      <c r="AP82" s="169"/>
      <c r="AQ82" s="169"/>
    </row>
    <row r="83" spans="1:46" ht="18.2" customHeight="1">
      <c r="A83" s="1"/>
      <c r="B83" s="153"/>
      <c r="C83" s="72"/>
      <c r="D83" s="869"/>
      <c r="E83" s="869"/>
      <c r="F83" s="869"/>
      <c r="G83" s="869"/>
      <c r="H83" s="1023"/>
      <c r="I83" s="1024"/>
      <c r="J83" s="1024"/>
      <c r="K83" s="1024"/>
      <c r="L83" s="1024"/>
      <c r="M83" s="1024"/>
      <c r="N83" s="1024"/>
      <c r="O83" s="1024"/>
      <c r="P83" s="1024"/>
      <c r="Q83" s="1024"/>
      <c r="R83" s="1024"/>
      <c r="S83" s="1024"/>
      <c r="T83" s="1024"/>
      <c r="U83" s="1024"/>
      <c r="V83" s="1024"/>
      <c r="W83" s="1024"/>
      <c r="X83" s="1024"/>
      <c r="Y83" s="1024"/>
      <c r="Z83" s="1024"/>
      <c r="AA83" s="1024"/>
      <c r="AB83" s="1024"/>
      <c r="AC83" s="1024"/>
      <c r="AD83" s="1024"/>
      <c r="AE83" s="1024"/>
      <c r="AF83" s="1024"/>
      <c r="AG83" s="1024"/>
      <c r="AH83" s="1024"/>
      <c r="AI83" s="1024"/>
      <c r="AJ83" s="1025"/>
      <c r="AK83" s="3"/>
      <c r="AM83" s="308" t="str">
        <f>IF(AND($H83="",VALUE(MID($D82,3,1))&lt;様式１号!$D$16),"← (1) ８２行目で変更「有」とした項目(面積増減,用途変更,設備増減)の具体的内容を
        入力してください。
← (2) ＣＯ2排出量の前年度に対する増減要因（削減対策の効果、生産量等の
        増減による変化等）を具体的に分析して入力してください。
   疑義を生じた場合は個別にお尋ねする場合があります。","")</f>
        <v/>
      </c>
      <c r="AN83" s="308"/>
      <c r="AO83" s="308"/>
      <c r="AP83" s="308"/>
      <c r="AQ83" s="308"/>
      <c r="AR83" s="308"/>
      <c r="AS83" s="308"/>
      <c r="AT83" s="308"/>
    </row>
    <row r="84" spans="1:46" ht="18.2" customHeight="1">
      <c r="A84" s="1"/>
      <c r="B84" s="153"/>
      <c r="C84" s="72"/>
      <c r="D84" s="869"/>
      <c r="E84" s="869"/>
      <c r="F84" s="869"/>
      <c r="G84" s="869"/>
      <c r="H84" s="1026"/>
      <c r="I84" s="1027"/>
      <c r="J84" s="1027"/>
      <c r="K84" s="1027"/>
      <c r="L84" s="1027"/>
      <c r="M84" s="1027"/>
      <c r="N84" s="1027"/>
      <c r="O84" s="1027"/>
      <c r="P84" s="1027"/>
      <c r="Q84" s="1027"/>
      <c r="R84" s="1027"/>
      <c r="S84" s="1027"/>
      <c r="T84" s="1027"/>
      <c r="U84" s="1027"/>
      <c r="V84" s="1027"/>
      <c r="W84" s="1027"/>
      <c r="X84" s="1027"/>
      <c r="Y84" s="1027"/>
      <c r="Z84" s="1027"/>
      <c r="AA84" s="1027"/>
      <c r="AB84" s="1027"/>
      <c r="AC84" s="1027"/>
      <c r="AD84" s="1027"/>
      <c r="AE84" s="1027"/>
      <c r="AF84" s="1027"/>
      <c r="AG84" s="1027"/>
      <c r="AH84" s="1027"/>
      <c r="AI84" s="1027"/>
      <c r="AJ84" s="1028"/>
      <c r="AK84" s="3"/>
      <c r="AM84" s="308"/>
      <c r="AN84" s="308"/>
      <c r="AO84" s="308"/>
      <c r="AP84" s="308"/>
      <c r="AQ84" s="308"/>
      <c r="AR84" s="308"/>
      <c r="AS84" s="308"/>
      <c r="AT84" s="308"/>
    </row>
    <row r="85" spans="1:46" ht="18.2" customHeight="1">
      <c r="A85" s="1"/>
      <c r="B85" s="153"/>
      <c r="C85" s="72"/>
      <c r="D85" s="869"/>
      <c r="E85" s="869"/>
      <c r="F85" s="869"/>
      <c r="G85" s="869"/>
      <c r="H85" s="1026"/>
      <c r="I85" s="1027"/>
      <c r="J85" s="1027"/>
      <c r="K85" s="1027"/>
      <c r="L85" s="1027"/>
      <c r="M85" s="1027"/>
      <c r="N85" s="1027"/>
      <c r="O85" s="1027"/>
      <c r="P85" s="1027"/>
      <c r="Q85" s="1027"/>
      <c r="R85" s="1027"/>
      <c r="S85" s="1027"/>
      <c r="T85" s="1027"/>
      <c r="U85" s="1027"/>
      <c r="V85" s="1027"/>
      <c r="W85" s="1027"/>
      <c r="X85" s="1027"/>
      <c r="Y85" s="1027"/>
      <c r="Z85" s="1027"/>
      <c r="AA85" s="1027"/>
      <c r="AB85" s="1027"/>
      <c r="AC85" s="1027"/>
      <c r="AD85" s="1027"/>
      <c r="AE85" s="1027"/>
      <c r="AF85" s="1027"/>
      <c r="AG85" s="1027"/>
      <c r="AH85" s="1027"/>
      <c r="AI85" s="1027"/>
      <c r="AJ85" s="1028"/>
      <c r="AK85" s="3"/>
      <c r="AM85" s="308"/>
      <c r="AN85" s="308"/>
      <c r="AO85" s="308"/>
      <c r="AP85" s="308"/>
      <c r="AQ85" s="308"/>
      <c r="AR85" s="308"/>
      <c r="AS85" s="308"/>
      <c r="AT85" s="308"/>
    </row>
    <row r="86" spans="1:46" ht="18.2" customHeight="1">
      <c r="A86" s="1"/>
      <c r="B86" s="153"/>
      <c r="C86" s="72"/>
      <c r="D86" s="869"/>
      <c r="E86" s="869"/>
      <c r="F86" s="869"/>
      <c r="G86" s="869"/>
      <c r="H86" s="1026"/>
      <c r="I86" s="1027"/>
      <c r="J86" s="1027"/>
      <c r="K86" s="1027"/>
      <c r="L86" s="1027"/>
      <c r="M86" s="1027"/>
      <c r="N86" s="1027"/>
      <c r="O86" s="1027"/>
      <c r="P86" s="1027"/>
      <c r="Q86" s="1027"/>
      <c r="R86" s="1027"/>
      <c r="S86" s="1027"/>
      <c r="T86" s="1027"/>
      <c r="U86" s="1027"/>
      <c r="V86" s="1027"/>
      <c r="W86" s="1027"/>
      <c r="X86" s="1027"/>
      <c r="Y86" s="1027"/>
      <c r="Z86" s="1027"/>
      <c r="AA86" s="1027"/>
      <c r="AB86" s="1027"/>
      <c r="AC86" s="1027"/>
      <c r="AD86" s="1027"/>
      <c r="AE86" s="1027"/>
      <c r="AF86" s="1027"/>
      <c r="AG86" s="1027"/>
      <c r="AH86" s="1027"/>
      <c r="AI86" s="1027"/>
      <c r="AJ86" s="1028"/>
      <c r="AK86" s="3"/>
      <c r="AM86" s="308"/>
      <c r="AN86" s="308"/>
      <c r="AO86" s="308"/>
      <c r="AP86" s="308"/>
      <c r="AQ86" s="308"/>
      <c r="AR86" s="308"/>
      <c r="AS86" s="308"/>
      <c r="AT86" s="308"/>
    </row>
    <row r="87" spans="1:46" ht="18.2" customHeight="1">
      <c r="A87" s="1"/>
      <c r="B87" s="153"/>
      <c r="C87" s="72"/>
      <c r="D87" s="869"/>
      <c r="E87" s="869"/>
      <c r="F87" s="869"/>
      <c r="G87" s="869"/>
      <c r="H87" s="1026"/>
      <c r="I87" s="1027"/>
      <c r="J87" s="1027"/>
      <c r="K87" s="1027"/>
      <c r="L87" s="1027"/>
      <c r="M87" s="1027"/>
      <c r="N87" s="1027"/>
      <c r="O87" s="1027"/>
      <c r="P87" s="1027"/>
      <c r="Q87" s="1027"/>
      <c r="R87" s="1027"/>
      <c r="S87" s="1027"/>
      <c r="T87" s="1027"/>
      <c r="U87" s="1027"/>
      <c r="V87" s="1027"/>
      <c r="W87" s="1027"/>
      <c r="X87" s="1027"/>
      <c r="Y87" s="1027"/>
      <c r="Z87" s="1027"/>
      <c r="AA87" s="1027"/>
      <c r="AB87" s="1027"/>
      <c r="AC87" s="1027"/>
      <c r="AD87" s="1027"/>
      <c r="AE87" s="1027"/>
      <c r="AF87" s="1027"/>
      <c r="AG87" s="1027"/>
      <c r="AH87" s="1027"/>
      <c r="AI87" s="1027"/>
      <c r="AJ87" s="1028"/>
      <c r="AK87" s="3"/>
      <c r="AM87" s="308"/>
      <c r="AN87" s="308"/>
      <c r="AO87" s="308"/>
      <c r="AP87" s="308"/>
      <c r="AQ87" s="308"/>
      <c r="AR87" s="308"/>
      <c r="AS87" s="308"/>
      <c r="AT87" s="308"/>
    </row>
    <row r="88" spans="1:46" ht="18.2" customHeight="1">
      <c r="A88" s="1"/>
      <c r="B88" s="153"/>
      <c r="C88" s="72"/>
      <c r="D88" s="869"/>
      <c r="E88" s="869"/>
      <c r="F88" s="869"/>
      <c r="G88" s="869"/>
      <c r="H88" s="1026"/>
      <c r="I88" s="1027"/>
      <c r="J88" s="1027"/>
      <c r="K88" s="1027"/>
      <c r="L88" s="1027"/>
      <c r="M88" s="1027"/>
      <c r="N88" s="1027"/>
      <c r="O88" s="1027"/>
      <c r="P88" s="1027"/>
      <c r="Q88" s="1027"/>
      <c r="R88" s="1027"/>
      <c r="S88" s="1027"/>
      <c r="T88" s="1027"/>
      <c r="U88" s="1027"/>
      <c r="V88" s="1027"/>
      <c r="W88" s="1027"/>
      <c r="X88" s="1027"/>
      <c r="Y88" s="1027"/>
      <c r="Z88" s="1027"/>
      <c r="AA88" s="1027"/>
      <c r="AB88" s="1027"/>
      <c r="AC88" s="1027"/>
      <c r="AD88" s="1027"/>
      <c r="AE88" s="1027"/>
      <c r="AF88" s="1027"/>
      <c r="AG88" s="1027"/>
      <c r="AH88" s="1027"/>
      <c r="AI88" s="1027"/>
      <c r="AJ88" s="1028"/>
      <c r="AK88" s="3"/>
      <c r="AM88" s="308"/>
      <c r="AN88" s="308"/>
      <c r="AO88" s="308"/>
      <c r="AP88" s="308"/>
      <c r="AQ88" s="308"/>
      <c r="AR88" s="308"/>
      <c r="AS88" s="308"/>
      <c r="AT88" s="308"/>
    </row>
    <row r="89" spans="1:46" ht="18.2" customHeight="1">
      <c r="A89" s="1"/>
      <c r="B89" s="153"/>
      <c r="C89" s="72"/>
      <c r="D89" s="869"/>
      <c r="E89" s="869"/>
      <c r="F89" s="869"/>
      <c r="G89" s="869"/>
      <c r="H89" s="1029"/>
      <c r="I89" s="1030"/>
      <c r="J89" s="1030"/>
      <c r="K89" s="1030"/>
      <c r="L89" s="1030"/>
      <c r="M89" s="1030"/>
      <c r="N89" s="1030"/>
      <c r="O89" s="1030"/>
      <c r="P89" s="1030"/>
      <c r="Q89" s="1030"/>
      <c r="R89" s="1030"/>
      <c r="S89" s="1030"/>
      <c r="T89" s="1030"/>
      <c r="U89" s="1030"/>
      <c r="V89" s="1030"/>
      <c r="W89" s="1030"/>
      <c r="X89" s="1030"/>
      <c r="Y89" s="1030"/>
      <c r="Z89" s="1030"/>
      <c r="AA89" s="1030"/>
      <c r="AB89" s="1030"/>
      <c r="AC89" s="1030"/>
      <c r="AD89" s="1030"/>
      <c r="AE89" s="1030"/>
      <c r="AF89" s="1030"/>
      <c r="AG89" s="1030"/>
      <c r="AH89" s="1030"/>
      <c r="AI89" s="1030"/>
      <c r="AJ89" s="1031"/>
      <c r="AK89" s="3"/>
      <c r="AM89" s="308"/>
      <c r="AN89" s="308"/>
      <c r="AO89" s="308"/>
      <c r="AP89" s="308"/>
      <c r="AQ89" s="308"/>
      <c r="AR89" s="308"/>
      <c r="AS89" s="308"/>
      <c r="AT89" s="308"/>
    </row>
    <row r="90" spans="1:46" ht="18.2" customHeight="1">
      <c r="A90" s="1"/>
      <c r="B90" s="153"/>
      <c r="C90" s="72"/>
      <c r="D90" s="869" t="str">
        <f>Tbl!$Q$4</f>
        <v>令和４年度
（2022年度）</v>
      </c>
      <c r="E90" s="869"/>
      <c r="F90" s="869"/>
      <c r="G90" s="869"/>
      <c r="H90" s="1032" t="s">
        <v>193</v>
      </c>
      <c r="I90" s="1032"/>
      <c r="J90" s="1032"/>
      <c r="K90" s="1032"/>
      <c r="L90" s="1032"/>
      <c r="M90" s="1032"/>
      <c r="N90" s="1032"/>
      <c r="O90" s="1032"/>
      <c r="P90" s="1032"/>
      <c r="Q90" s="1033"/>
      <c r="R90" s="1033"/>
      <c r="S90" s="1032" t="s">
        <v>194</v>
      </c>
      <c r="T90" s="1032"/>
      <c r="U90" s="1032"/>
      <c r="V90" s="1032"/>
      <c r="W90" s="1032"/>
      <c r="X90" s="1032"/>
      <c r="Y90" s="1032"/>
      <c r="Z90" s="1033"/>
      <c r="AA90" s="1033"/>
      <c r="AB90" s="1032" t="s">
        <v>195</v>
      </c>
      <c r="AC90" s="1032"/>
      <c r="AD90" s="1032"/>
      <c r="AE90" s="1032"/>
      <c r="AF90" s="1032"/>
      <c r="AG90" s="1032"/>
      <c r="AH90" s="1032"/>
      <c r="AI90" s="1021"/>
      <c r="AJ90" s="1022"/>
      <c r="AK90" s="3"/>
      <c r="AM90" s="133" t="str">
        <f>IF(AND(OR($Q90="",$Z90="",$AI90=""),VALUE(MID($D90,3,1))&lt;様式１号!$D$16),"← 床面積増減、建物用途変更、設備増減の有無を選択してください。","")</f>
        <v/>
      </c>
      <c r="AN90" s="169"/>
      <c r="AO90" s="169"/>
      <c r="AP90" s="169"/>
      <c r="AQ90" s="169"/>
    </row>
    <row r="91" spans="1:46" ht="18.2" customHeight="1">
      <c r="A91" s="1"/>
      <c r="B91" s="153"/>
      <c r="C91" s="72"/>
      <c r="D91" s="869"/>
      <c r="E91" s="869"/>
      <c r="F91" s="869"/>
      <c r="G91" s="869"/>
      <c r="H91" s="1023"/>
      <c r="I91" s="1024"/>
      <c r="J91" s="1024"/>
      <c r="K91" s="1024"/>
      <c r="L91" s="1024"/>
      <c r="M91" s="1024"/>
      <c r="N91" s="1024"/>
      <c r="O91" s="1024"/>
      <c r="P91" s="1024"/>
      <c r="Q91" s="1024"/>
      <c r="R91" s="1024"/>
      <c r="S91" s="1024"/>
      <c r="T91" s="1024"/>
      <c r="U91" s="1024"/>
      <c r="V91" s="1024"/>
      <c r="W91" s="1024"/>
      <c r="X91" s="1024"/>
      <c r="Y91" s="1024"/>
      <c r="Z91" s="1024"/>
      <c r="AA91" s="1024"/>
      <c r="AB91" s="1024"/>
      <c r="AC91" s="1024"/>
      <c r="AD91" s="1024"/>
      <c r="AE91" s="1024"/>
      <c r="AF91" s="1024"/>
      <c r="AG91" s="1024"/>
      <c r="AH91" s="1024"/>
      <c r="AI91" s="1024"/>
      <c r="AJ91" s="1025"/>
      <c r="AK91" s="3"/>
      <c r="AM91" s="308" t="str">
        <f>IF(AND($H91="",VALUE(MID($D90,3,1))&lt;様式１号!$D$16),"← (1) ９０行目で変更「有」とした項目(面積増減,用途変更,設備増減)の具体的内容を
        入力してください。
← (2) ＣＯ2排出量の前年度に対する増減要因（削減対策の効果、生産量等の
        増減による変化等）を具体的に分析して入力してください。
   疑義を生じた場合は個別にお尋ねする場合があります。","")</f>
        <v/>
      </c>
      <c r="AN91" s="308"/>
      <c r="AO91" s="308"/>
      <c r="AP91" s="308"/>
      <c r="AQ91" s="308"/>
      <c r="AR91" s="308"/>
      <c r="AS91" s="308"/>
      <c r="AT91" s="308"/>
    </row>
    <row r="92" spans="1:46" ht="18.2" customHeight="1">
      <c r="A92" s="1"/>
      <c r="B92" s="153"/>
      <c r="C92" s="72"/>
      <c r="D92" s="869"/>
      <c r="E92" s="869"/>
      <c r="F92" s="869"/>
      <c r="G92" s="869"/>
      <c r="H92" s="1026"/>
      <c r="I92" s="1027"/>
      <c r="J92" s="1027"/>
      <c r="K92" s="1027"/>
      <c r="L92" s="1027"/>
      <c r="M92" s="1027"/>
      <c r="N92" s="1027"/>
      <c r="O92" s="1027"/>
      <c r="P92" s="1027"/>
      <c r="Q92" s="1027"/>
      <c r="R92" s="1027"/>
      <c r="S92" s="1027"/>
      <c r="T92" s="1027"/>
      <c r="U92" s="1027"/>
      <c r="V92" s="1027"/>
      <c r="W92" s="1027"/>
      <c r="X92" s="1027"/>
      <c r="Y92" s="1027"/>
      <c r="Z92" s="1027"/>
      <c r="AA92" s="1027"/>
      <c r="AB92" s="1027"/>
      <c r="AC92" s="1027"/>
      <c r="AD92" s="1027"/>
      <c r="AE92" s="1027"/>
      <c r="AF92" s="1027"/>
      <c r="AG92" s="1027"/>
      <c r="AH92" s="1027"/>
      <c r="AI92" s="1027"/>
      <c r="AJ92" s="1028"/>
      <c r="AK92" s="3"/>
      <c r="AM92" s="308"/>
      <c r="AN92" s="308"/>
      <c r="AO92" s="308"/>
      <c r="AP92" s="308"/>
      <c r="AQ92" s="308"/>
      <c r="AR92" s="308"/>
      <c r="AS92" s="308"/>
      <c r="AT92" s="308"/>
    </row>
    <row r="93" spans="1:46" ht="18.2" customHeight="1">
      <c r="A93" s="1"/>
      <c r="B93" s="153"/>
      <c r="C93" s="72"/>
      <c r="D93" s="869"/>
      <c r="E93" s="869"/>
      <c r="F93" s="869"/>
      <c r="G93" s="869"/>
      <c r="H93" s="1026"/>
      <c r="I93" s="1027"/>
      <c r="J93" s="1027"/>
      <c r="K93" s="1027"/>
      <c r="L93" s="1027"/>
      <c r="M93" s="1027"/>
      <c r="N93" s="1027"/>
      <c r="O93" s="1027"/>
      <c r="P93" s="1027"/>
      <c r="Q93" s="1027"/>
      <c r="R93" s="1027"/>
      <c r="S93" s="1027"/>
      <c r="T93" s="1027"/>
      <c r="U93" s="1027"/>
      <c r="V93" s="1027"/>
      <c r="W93" s="1027"/>
      <c r="X93" s="1027"/>
      <c r="Y93" s="1027"/>
      <c r="Z93" s="1027"/>
      <c r="AA93" s="1027"/>
      <c r="AB93" s="1027"/>
      <c r="AC93" s="1027"/>
      <c r="AD93" s="1027"/>
      <c r="AE93" s="1027"/>
      <c r="AF93" s="1027"/>
      <c r="AG93" s="1027"/>
      <c r="AH93" s="1027"/>
      <c r="AI93" s="1027"/>
      <c r="AJ93" s="1028"/>
      <c r="AK93" s="3"/>
      <c r="AM93" s="308"/>
      <c r="AN93" s="308"/>
      <c r="AO93" s="308"/>
      <c r="AP93" s="308"/>
      <c r="AQ93" s="308"/>
      <c r="AR93" s="308"/>
      <c r="AS93" s="308"/>
      <c r="AT93" s="308"/>
    </row>
    <row r="94" spans="1:46" ht="18.2" customHeight="1">
      <c r="A94" s="1"/>
      <c r="B94" s="153"/>
      <c r="C94" s="72"/>
      <c r="D94" s="869"/>
      <c r="E94" s="869"/>
      <c r="F94" s="869"/>
      <c r="G94" s="869"/>
      <c r="H94" s="1026"/>
      <c r="I94" s="1027"/>
      <c r="J94" s="1027"/>
      <c r="K94" s="1027"/>
      <c r="L94" s="1027"/>
      <c r="M94" s="1027"/>
      <c r="N94" s="1027"/>
      <c r="O94" s="1027"/>
      <c r="P94" s="1027"/>
      <c r="Q94" s="1027"/>
      <c r="R94" s="1027"/>
      <c r="S94" s="1027"/>
      <c r="T94" s="1027"/>
      <c r="U94" s="1027"/>
      <c r="V94" s="1027"/>
      <c r="W94" s="1027"/>
      <c r="X94" s="1027"/>
      <c r="Y94" s="1027"/>
      <c r="Z94" s="1027"/>
      <c r="AA94" s="1027"/>
      <c r="AB94" s="1027"/>
      <c r="AC94" s="1027"/>
      <c r="AD94" s="1027"/>
      <c r="AE94" s="1027"/>
      <c r="AF94" s="1027"/>
      <c r="AG94" s="1027"/>
      <c r="AH94" s="1027"/>
      <c r="AI94" s="1027"/>
      <c r="AJ94" s="1028"/>
      <c r="AK94" s="3"/>
      <c r="AM94" s="308"/>
      <c r="AN94" s="308"/>
      <c r="AO94" s="308"/>
      <c r="AP94" s="308"/>
      <c r="AQ94" s="308"/>
      <c r="AR94" s="308"/>
      <c r="AS94" s="308"/>
      <c r="AT94" s="308"/>
    </row>
    <row r="95" spans="1:46" ht="18.2" customHeight="1">
      <c r="A95" s="1"/>
      <c r="B95" s="153"/>
      <c r="C95" s="72"/>
      <c r="D95" s="869"/>
      <c r="E95" s="869"/>
      <c r="F95" s="869"/>
      <c r="G95" s="869"/>
      <c r="H95" s="1026"/>
      <c r="I95" s="1027"/>
      <c r="J95" s="1027"/>
      <c r="K95" s="1027"/>
      <c r="L95" s="1027"/>
      <c r="M95" s="1027"/>
      <c r="N95" s="1027"/>
      <c r="O95" s="1027"/>
      <c r="P95" s="1027"/>
      <c r="Q95" s="1027"/>
      <c r="R95" s="1027"/>
      <c r="S95" s="1027"/>
      <c r="T95" s="1027"/>
      <c r="U95" s="1027"/>
      <c r="V95" s="1027"/>
      <c r="W95" s="1027"/>
      <c r="X95" s="1027"/>
      <c r="Y95" s="1027"/>
      <c r="Z95" s="1027"/>
      <c r="AA95" s="1027"/>
      <c r="AB95" s="1027"/>
      <c r="AC95" s="1027"/>
      <c r="AD95" s="1027"/>
      <c r="AE95" s="1027"/>
      <c r="AF95" s="1027"/>
      <c r="AG95" s="1027"/>
      <c r="AH95" s="1027"/>
      <c r="AI95" s="1027"/>
      <c r="AJ95" s="1028"/>
      <c r="AK95" s="3"/>
      <c r="AM95" s="308"/>
      <c r="AN95" s="308"/>
      <c r="AO95" s="308"/>
      <c r="AP95" s="308"/>
      <c r="AQ95" s="308"/>
      <c r="AR95" s="308"/>
      <c r="AS95" s="308"/>
      <c r="AT95" s="308"/>
    </row>
    <row r="96" spans="1:46" ht="18.2" customHeight="1">
      <c r="A96" s="1"/>
      <c r="B96" s="153"/>
      <c r="C96" s="72"/>
      <c r="D96" s="869"/>
      <c r="E96" s="869"/>
      <c r="F96" s="869"/>
      <c r="G96" s="869"/>
      <c r="H96" s="1026"/>
      <c r="I96" s="1027"/>
      <c r="J96" s="1027"/>
      <c r="K96" s="1027"/>
      <c r="L96" s="1027"/>
      <c r="M96" s="1027"/>
      <c r="N96" s="1027"/>
      <c r="O96" s="1027"/>
      <c r="P96" s="1027"/>
      <c r="Q96" s="1027"/>
      <c r="R96" s="1027"/>
      <c r="S96" s="1027"/>
      <c r="T96" s="1027"/>
      <c r="U96" s="1027"/>
      <c r="V96" s="1027"/>
      <c r="W96" s="1027"/>
      <c r="X96" s="1027"/>
      <c r="Y96" s="1027"/>
      <c r="Z96" s="1027"/>
      <c r="AA96" s="1027"/>
      <c r="AB96" s="1027"/>
      <c r="AC96" s="1027"/>
      <c r="AD96" s="1027"/>
      <c r="AE96" s="1027"/>
      <c r="AF96" s="1027"/>
      <c r="AG96" s="1027"/>
      <c r="AH96" s="1027"/>
      <c r="AI96" s="1027"/>
      <c r="AJ96" s="1028"/>
      <c r="AK96" s="3"/>
      <c r="AM96" s="308"/>
      <c r="AN96" s="308"/>
      <c r="AO96" s="308"/>
      <c r="AP96" s="308"/>
      <c r="AQ96" s="308"/>
      <c r="AR96" s="308"/>
      <c r="AS96" s="308"/>
      <c r="AT96" s="308"/>
    </row>
    <row r="97" spans="1:46" ht="18.2" customHeight="1">
      <c r="A97" s="1"/>
      <c r="B97" s="153"/>
      <c r="C97" s="72"/>
      <c r="D97" s="869"/>
      <c r="E97" s="869"/>
      <c r="F97" s="869"/>
      <c r="G97" s="869"/>
      <c r="H97" s="1029"/>
      <c r="I97" s="1030"/>
      <c r="J97" s="1030"/>
      <c r="K97" s="1030"/>
      <c r="L97" s="1030"/>
      <c r="M97" s="1030"/>
      <c r="N97" s="1030"/>
      <c r="O97" s="1030"/>
      <c r="P97" s="1030"/>
      <c r="Q97" s="1030"/>
      <c r="R97" s="1030"/>
      <c r="S97" s="1030"/>
      <c r="T97" s="1030"/>
      <c r="U97" s="1030"/>
      <c r="V97" s="1030"/>
      <c r="W97" s="1030"/>
      <c r="X97" s="1030"/>
      <c r="Y97" s="1030"/>
      <c r="Z97" s="1030"/>
      <c r="AA97" s="1030"/>
      <c r="AB97" s="1030"/>
      <c r="AC97" s="1030"/>
      <c r="AD97" s="1030"/>
      <c r="AE97" s="1030"/>
      <c r="AF97" s="1030"/>
      <c r="AG97" s="1030"/>
      <c r="AH97" s="1030"/>
      <c r="AI97" s="1030"/>
      <c r="AJ97" s="1031"/>
      <c r="AK97" s="3"/>
      <c r="AM97" s="308"/>
      <c r="AN97" s="308"/>
      <c r="AO97" s="308"/>
      <c r="AP97" s="308"/>
      <c r="AQ97" s="308"/>
      <c r="AR97" s="308"/>
      <c r="AS97" s="308"/>
      <c r="AT97" s="308"/>
    </row>
    <row r="98" spans="1:46" ht="18.2" customHeight="1">
      <c r="A98" s="1"/>
      <c r="B98" s="153"/>
      <c r="C98" s="72"/>
      <c r="D98" s="869" t="str">
        <f>Tbl!$Q$5</f>
        <v>令和５年度
（2023年度）</v>
      </c>
      <c r="E98" s="869"/>
      <c r="F98" s="869"/>
      <c r="G98" s="869"/>
      <c r="H98" s="1032" t="s">
        <v>193</v>
      </c>
      <c r="I98" s="1032"/>
      <c r="J98" s="1032"/>
      <c r="K98" s="1032"/>
      <c r="L98" s="1032"/>
      <c r="M98" s="1032"/>
      <c r="N98" s="1032"/>
      <c r="O98" s="1032"/>
      <c r="P98" s="1032"/>
      <c r="Q98" s="1033"/>
      <c r="R98" s="1033"/>
      <c r="S98" s="1032" t="s">
        <v>194</v>
      </c>
      <c r="T98" s="1032"/>
      <c r="U98" s="1032"/>
      <c r="V98" s="1032"/>
      <c r="W98" s="1032"/>
      <c r="X98" s="1032"/>
      <c r="Y98" s="1032"/>
      <c r="Z98" s="1033"/>
      <c r="AA98" s="1033"/>
      <c r="AB98" s="1032" t="s">
        <v>195</v>
      </c>
      <c r="AC98" s="1032"/>
      <c r="AD98" s="1032"/>
      <c r="AE98" s="1032"/>
      <c r="AF98" s="1032"/>
      <c r="AG98" s="1032"/>
      <c r="AH98" s="1032"/>
      <c r="AI98" s="1021"/>
      <c r="AJ98" s="1022"/>
      <c r="AK98" s="3"/>
      <c r="AM98" s="133" t="str">
        <f>IF(AND(OR($Q98="",$Z98="",$AI98=""),VALUE(MID($D98,3,1))&lt;様式１号!$D$16),"← 床面積増減、建物用途変更、設備増減の有無を選択してください。","")</f>
        <v/>
      </c>
      <c r="AN98" s="169"/>
      <c r="AO98" s="169"/>
      <c r="AP98" s="169"/>
      <c r="AQ98" s="169"/>
    </row>
    <row r="99" spans="1:46" ht="18.2" customHeight="1">
      <c r="A99" s="1"/>
      <c r="B99" s="153"/>
      <c r="C99" s="72"/>
      <c r="D99" s="869"/>
      <c r="E99" s="869"/>
      <c r="F99" s="869"/>
      <c r="G99" s="869"/>
      <c r="H99" s="1023"/>
      <c r="I99" s="1024"/>
      <c r="J99" s="1024"/>
      <c r="K99" s="1024"/>
      <c r="L99" s="1024"/>
      <c r="M99" s="1024"/>
      <c r="N99" s="1024"/>
      <c r="O99" s="1024"/>
      <c r="P99" s="1024"/>
      <c r="Q99" s="1024"/>
      <c r="R99" s="1024"/>
      <c r="S99" s="1024"/>
      <c r="T99" s="1024"/>
      <c r="U99" s="1024"/>
      <c r="V99" s="1024"/>
      <c r="W99" s="1024"/>
      <c r="X99" s="1024"/>
      <c r="Y99" s="1024"/>
      <c r="Z99" s="1024"/>
      <c r="AA99" s="1024"/>
      <c r="AB99" s="1024"/>
      <c r="AC99" s="1024"/>
      <c r="AD99" s="1024"/>
      <c r="AE99" s="1024"/>
      <c r="AF99" s="1024"/>
      <c r="AG99" s="1024"/>
      <c r="AH99" s="1024"/>
      <c r="AI99" s="1024"/>
      <c r="AJ99" s="1025"/>
      <c r="AK99" s="3"/>
      <c r="AM99" s="308" t="str">
        <f>IF(AND($H99="",VALUE(MID($D98,3,1))&lt;様式１号!$D$16),"← (1) ９８行目で変更「有」とした項目(面積増減,用途変更,設備増減)の具体的内容を
        入力してください。
← (2) ＣＯ2排出量の前年度に対する増減要因（削減対策の効果、生産量等の
        増減による変化等）を具体的に分析して入力してください。
   疑義を生じた場合は個別にお尋ねする場合があります。","")</f>
        <v/>
      </c>
      <c r="AN99" s="308"/>
      <c r="AO99" s="308"/>
      <c r="AP99" s="308"/>
      <c r="AQ99" s="308"/>
      <c r="AR99" s="308"/>
      <c r="AS99" s="308"/>
      <c r="AT99" s="308"/>
    </row>
    <row r="100" spans="1:46" ht="18.2" customHeight="1">
      <c r="A100" s="1"/>
      <c r="B100" s="153"/>
      <c r="C100" s="72"/>
      <c r="D100" s="869"/>
      <c r="E100" s="869"/>
      <c r="F100" s="869"/>
      <c r="G100" s="869"/>
      <c r="H100" s="1026"/>
      <c r="I100" s="1027"/>
      <c r="J100" s="1027"/>
      <c r="K100" s="1027"/>
      <c r="L100" s="1027"/>
      <c r="M100" s="1027"/>
      <c r="N100" s="1027"/>
      <c r="O100" s="1027"/>
      <c r="P100" s="1027"/>
      <c r="Q100" s="1027"/>
      <c r="R100" s="1027"/>
      <c r="S100" s="1027"/>
      <c r="T100" s="1027"/>
      <c r="U100" s="1027"/>
      <c r="V100" s="1027"/>
      <c r="W100" s="1027"/>
      <c r="X100" s="1027"/>
      <c r="Y100" s="1027"/>
      <c r="Z100" s="1027"/>
      <c r="AA100" s="1027"/>
      <c r="AB100" s="1027"/>
      <c r="AC100" s="1027"/>
      <c r="AD100" s="1027"/>
      <c r="AE100" s="1027"/>
      <c r="AF100" s="1027"/>
      <c r="AG100" s="1027"/>
      <c r="AH100" s="1027"/>
      <c r="AI100" s="1027"/>
      <c r="AJ100" s="1028"/>
      <c r="AK100" s="3"/>
      <c r="AM100" s="308"/>
      <c r="AN100" s="308"/>
      <c r="AO100" s="308"/>
      <c r="AP100" s="308"/>
      <c r="AQ100" s="308"/>
      <c r="AR100" s="308"/>
      <c r="AS100" s="308"/>
      <c r="AT100" s="308"/>
    </row>
    <row r="101" spans="1:46" ht="18.2" customHeight="1">
      <c r="A101" s="1"/>
      <c r="B101" s="153"/>
      <c r="C101" s="72"/>
      <c r="D101" s="869"/>
      <c r="E101" s="869"/>
      <c r="F101" s="869"/>
      <c r="G101" s="869"/>
      <c r="H101" s="1026"/>
      <c r="I101" s="1027"/>
      <c r="J101" s="1027"/>
      <c r="K101" s="1027"/>
      <c r="L101" s="1027"/>
      <c r="M101" s="1027"/>
      <c r="N101" s="1027"/>
      <c r="O101" s="1027"/>
      <c r="P101" s="1027"/>
      <c r="Q101" s="1027"/>
      <c r="R101" s="1027"/>
      <c r="S101" s="1027"/>
      <c r="T101" s="1027"/>
      <c r="U101" s="1027"/>
      <c r="V101" s="1027"/>
      <c r="W101" s="1027"/>
      <c r="X101" s="1027"/>
      <c r="Y101" s="1027"/>
      <c r="Z101" s="1027"/>
      <c r="AA101" s="1027"/>
      <c r="AB101" s="1027"/>
      <c r="AC101" s="1027"/>
      <c r="AD101" s="1027"/>
      <c r="AE101" s="1027"/>
      <c r="AF101" s="1027"/>
      <c r="AG101" s="1027"/>
      <c r="AH101" s="1027"/>
      <c r="AI101" s="1027"/>
      <c r="AJ101" s="1028"/>
      <c r="AK101" s="3"/>
      <c r="AM101" s="308"/>
      <c r="AN101" s="308"/>
      <c r="AO101" s="308"/>
      <c r="AP101" s="308"/>
      <c r="AQ101" s="308"/>
      <c r="AR101" s="308"/>
      <c r="AS101" s="308"/>
      <c r="AT101" s="308"/>
    </row>
    <row r="102" spans="1:46" ht="18.2" customHeight="1">
      <c r="A102" s="1"/>
      <c r="B102" s="153"/>
      <c r="C102" s="72"/>
      <c r="D102" s="869"/>
      <c r="E102" s="869"/>
      <c r="F102" s="869"/>
      <c r="G102" s="869"/>
      <c r="H102" s="1026"/>
      <c r="I102" s="1027"/>
      <c r="J102" s="1027"/>
      <c r="K102" s="1027"/>
      <c r="L102" s="1027"/>
      <c r="M102" s="1027"/>
      <c r="N102" s="1027"/>
      <c r="O102" s="1027"/>
      <c r="P102" s="1027"/>
      <c r="Q102" s="1027"/>
      <c r="R102" s="1027"/>
      <c r="S102" s="1027"/>
      <c r="T102" s="1027"/>
      <c r="U102" s="1027"/>
      <c r="V102" s="1027"/>
      <c r="W102" s="1027"/>
      <c r="X102" s="1027"/>
      <c r="Y102" s="1027"/>
      <c r="Z102" s="1027"/>
      <c r="AA102" s="1027"/>
      <c r="AB102" s="1027"/>
      <c r="AC102" s="1027"/>
      <c r="AD102" s="1027"/>
      <c r="AE102" s="1027"/>
      <c r="AF102" s="1027"/>
      <c r="AG102" s="1027"/>
      <c r="AH102" s="1027"/>
      <c r="AI102" s="1027"/>
      <c r="AJ102" s="1028"/>
      <c r="AK102" s="3"/>
      <c r="AM102" s="308"/>
      <c r="AN102" s="308"/>
      <c r="AO102" s="308"/>
      <c r="AP102" s="308"/>
      <c r="AQ102" s="308"/>
      <c r="AR102" s="308"/>
      <c r="AS102" s="308"/>
      <c r="AT102" s="308"/>
    </row>
    <row r="103" spans="1:46" ht="18.2" customHeight="1">
      <c r="A103" s="1"/>
      <c r="B103" s="153"/>
      <c r="C103" s="72"/>
      <c r="D103" s="869"/>
      <c r="E103" s="869"/>
      <c r="F103" s="869"/>
      <c r="G103" s="869"/>
      <c r="H103" s="1026"/>
      <c r="I103" s="1027"/>
      <c r="J103" s="1027"/>
      <c r="K103" s="1027"/>
      <c r="L103" s="1027"/>
      <c r="M103" s="1027"/>
      <c r="N103" s="1027"/>
      <c r="O103" s="1027"/>
      <c r="P103" s="1027"/>
      <c r="Q103" s="1027"/>
      <c r="R103" s="1027"/>
      <c r="S103" s="1027"/>
      <c r="T103" s="1027"/>
      <c r="U103" s="1027"/>
      <c r="V103" s="1027"/>
      <c r="W103" s="1027"/>
      <c r="X103" s="1027"/>
      <c r="Y103" s="1027"/>
      <c r="Z103" s="1027"/>
      <c r="AA103" s="1027"/>
      <c r="AB103" s="1027"/>
      <c r="AC103" s="1027"/>
      <c r="AD103" s="1027"/>
      <c r="AE103" s="1027"/>
      <c r="AF103" s="1027"/>
      <c r="AG103" s="1027"/>
      <c r="AH103" s="1027"/>
      <c r="AI103" s="1027"/>
      <c r="AJ103" s="1028"/>
      <c r="AK103" s="3"/>
      <c r="AM103" s="308"/>
      <c r="AN103" s="308"/>
      <c r="AO103" s="308"/>
      <c r="AP103" s="308"/>
      <c r="AQ103" s="308"/>
      <c r="AR103" s="308"/>
      <c r="AS103" s="308"/>
      <c r="AT103" s="308"/>
    </row>
    <row r="104" spans="1:46" ht="18.2" customHeight="1">
      <c r="A104" s="1"/>
      <c r="B104" s="153"/>
      <c r="C104" s="72"/>
      <c r="D104" s="869"/>
      <c r="E104" s="869"/>
      <c r="F104" s="869"/>
      <c r="G104" s="869"/>
      <c r="H104" s="1026"/>
      <c r="I104" s="1027"/>
      <c r="J104" s="1027"/>
      <c r="K104" s="1027"/>
      <c r="L104" s="1027"/>
      <c r="M104" s="1027"/>
      <c r="N104" s="1027"/>
      <c r="O104" s="1027"/>
      <c r="P104" s="1027"/>
      <c r="Q104" s="1027"/>
      <c r="R104" s="1027"/>
      <c r="S104" s="1027"/>
      <c r="T104" s="1027"/>
      <c r="U104" s="1027"/>
      <c r="V104" s="1027"/>
      <c r="W104" s="1027"/>
      <c r="X104" s="1027"/>
      <c r="Y104" s="1027"/>
      <c r="Z104" s="1027"/>
      <c r="AA104" s="1027"/>
      <c r="AB104" s="1027"/>
      <c r="AC104" s="1027"/>
      <c r="AD104" s="1027"/>
      <c r="AE104" s="1027"/>
      <c r="AF104" s="1027"/>
      <c r="AG104" s="1027"/>
      <c r="AH104" s="1027"/>
      <c r="AI104" s="1027"/>
      <c r="AJ104" s="1028"/>
      <c r="AK104" s="3"/>
      <c r="AM104" s="308"/>
      <c r="AN104" s="308"/>
      <c r="AO104" s="308"/>
      <c r="AP104" s="308"/>
      <c r="AQ104" s="308"/>
      <c r="AR104" s="308"/>
      <c r="AS104" s="308"/>
      <c r="AT104" s="308"/>
    </row>
    <row r="105" spans="1:46" ht="18.2" customHeight="1">
      <c r="A105" s="1"/>
      <c r="B105" s="153"/>
      <c r="C105" s="72"/>
      <c r="D105" s="869"/>
      <c r="E105" s="869"/>
      <c r="F105" s="869"/>
      <c r="G105" s="869"/>
      <c r="H105" s="1029"/>
      <c r="I105" s="1030"/>
      <c r="J105" s="1030"/>
      <c r="K105" s="1030"/>
      <c r="L105" s="1030"/>
      <c r="M105" s="1030"/>
      <c r="N105" s="1030"/>
      <c r="O105" s="1030"/>
      <c r="P105" s="1030"/>
      <c r="Q105" s="1030"/>
      <c r="R105" s="1030"/>
      <c r="S105" s="1030"/>
      <c r="T105" s="1030"/>
      <c r="U105" s="1030"/>
      <c r="V105" s="1030"/>
      <c r="W105" s="1030"/>
      <c r="X105" s="1030"/>
      <c r="Y105" s="1030"/>
      <c r="Z105" s="1030"/>
      <c r="AA105" s="1030"/>
      <c r="AB105" s="1030"/>
      <c r="AC105" s="1030"/>
      <c r="AD105" s="1030"/>
      <c r="AE105" s="1030"/>
      <c r="AF105" s="1030"/>
      <c r="AG105" s="1030"/>
      <c r="AH105" s="1030"/>
      <c r="AI105" s="1030"/>
      <c r="AJ105" s="1031"/>
      <c r="AK105" s="3"/>
      <c r="AM105" s="308"/>
      <c r="AN105" s="308"/>
      <c r="AO105" s="308"/>
      <c r="AP105" s="308"/>
      <c r="AQ105" s="308"/>
      <c r="AR105" s="308"/>
      <c r="AS105" s="308"/>
      <c r="AT105" s="308"/>
    </row>
    <row r="106" spans="1:46" ht="18.2" customHeight="1">
      <c r="A106" s="1"/>
      <c r="B106" s="153"/>
      <c r="C106" s="72"/>
      <c r="D106" s="869" t="str">
        <f>Tbl!$Q$6</f>
        <v>令和６年度
（2024年度）</v>
      </c>
      <c r="E106" s="869"/>
      <c r="F106" s="869"/>
      <c r="G106" s="869"/>
      <c r="H106" s="1032" t="s">
        <v>193</v>
      </c>
      <c r="I106" s="1032"/>
      <c r="J106" s="1032"/>
      <c r="K106" s="1032"/>
      <c r="L106" s="1032"/>
      <c r="M106" s="1032"/>
      <c r="N106" s="1032"/>
      <c r="O106" s="1032"/>
      <c r="P106" s="1032"/>
      <c r="Q106" s="1033"/>
      <c r="R106" s="1033"/>
      <c r="S106" s="1032" t="s">
        <v>194</v>
      </c>
      <c r="T106" s="1032"/>
      <c r="U106" s="1032"/>
      <c r="V106" s="1032"/>
      <c r="W106" s="1032"/>
      <c r="X106" s="1032"/>
      <c r="Y106" s="1032"/>
      <c r="Z106" s="1033"/>
      <c r="AA106" s="1033"/>
      <c r="AB106" s="1032" t="s">
        <v>195</v>
      </c>
      <c r="AC106" s="1032"/>
      <c r="AD106" s="1032"/>
      <c r="AE106" s="1032"/>
      <c r="AF106" s="1032"/>
      <c r="AG106" s="1032"/>
      <c r="AH106" s="1032"/>
      <c r="AI106" s="1021"/>
      <c r="AJ106" s="1022"/>
      <c r="AK106" s="3"/>
      <c r="AM106" s="133" t="str">
        <f>IF(AND(OR($Q106="",$Z106="",$AI106=""),VALUE(MID($D106,3,1))&lt;様式１号!$D$16),"← 床面積増減、建物用途変更、設備増減の有無を選択してください。","")</f>
        <v/>
      </c>
      <c r="AN106" s="169"/>
      <c r="AO106" s="169"/>
      <c r="AP106" s="169"/>
      <c r="AQ106" s="169"/>
    </row>
    <row r="107" spans="1:46" ht="18.2" customHeight="1">
      <c r="A107" s="1"/>
      <c r="B107" s="153"/>
      <c r="C107" s="72"/>
      <c r="D107" s="869"/>
      <c r="E107" s="869"/>
      <c r="F107" s="869"/>
      <c r="G107" s="869"/>
      <c r="H107" s="1023"/>
      <c r="I107" s="1024"/>
      <c r="J107" s="1024"/>
      <c r="K107" s="1024"/>
      <c r="L107" s="1024"/>
      <c r="M107" s="1024"/>
      <c r="N107" s="1024"/>
      <c r="O107" s="1024"/>
      <c r="P107" s="1024"/>
      <c r="Q107" s="1024"/>
      <c r="R107" s="1024"/>
      <c r="S107" s="1024"/>
      <c r="T107" s="1024"/>
      <c r="U107" s="1024"/>
      <c r="V107" s="1024"/>
      <c r="W107" s="1024"/>
      <c r="X107" s="1024"/>
      <c r="Y107" s="1024"/>
      <c r="Z107" s="1024"/>
      <c r="AA107" s="1024"/>
      <c r="AB107" s="1024"/>
      <c r="AC107" s="1024"/>
      <c r="AD107" s="1024"/>
      <c r="AE107" s="1024"/>
      <c r="AF107" s="1024"/>
      <c r="AG107" s="1024"/>
      <c r="AH107" s="1024"/>
      <c r="AI107" s="1024"/>
      <c r="AJ107" s="1025"/>
      <c r="AK107" s="3"/>
      <c r="AM107" s="308" t="str">
        <f>IF(AND($H107="",VALUE(MID($D106,3,1))&lt;様式１号!$D$16),"← (1) １０６行目で変更「有」とした項目(面積増減,用途変更,設備増減)の具体的
         内容を入力してください。
← (2) ＣＯ2排出量の前年度に対する増減要因（削減対策の効果、生産量等の
        増減による変化等）を具体的に分析して入力してください。
   疑義を生じた場合は個別にお尋ねする場合があります。","")</f>
        <v/>
      </c>
      <c r="AN107" s="308"/>
      <c r="AO107" s="308"/>
      <c r="AP107" s="308"/>
      <c r="AQ107" s="308"/>
      <c r="AR107" s="308"/>
      <c r="AS107" s="308"/>
      <c r="AT107" s="308"/>
    </row>
    <row r="108" spans="1:46" ht="18.2" customHeight="1">
      <c r="A108" s="1"/>
      <c r="B108" s="153"/>
      <c r="C108" s="72"/>
      <c r="D108" s="869"/>
      <c r="E108" s="869"/>
      <c r="F108" s="869"/>
      <c r="G108" s="869"/>
      <c r="H108" s="1026"/>
      <c r="I108" s="1027"/>
      <c r="J108" s="1027"/>
      <c r="K108" s="1027"/>
      <c r="L108" s="1027"/>
      <c r="M108" s="1027"/>
      <c r="N108" s="1027"/>
      <c r="O108" s="1027"/>
      <c r="P108" s="1027"/>
      <c r="Q108" s="1027"/>
      <c r="R108" s="1027"/>
      <c r="S108" s="1027"/>
      <c r="T108" s="1027"/>
      <c r="U108" s="1027"/>
      <c r="V108" s="1027"/>
      <c r="W108" s="1027"/>
      <c r="X108" s="1027"/>
      <c r="Y108" s="1027"/>
      <c r="Z108" s="1027"/>
      <c r="AA108" s="1027"/>
      <c r="AB108" s="1027"/>
      <c r="AC108" s="1027"/>
      <c r="AD108" s="1027"/>
      <c r="AE108" s="1027"/>
      <c r="AF108" s="1027"/>
      <c r="AG108" s="1027"/>
      <c r="AH108" s="1027"/>
      <c r="AI108" s="1027"/>
      <c r="AJ108" s="1028"/>
      <c r="AK108" s="3"/>
      <c r="AM108" s="308"/>
      <c r="AN108" s="308"/>
      <c r="AO108" s="308"/>
      <c r="AP108" s="308"/>
      <c r="AQ108" s="308"/>
      <c r="AR108" s="308"/>
      <c r="AS108" s="308"/>
      <c r="AT108" s="308"/>
    </row>
    <row r="109" spans="1:46" ht="18.2" customHeight="1">
      <c r="A109" s="1"/>
      <c r="B109" s="153"/>
      <c r="C109" s="72"/>
      <c r="D109" s="869"/>
      <c r="E109" s="869"/>
      <c r="F109" s="869"/>
      <c r="G109" s="869"/>
      <c r="H109" s="1026"/>
      <c r="I109" s="1027"/>
      <c r="J109" s="1027"/>
      <c r="K109" s="1027"/>
      <c r="L109" s="1027"/>
      <c r="M109" s="1027"/>
      <c r="N109" s="1027"/>
      <c r="O109" s="1027"/>
      <c r="P109" s="1027"/>
      <c r="Q109" s="1027"/>
      <c r="R109" s="1027"/>
      <c r="S109" s="1027"/>
      <c r="T109" s="1027"/>
      <c r="U109" s="1027"/>
      <c r="V109" s="1027"/>
      <c r="W109" s="1027"/>
      <c r="X109" s="1027"/>
      <c r="Y109" s="1027"/>
      <c r="Z109" s="1027"/>
      <c r="AA109" s="1027"/>
      <c r="AB109" s="1027"/>
      <c r="AC109" s="1027"/>
      <c r="AD109" s="1027"/>
      <c r="AE109" s="1027"/>
      <c r="AF109" s="1027"/>
      <c r="AG109" s="1027"/>
      <c r="AH109" s="1027"/>
      <c r="AI109" s="1027"/>
      <c r="AJ109" s="1028"/>
      <c r="AK109" s="3"/>
      <c r="AM109" s="308"/>
      <c r="AN109" s="308"/>
      <c r="AO109" s="308"/>
      <c r="AP109" s="308"/>
      <c r="AQ109" s="308"/>
      <c r="AR109" s="308"/>
      <c r="AS109" s="308"/>
      <c r="AT109" s="308"/>
    </row>
    <row r="110" spans="1:46" ht="18.2" customHeight="1">
      <c r="A110" s="1"/>
      <c r="B110" s="153"/>
      <c r="C110" s="72"/>
      <c r="D110" s="869"/>
      <c r="E110" s="869"/>
      <c r="F110" s="869"/>
      <c r="G110" s="869"/>
      <c r="H110" s="1026"/>
      <c r="I110" s="1027"/>
      <c r="J110" s="1027"/>
      <c r="K110" s="1027"/>
      <c r="L110" s="1027"/>
      <c r="M110" s="1027"/>
      <c r="N110" s="1027"/>
      <c r="O110" s="1027"/>
      <c r="P110" s="1027"/>
      <c r="Q110" s="1027"/>
      <c r="R110" s="1027"/>
      <c r="S110" s="1027"/>
      <c r="T110" s="1027"/>
      <c r="U110" s="1027"/>
      <c r="V110" s="1027"/>
      <c r="W110" s="1027"/>
      <c r="X110" s="1027"/>
      <c r="Y110" s="1027"/>
      <c r="Z110" s="1027"/>
      <c r="AA110" s="1027"/>
      <c r="AB110" s="1027"/>
      <c r="AC110" s="1027"/>
      <c r="AD110" s="1027"/>
      <c r="AE110" s="1027"/>
      <c r="AF110" s="1027"/>
      <c r="AG110" s="1027"/>
      <c r="AH110" s="1027"/>
      <c r="AI110" s="1027"/>
      <c r="AJ110" s="1028"/>
      <c r="AK110" s="3"/>
      <c r="AM110" s="308"/>
      <c r="AN110" s="308"/>
      <c r="AO110" s="308"/>
      <c r="AP110" s="308"/>
      <c r="AQ110" s="308"/>
      <c r="AR110" s="308"/>
      <c r="AS110" s="308"/>
      <c r="AT110" s="308"/>
    </row>
    <row r="111" spans="1:46" ht="18.2" customHeight="1">
      <c r="A111" s="1"/>
      <c r="B111" s="153"/>
      <c r="C111" s="72"/>
      <c r="D111" s="869"/>
      <c r="E111" s="869"/>
      <c r="F111" s="869"/>
      <c r="G111" s="869"/>
      <c r="H111" s="1026"/>
      <c r="I111" s="1027"/>
      <c r="J111" s="1027"/>
      <c r="K111" s="1027"/>
      <c r="L111" s="1027"/>
      <c r="M111" s="1027"/>
      <c r="N111" s="1027"/>
      <c r="O111" s="1027"/>
      <c r="P111" s="1027"/>
      <c r="Q111" s="1027"/>
      <c r="R111" s="1027"/>
      <c r="S111" s="1027"/>
      <c r="T111" s="1027"/>
      <c r="U111" s="1027"/>
      <c r="V111" s="1027"/>
      <c r="W111" s="1027"/>
      <c r="X111" s="1027"/>
      <c r="Y111" s="1027"/>
      <c r="Z111" s="1027"/>
      <c r="AA111" s="1027"/>
      <c r="AB111" s="1027"/>
      <c r="AC111" s="1027"/>
      <c r="AD111" s="1027"/>
      <c r="AE111" s="1027"/>
      <c r="AF111" s="1027"/>
      <c r="AG111" s="1027"/>
      <c r="AH111" s="1027"/>
      <c r="AI111" s="1027"/>
      <c r="AJ111" s="1028"/>
      <c r="AK111" s="3"/>
      <c r="AM111" s="308"/>
      <c r="AN111" s="308"/>
      <c r="AO111" s="308"/>
      <c r="AP111" s="308"/>
      <c r="AQ111" s="308"/>
      <c r="AR111" s="308"/>
      <c r="AS111" s="308"/>
      <c r="AT111" s="308"/>
    </row>
    <row r="112" spans="1:46" ht="18.2" customHeight="1">
      <c r="A112" s="1"/>
      <c r="B112" s="153"/>
      <c r="C112" s="72"/>
      <c r="D112" s="869"/>
      <c r="E112" s="869"/>
      <c r="F112" s="869"/>
      <c r="G112" s="869"/>
      <c r="H112" s="1026"/>
      <c r="I112" s="1027"/>
      <c r="J112" s="1027"/>
      <c r="K112" s="1027"/>
      <c r="L112" s="1027"/>
      <c r="M112" s="1027"/>
      <c r="N112" s="1027"/>
      <c r="O112" s="1027"/>
      <c r="P112" s="1027"/>
      <c r="Q112" s="1027"/>
      <c r="R112" s="1027"/>
      <c r="S112" s="1027"/>
      <c r="T112" s="1027"/>
      <c r="U112" s="1027"/>
      <c r="V112" s="1027"/>
      <c r="W112" s="1027"/>
      <c r="X112" s="1027"/>
      <c r="Y112" s="1027"/>
      <c r="Z112" s="1027"/>
      <c r="AA112" s="1027"/>
      <c r="AB112" s="1027"/>
      <c r="AC112" s="1027"/>
      <c r="AD112" s="1027"/>
      <c r="AE112" s="1027"/>
      <c r="AF112" s="1027"/>
      <c r="AG112" s="1027"/>
      <c r="AH112" s="1027"/>
      <c r="AI112" s="1027"/>
      <c r="AJ112" s="1028"/>
      <c r="AK112" s="3"/>
      <c r="AM112" s="308"/>
      <c r="AN112" s="308"/>
      <c r="AO112" s="308"/>
      <c r="AP112" s="308"/>
      <c r="AQ112" s="308"/>
      <c r="AR112" s="308"/>
      <c r="AS112" s="308"/>
      <c r="AT112" s="308"/>
    </row>
    <row r="113" spans="1:46" ht="18.2" customHeight="1">
      <c r="A113" s="1"/>
      <c r="B113" s="153"/>
      <c r="C113" s="72"/>
      <c r="D113" s="869"/>
      <c r="E113" s="869"/>
      <c r="F113" s="869"/>
      <c r="G113" s="869"/>
      <c r="H113" s="1029"/>
      <c r="I113" s="1030"/>
      <c r="J113" s="1030"/>
      <c r="K113" s="1030"/>
      <c r="L113" s="1030"/>
      <c r="M113" s="1030"/>
      <c r="N113" s="1030"/>
      <c r="O113" s="1030"/>
      <c r="P113" s="1030"/>
      <c r="Q113" s="1030"/>
      <c r="R113" s="1030"/>
      <c r="S113" s="1030"/>
      <c r="T113" s="1030"/>
      <c r="U113" s="1030"/>
      <c r="V113" s="1030"/>
      <c r="W113" s="1030"/>
      <c r="X113" s="1030"/>
      <c r="Y113" s="1030"/>
      <c r="Z113" s="1030"/>
      <c r="AA113" s="1030"/>
      <c r="AB113" s="1030"/>
      <c r="AC113" s="1030"/>
      <c r="AD113" s="1030"/>
      <c r="AE113" s="1030"/>
      <c r="AF113" s="1030"/>
      <c r="AG113" s="1030"/>
      <c r="AH113" s="1030"/>
      <c r="AI113" s="1030"/>
      <c r="AJ113" s="1031"/>
      <c r="AK113" s="3"/>
      <c r="AM113" s="308"/>
      <c r="AN113" s="308"/>
      <c r="AO113" s="308"/>
      <c r="AP113" s="308"/>
      <c r="AQ113" s="308"/>
      <c r="AR113" s="308"/>
      <c r="AS113" s="308"/>
      <c r="AT113" s="308"/>
    </row>
    <row r="114" spans="1:46">
      <c r="A114" s="1"/>
      <c r="B114" s="73"/>
      <c r="C114" s="72"/>
      <c r="D114" s="83"/>
      <c r="E114" s="83"/>
      <c r="F114" s="83"/>
      <c r="G114" s="83"/>
      <c r="H114" s="84"/>
      <c r="I114" s="85"/>
      <c r="J114" s="82"/>
      <c r="K114" s="82"/>
      <c r="L114" s="82"/>
      <c r="M114" s="82"/>
      <c r="N114" s="82"/>
      <c r="O114" s="73"/>
      <c r="P114" s="54"/>
      <c r="Q114" s="54"/>
      <c r="R114" s="54"/>
      <c r="S114" s="54"/>
      <c r="T114" s="54"/>
      <c r="U114" s="54"/>
      <c r="V114" s="54"/>
      <c r="W114" s="54"/>
      <c r="X114" s="54"/>
      <c r="Y114" s="54"/>
      <c r="Z114" s="54"/>
      <c r="AA114" s="54"/>
      <c r="AB114" s="54"/>
      <c r="AC114" s="54"/>
      <c r="AD114" s="116"/>
      <c r="AE114" s="116"/>
      <c r="AF114" s="116"/>
      <c r="AG114" s="116"/>
      <c r="AH114" s="116"/>
      <c r="AI114" s="116"/>
      <c r="AJ114" s="264" t="s">
        <v>79</v>
      </c>
      <c r="AK114" s="116"/>
      <c r="AL114" s="143"/>
      <c r="AN114" s="169"/>
      <c r="AO114" s="169"/>
      <c r="AP114" s="169"/>
      <c r="AQ114" s="169"/>
    </row>
    <row r="115" spans="1:46">
      <c r="A115" s="1"/>
      <c r="B115" s="76"/>
      <c r="C115" s="76"/>
      <c r="D115" s="76"/>
      <c r="E115" s="76"/>
      <c r="F115" s="76"/>
      <c r="G115" s="76"/>
      <c r="H115" s="76"/>
      <c r="I115" s="76"/>
      <c r="J115" s="76"/>
      <c r="K115" s="54"/>
      <c r="L115" s="54"/>
      <c r="M115" s="76"/>
      <c r="N115" s="82"/>
      <c r="O115" s="73"/>
      <c r="P115" s="54"/>
      <c r="Q115" s="54"/>
      <c r="R115" s="54"/>
      <c r="S115" s="54"/>
      <c r="T115" s="54"/>
      <c r="U115" s="54"/>
      <c r="V115" s="54"/>
      <c r="W115" s="54"/>
      <c r="X115" s="54"/>
      <c r="Y115" s="745" t="s">
        <v>84</v>
      </c>
      <c r="Z115" s="745"/>
      <c r="AA115" s="745"/>
      <c r="AB115" s="745"/>
      <c r="AC115" s="746" t="str">
        <f>IF($AC$4="","",$AC$4)</f>
        <v/>
      </c>
      <c r="AD115" s="746"/>
      <c r="AE115" s="746"/>
      <c r="AF115" s="746"/>
      <c r="AG115" s="746"/>
      <c r="AH115" s="746"/>
      <c r="AI115" s="746"/>
      <c r="AJ115" s="746"/>
      <c r="AK115" s="54"/>
      <c r="AN115" s="169"/>
      <c r="AO115" s="169"/>
      <c r="AP115" s="169"/>
      <c r="AQ115" s="169"/>
    </row>
    <row r="116" spans="1:46">
      <c r="A116" s="1"/>
      <c r="B116" s="266"/>
      <c r="C116" s="125" t="s">
        <v>170</v>
      </c>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2"/>
      <c r="Z116" s="2"/>
      <c r="AA116" s="2"/>
      <c r="AB116" s="2"/>
      <c r="AC116" s="2"/>
      <c r="AD116" s="2"/>
      <c r="AE116" s="2"/>
      <c r="AF116" s="267" t="str">
        <f>IF($E$10="B","提出不要",IF($E$10="C","C事業所（４）",""))</f>
        <v/>
      </c>
      <c r="AG116" s="2"/>
      <c r="AH116" s="2"/>
      <c r="AI116" s="2"/>
      <c r="AJ116" s="2"/>
      <c r="AK116" s="2"/>
      <c r="AN116" s="169"/>
      <c r="AO116" s="169"/>
      <c r="AP116" s="169"/>
      <c r="AQ116" s="169"/>
    </row>
    <row r="117" spans="1:46" ht="8.25" customHeight="1">
      <c r="A117" s="1"/>
      <c r="B117" s="32"/>
      <c r="C117" s="30"/>
      <c r="D117" s="27"/>
      <c r="E117" s="24"/>
      <c r="F117" s="24"/>
      <c r="G117" s="24"/>
      <c r="H117" s="24"/>
      <c r="I117" s="268"/>
      <c r="J117" s="24"/>
      <c r="K117" s="30"/>
      <c r="L117" s="269"/>
      <c r="M117" s="24"/>
      <c r="N117" s="31"/>
      <c r="O117" s="24"/>
      <c r="P117" s="5"/>
      <c r="Q117" s="5"/>
      <c r="R117" s="5"/>
      <c r="S117" s="5"/>
      <c r="T117" s="5"/>
      <c r="U117" s="5"/>
      <c r="V117" s="5"/>
      <c r="W117" s="5"/>
      <c r="X117" s="5"/>
      <c r="Y117" s="5"/>
      <c r="Z117" s="5"/>
      <c r="AA117" s="5"/>
      <c r="AB117" s="5"/>
      <c r="AC117" s="5"/>
      <c r="AD117" s="5"/>
      <c r="AE117" s="5"/>
      <c r="AF117" s="5"/>
      <c r="AG117" s="5"/>
      <c r="AH117" s="5"/>
      <c r="AI117" s="5"/>
      <c r="AJ117" s="5"/>
      <c r="AK117" s="18"/>
      <c r="AN117" s="169"/>
      <c r="AO117" s="169"/>
      <c r="AP117" s="169"/>
      <c r="AQ117" s="169"/>
    </row>
    <row r="118" spans="1:46">
      <c r="A118" s="1"/>
      <c r="B118" s="153"/>
      <c r="C118" s="126" t="s">
        <v>196</v>
      </c>
      <c r="D118" s="72"/>
      <c r="E118" s="72"/>
      <c r="F118" s="72"/>
      <c r="G118" s="72"/>
      <c r="H118" s="72"/>
      <c r="I118" s="72"/>
      <c r="J118" s="72"/>
      <c r="K118" s="72"/>
      <c r="L118" s="72"/>
      <c r="M118" s="21"/>
      <c r="N118" s="82"/>
      <c r="O118" s="73"/>
      <c r="P118" s="54"/>
      <c r="Q118" s="54"/>
      <c r="R118" s="54"/>
      <c r="S118" s="54"/>
      <c r="T118" s="54"/>
      <c r="U118" s="54"/>
      <c r="V118" s="54"/>
      <c r="W118" s="54"/>
      <c r="X118" s="54"/>
      <c r="Y118" s="54"/>
      <c r="Z118" s="54"/>
      <c r="AA118" s="54"/>
      <c r="AB118" s="54"/>
      <c r="AC118" s="54"/>
      <c r="AD118" s="54"/>
      <c r="AE118" s="54"/>
      <c r="AF118" s="54"/>
      <c r="AG118" s="54"/>
      <c r="AH118" s="54"/>
      <c r="AI118" s="54"/>
      <c r="AJ118" s="54"/>
      <c r="AK118" s="3"/>
      <c r="AN118" s="169"/>
      <c r="AO118" s="169"/>
      <c r="AP118" s="169"/>
      <c r="AQ118" s="169"/>
    </row>
    <row r="119" spans="1:46" ht="11.25" customHeight="1">
      <c r="A119" s="1"/>
      <c r="B119" s="153"/>
      <c r="C119" s="72"/>
      <c r="D119" s="72"/>
      <c r="E119" s="72"/>
      <c r="F119" s="72"/>
      <c r="G119" s="72"/>
      <c r="H119" s="72"/>
      <c r="I119" s="72"/>
      <c r="J119" s="72"/>
      <c r="K119" s="72"/>
      <c r="L119" s="72"/>
      <c r="M119" s="73"/>
      <c r="N119" s="82"/>
      <c r="O119" s="73"/>
      <c r="P119" s="54"/>
      <c r="Q119" s="54"/>
      <c r="R119" s="54"/>
      <c r="S119" s="54"/>
      <c r="T119" s="54"/>
      <c r="U119" s="54"/>
      <c r="V119" s="54"/>
      <c r="W119" s="54"/>
      <c r="X119" s="54"/>
      <c r="Y119" s="54"/>
      <c r="Z119" s="54"/>
      <c r="AA119" s="54"/>
      <c r="AB119" s="54"/>
      <c r="AC119" s="54"/>
      <c r="AD119" s="54"/>
      <c r="AE119" s="54"/>
      <c r="AF119" s="54"/>
      <c r="AG119" s="54"/>
      <c r="AH119" s="54"/>
      <c r="AI119" s="54"/>
      <c r="AJ119" s="54"/>
      <c r="AK119" s="3"/>
      <c r="AN119" s="169"/>
      <c r="AO119" s="169"/>
      <c r="AP119" s="169"/>
      <c r="AQ119" s="169"/>
    </row>
    <row r="120" spans="1:46">
      <c r="A120" s="1"/>
      <c r="B120" s="153"/>
      <c r="C120" s="126" t="s">
        <v>197</v>
      </c>
      <c r="D120" s="73"/>
      <c r="E120" s="72"/>
      <c r="F120" s="72"/>
      <c r="G120" s="72"/>
      <c r="H120" s="72"/>
      <c r="I120" s="72"/>
      <c r="J120" s="72"/>
      <c r="K120" s="72"/>
      <c r="L120" s="72"/>
      <c r="M120" s="73"/>
      <c r="N120" s="270"/>
      <c r="O120" s="73"/>
      <c r="P120" s="54"/>
      <c r="Q120" s="54"/>
      <c r="R120" s="54"/>
      <c r="S120" s="54"/>
      <c r="T120" s="54"/>
      <c r="U120" s="54"/>
      <c r="V120" s="54"/>
      <c r="W120" s="54"/>
      <c r="X120" s="54"/>
      <c r="Y120" s="54"/>
      <c r="Z120" s="54"/>
      <c r="AA120" s="54"/>
      <c r="AB120" s="54"/>
      <c r="AC120" s="54"/>
      <c r="AD120" s="54"/>
      <c r="AE120" s="54"/>
      <c r="AF120" s="54"/>
      <c r="AG120" s="54"/>
      <c r="AH120" s="54"/>
      <c r="AI120" s="54"/>
      <c r="AJ120" s="54"/>
      <c r="AK120" s="3"/>
      <c r="AN120" s="169"/>
      <c r="AO120" s="169"/>
      <c r="AP120" s="169"/>
      <c r="AQ120" s="169"/>
    </row>
    <row r="121" spans="1:46" ht="26.25" customHeight="1">
      <c r="A121" s="1"/>
      <c r="B121" s="153"/>
      <c r="C121" s="54"/>
      <c r="D121" s="1034" t="s">
        <v>198</v>
      </c>
      <c r="E121" s="1035"/>
      <c r="F121" s="1035"/>
      <c r="G121" s="1035"/>
      <c r="H121" s="1035"/>
      <c r="I121" s="1035"/>
      <c r="J121" s="1035"/>
      <c r="K121" s="1035"/>
      <c r="L121" s="1035"/>
      <c r="M121" s="1035"/>
      <c r="N121" s="1035"/>
      <c r="O121" s="1036"/>
      <c r="P121" s="1037"/>
      <c r="Q121" s="1038"/>
      <c r="R121" s="1038"/>
      <c r="S121" s="1038"/>
      <c r="T121" s="1038"/>
      <c r="U121" s="1038"/>
      <c r="V121" s="1038"/>
      <c r="W121" s="1038"/>
      <c r="X121" s="1039"/>
      <c r="Y121" s="1040" t="s">
        <v>492</v>
      </c>
      <c r="Z121" s="1041"/>
      <c r="AA121" s="1041"/>
      <c r="AB121" s="1042"/>
      <c r="AC121" s="54"/>
      <c r="AD121" s="54"/>
      <c r="AE121" s="54"/>
      <c r="AF121" s="54"/>
      <c r="AG121" s="54"/>
      <c r="AH121" s="54"/>
      <c r="AI121" s="54"/>
      <c r="AJ121" s="54"/>
      <c r="AK121" s="3"/>
      <c r="AN121" s="169"/>
      <c r="AO121" s="169"/>
      <c r="AP121" s="169"/>
      <c r="AQ121" s="169"/>
    </row>
    <row r="122" spans="1:46" ht="26.25" customHeight="1">
      <c r="A122" s="1"/>
      <c r="B122" s="153"/>
      <c r="C122" s="73"/>
      <c r="D122" s="1048" t="s">
        <v>199</v>
      </c>
      <c r="E122" s="1049"/>
      <c r="F122" s="1049"/>
      <c r="G122" s="1049"/>
      <c r="H122" s="1049"/>
      <c r="I122" s="1049"/>
      <c r="J122" s="1049"/>
      <c r="K122" s="1049"/>
      <c r="L122" s="1049"/>
      <c r="M122" s="1049"/>
      <c r="N122" s="1049"/>
      <c r="O122" s="1050"/>
      <c r="P122" s="1051"/>
      <c r="Q122" s="1051"/>
      <c r="R122" s="1051"/>
      <c r="S122" s="1051"/>
      <c r="T122" s="1051"/>
      <c r="U122" s="1051"/>
      <c r="V122" s="1051"/>
      <c r="W122" s="1051"/>
      <c r="X122" s="1051"/>
      <c r="Y122" s="271"/>
      <c r="Z122" s="271"/>
      <c r="AA122" s="271"/>
      <c r="AB122" s="271"/>
      <c r="AC122" s="54"/>
      <c r="AD122" s="54"/>
      <c r="AE122" s="54"/>
      <c r="AF122" s="54"/>
      <c r="AG122" s="54"/>
      <c r="AH122" s="54"/>
      <c r="AI122" s="54"/>
      <c r="AJ122" s="54"/>
      <c r="AK122" s="3"/>
      <c r="AM122" s="343" t="s">
        <v>534</v>
      </c>
      <c r="AN122" s="343"/>
      <c r="AO122" s="343"/>
      <c r="AP122" s="343"/>
      <c r="AQ122" s="343"/>
      <c r="AR122" s="343"/>
    </row>
    <row r="123" spans="1:46" ht="11.25" customHeight="1">
      <c r="A123" s="1"/>
      <c r="B123" s="153"/>
      <c r="C123" s="72"/>
      <c r="D123" s="72"/>
      <c r="E123" s="72"/>
      <c r="F123" s="72"/>
      <c r="G123" s="72"/>
      <c r="H123" s="72"/>
      <c r="I123" s="72"/>
      <c r="J123" s="72"/>
      <c r="K123" s="72"/>
      <c r="L123" s="72"/>
      <c r="M123" s="73"/>
      <c r="N123" s="73"/>
      <c r="O123" s="73"/>
      <c r="P123" s="54"/>
      <c r="Q123" s="54"/>
      <c r="R123" s="54"/>
      <c r="S123" s="54"/>
      <c r="T123" s="54"/>
      <c r="U123" s="54"/>
      <c r="V123" s="54"/>
      <c r="W123" s="54"/>
      <c r="X123" s="54"/>
      <c r="Y123" s="54"/>
      <c r="Z123" s="54"/>
      <c r="AA123" s="54"/>
      <c r="AB123" s="54"/>
      <c r="AC123" s="54"/>
      <c r="AD123" s="54"/>
      <c r="AE123" s="54"/>
      <c r="AF123" s="54"/>
      <c r="AG123" s="54"/>
      <c r="AH123" s="54"/>
      <c r="AI123" s="54"/>
      <c r="AJ123" s="54"/>
      <c r="AK123" s="3"/>
      <c r="AM123" s="343"/>
      <c r="AN123" s="343"/>
      <c r="AO123" s="343"/>
      <c r="AP123" s="343"/>
      <c r="AQ123" s="343"/>
      <c r="AR123" s="343"/>
    </row>
    <row r="124" spans="1:46">
      <c r="A124" s="1"/>
      <c r="B124" s="153"/>
      <c r="C124" s="126" t="s">
        <v>200</v>
      </c>
      <c r="D124" s="73"/>
      <c r="E124" s="72"/>
      <c r="F124" s="72"/>
      <c r="G124" s="72"/>
      <c r="H124" s="72"/>
      <c r="I124" s="72"/>
      <c r="J124" s="72"/>
      <c r="K124" s="72"/>
      <c r="L124" s="72"/>
      <c r="M124" s="73"/>
      <c r="N124" s="73"/>
      <c r="O124" s="73"/>
      <c r="P124" s="54"/>
      <c r="Q124" s="54"/>
      <c r="R124" s="54"/>
      <c r="S124" s="54"/>
      <c r="T124" s="54"/>
      <c r="U124" s="54"/>
      <c r="V124" s="54"/>
      <c r="W124" s="54"/>
      <c r="X124" s="54"/>
      <c r="Y124" s="54"/>
      <c r="Z124" s="54"/>
      <c r="AA124" s="54"/>
      <c r="AB124" s="54"/>
      <c r="AC124" s="54"/>
      <c r="AD124" s="54"/>
      <c r="AE124" s="54"/>
      <c r="AF124" s="54"/>
      <c r="AG124" s="54"/>
      <c r="AH124" s="54"/>
      <c r="AI124" s="54"/>
      <c r="AJ124" s="54"/>
      <c r="AK124" s="3"/>
      <c r="AM124" s="343"/>
      <c r="AN124" s="343"/>
      <c r="AO124" s="343"/>
      <c r="AP124" s="343"/>
      <c r="AQ124" s="343"/>
      <c r="AR124" s="343"/>
    </row>
    <row r="125" spans="1:46" ht="26.25" customHeight="1">
      <c r="A125" s="1"/>
      <c r="B125" s="153"/>
      <c r="C125" s="72"/>
      <c r="D125" s="1052"/>
      <c r="E125" s="1053"/>
      <c r="F125" s="1054" t="s">
        <v>201</v>
      </c>
      <c r="G125" s="1054"/>
      <c r="H125" s="1054"/>
      <c r="I125" s="1054"/>
      <c r="J125" s="1054"/>
      <c r="K125" s="1054"/>
      <c r="L125" s="1055" t="s">
        <v>493</v>
      </c>
      <c r="M125" s="1056"/>
      <c r="N125" s="1056"/>
      <c r="O125" s="1056"/>
      <c r="P125" s="1056"/>
      <c r="Q125" s="1056"/>
      <c r="R125" s="1056"/>
      <c r="S125" s="1056"/>
      <c r="T125" s="1057"/>
      <c r="U125" s="54"/>
      <c r="V125" s="54"/>
      <c r="W125" s="54"/>
      <c r="X125" s="54"/>
      <c r="Y125" s="54"/>
      <c r="Z125" s="54"/>
      <c r="AA125" s="54"/>
      <c r="AB125" s="54"/>
      <c r="AC125" s="54"/>
      <c r="AD125" s="54"/>
      <c r="AE125" s="54"/>
      <c r="AF125" s="54"/>
      <c r="AG125" s="54"/>
      <c r="AH125" s="54"/>
      <c r="AI125" s="54"/>
      <c r="AJ125" s="54"/>
      <c r="AK125" s="3"/>
      <c r="AN125" s="169"/>
      <c r="AO125" s="169"/>
      <c r="AP125" s="169"/>
      <c r="AQ125" s="169"/>
    </row>
    <row r="126" spans="1:46" ht="26.25" customHeight="1">
      <c r="A126" s="1"/>
      <c r="B126" s="153"/>
      <c r="C126" s="73"/>
      <c r="D126" s="1043">
        <v>1</v>
      </c>
      <c r="E126" s="1043"/>
      <c r="F126" s="1058"/>
      <c r="G126" s="1059"/>
      <c r="H126" s="1059"/>
      <c r="I126" s="1059"/>
      <c r="J126" s="1059"/>
      <c r="K126" s="1060"/>
      <c r="L126" s="1045"/>
      <c r="M126" s="1046"/>
      <c r="N126" s="1046"/>
      <c r="O126" s="1046"/>
      <c r="P126" s="1046"/>
      <c r="Q126" s="1046"/>
      <c r="R126" s="1046"/>
      <c r="S126" s="1046"/>
      <c r="T126" s="1047"/>
      <c r="U126" s="54"/>
      <c r="V126" s="54"/>
      <c r="W126" s="54"/>
      <c r="X126" s="54"/>
      <c r="Y126" s="54"/>
      <c r="Z126" s="54"/>
      <c r="AA126" s="54"/>
      <c r="AB126" s="54"/>
      <c r="AC126" s="54"/>
      <c r="AD126" s="54"/>
      <c r="AE126" s="54"/>
      <c r="AF126" s="54"/>
      <c r="AG126" s="54"/>
      <c r="AH126" s="54"/>
      <c r="AI126" s="54"/>
      <c r="AJ126" s="54"/>
      <c r="AK126" s="3"/>
      <c r="AM126" s="308" t="s">
        <v>453</v>
      </c>
      <c r="AN126" s="308"/>
      <c r="AO126" s="308"/>
      <c r="AP126" s="308"/>
      <c r="AQ126" s="308"/>
      <c r="AR126" s="308"/>
    </row>
    <row r="127" spans="1:46" ht="26.25" customHeight="1">
      <c r="A127" s="1"/>
      <c r="B127" s="153"/>
      <c r="C127" s="73"/>
      <c r="D127" s="1043">
        <v>2</v>
      </c>
      <c r="E127" s="1043"/>
      <c r="F127" s="1044"/>
      <c r="G127" s="1044"/>
      <c r="H127" s="1044"/>
      <c r="I127" s="1044"/>
      <c r="J127" s="1044"/>
      <c r="K127" s="1044"/>
      <c r="L127" s="1045"/>
      <c r="M127" s="1046"/>
      <c r="N127" s="1046"/>
      <c r="O127" s="1046"/>
      <c r="P127" s="1046"/>
      <c r="Q127" s="1046"/>
      <c r="R127" s="1046"/>
      <c r="S127" s="1046"/>
      <c r="T127" s="1047"/>
      <c r="U127" s="272"/>
      <c r="V127" s="272"/>
      <c r="W127" s="272"/>
      <c r="X127" s="272"/>
      <c r="Y127" s="272"/>
      <c r="Z127" s="272"/>
      <c r="AA127" s="272"/>
      <c r="AB127" s="272"/>
      <c r="AC127" s="272"/>
      <c r="AD127" s="272"/>
      <c r="AE127" s="272"/>
      <c r="AF127" s="272"/>
      <c r="AG127" s="272"/>
      <c r="AH127" s="272"/>
      <c r="AI127" s="272"/>
      <c r="AJ127" s="272"/>
      <c r="AK127" s="273"/>
      <c r="AL127" s="274"/>
      <c r="AM127" s="308"/>
      <c r="AN127" s="308"/>
      <c r="AO127" s="308"/>
      <c r="AP127" s="308"/>
      <c r="AQ127" s="308"/>
      <c r="AR127" s="308"/>
    </row>
    <row r="128" spans="1:46" ht="26.25" customHeight="1">
      <c r="A128" s="1"/>
      <c r="B128" s="153"/>
      <c r="C128" s="73"/>
      <c r="D128" s="1043">
        <v>3</v>
      </c>
      <c r="E128" s="1043"/>
      <c r="F128" s="1044"/>
      <c r="G128" s="1044"/>
      <c r="H128" s="1044"/>
      <c r="I128" s="1044"/>
      <c r="J128" s="1044"/>
      <c r="K128" s="1044"/>
      <c r="L128" s="1045"/>
      <c r="M128" s="1046"/>
      <c r="N128" s="1046"/>
      <c r="O128" s="1046"/>
      <c r="P128" s="1046"/>
      <c r="Q128" s="1046"/>
      <c r="R128" s="1046"/>
      <c r="S128" s="1046"/>
      <c r="T128" s="1047"/>
      <c r="U128" s="272"/>
      <c r="V128" s="272"/>
      <c r="W128" s="272"/>
      <c r="X128" s="272"/>
      <c r="Y128" s="272"/>
      <c r="Z128" s="272"/>
      <c r="AA128" s="272"/>
      <c r="AB128" s="272"/>
      <c r="AC128" s="272"/>
      <c r="AD128" s="272"/>
      <c r="AE128" s="272"/>
      <c r="AF128" s="272"/>
      <c r="AG128" s="272"/>
      <c r="AH128" s="272"/>
      <c r="AI128" s="272"/>
      <c r="AJ128" s="272"/>
      <c r="AK128" s="273"/>
      <c r="AL128" s="274"/>
      <c r="AM128" s="298"/>
      <c r="AN128" s="275"/>
      <c r="AO128" s="275"/>
      <c r="AP128" s="275"/>
      <c r="AQ128" s="169"/>
    </row>
    <row r="129" spans="1:44" ht="26.25" customHeight="1">
      <c r="A129" s="1"/>
      <c r="B129" s="153"/>
      <c r="C129" s="73"/>
      <c r="D129" s="1043">
        <v>4</v>
      </c>
      <c r="E129" s="1043"/>
      <c r="F129" s="1044"/>
      <c r="G129" s="1044"/>
      <c r="H129" s="1044"/>
      <c r="I129" s="1044"/>
      <c r="J129" s="1044"/>
      <c r="K129" s="1044"/>
      <c r="L129" s="1045"/>
      <c r="M129" s="1046"/>
      <c r="N129" s="1046"/>
      <c r="O129" s="1046"/>
      <c r="P129" s="1046"/>
      <c r="Q129" s="1046"/>
      <c r="R129" s="1046"/>
      <c r="S129" s="1046"/>
      <c r="T129" s="1047"/>
      <c r="U129" s="272"/>
      <c r="V129" s="272"/>
      <c r="W129" s="272"/>
      <c r="X129" s="272"/>
      <c r="Y129" s="272"/>
      <c r="Z129" s="272"/>
      <c r="AA129" s="272"/>
      <c r="AB129" s="272"/>
      <c r="AC129" s="272"/>
      <c r="AD129" s="272"/>
      <c r="AE129" s="272"/>
      <c r="AF129" s="272"/>
      <c r="AG129" s="272"/>
      <c r="AH129" s="272"/>
      <c r="AI129" s="272"/>
      <c r="AJ129" s="272"/>
      <c r="AK129" s="273"/>
      <c r="AL129" s="274"/>
      <c r="AM129" s="298"/>
      <c r="AN129" s="275"/>
      <c r="AO129" s="275"/>
      <c r="AP129" s="275"/>
      <c r="AQ129" s="169"/>
    </row>
    <row r="130" spans="1:44" ht="26.25" customHeight="1">
      <c r="A130" s="1"/>
      <c r="B130" s="153"/>
      <c r="C130" s="73"/>
      <c r="D130" s="1043">
        <v>5</v>
      </c>
      <c r="E130" s="1043"/>
      <c r="F130" s="1044"/>
      <c r="G130" s="1044"/>
      <c r="H130" s="1044"/>
      <c r="I130" s="1044"/>
      <c r="J130" s="1044"/>
      <c r="K130" s="1044"/>
      <c r="L130" s="1045"/>
      <c r="M130" s="1046"/>
      <c r="N130" s="1046"/>
      <c r="O130" s="1046"/>
      <c r="P130" s="1046"/>
      <c r="Q130" s="1046"/>
      <c r="R130" s="1046"/>
      <c r="S130" s="1046"/>
      <c r="T130" s="1047"/>
      <c r="U130" s="272"/>
      <c r="V130" s="272"/>
      <c r="W130" s="272"/>
      <c r="X130" s="272"/>
      <c r="Y130" s="272"/>
      <c r="Z130" s="272"/>
      <c r="AA130" s="272"/>
      <c r="AB130" s="272"/>
      <c r="AC130" s="272"/>
      <c r="AD130" s="272"/>
      <c r="AE130" s="272"/>
      <c r="AF130" s="272"/>
      <c r="AG130" s="272"/>
      <c r="AH130" s="272"/>
      <c r="AI130" s="272"/>
      <c r="AJ130" s="272"/>
      <c r="AK130" s="273"/>
      <c r="AL130" s="274"/>
      <c r="AM130" s="298"/>
      <c r="AN130" s="275"/>
      <c r="AO130" s="275"/>
      <c r="AP130" s="275"/>
      <c r="AQ130" s="169"/>
    </row>
    <row r="131" spans="1:44" ht="11.25" customHeight="1">
      <c r="A131" s="1"/>
      <c r="B131" s="153"/>
      <c r="C131" s="72"/>
      <c r="D131" s="72"/>
      <c r="E131" s="72"/>
      <c r="F131" s="72"/>
      <c r="G131" s="72"/>
      <c r="H131" s="72"/>
      <c r="I131" s="72"/>
      <c r="J131" s="72"/>
      <c r="K131" s="72"/>
      <c r="L131" s="72"/>
      <c r="M131" s="73"/>
      <c r="N131" s="54"/>
      <c r="O131" s="54"/>
      <c r="P131" s="54"/>
      <c r="Q131" s="54"/>
      <c r="R131" s="54"/>
      <c r="S131" s="54"/>
      <c r="T131" s="54"/>
      <c r="U131" s="54"/>
      <c r="V131" s="54"/>
      <c r="W131" s="272"/>
      <c r="X131" s="272"/>
      <c r="Y131" s="272"/>
      <c r="Z131" s="272"/>
      <c r="AA131" s="272"/>
      <c r="AB131" s="272"/>
      <c r="AC131" s="272"/>
      <c r="AD131" s="272"/>
      <c r="AE131" s="272"/>
      <c r="AF131" s="272"/>
      <c r="AG131" s="272"/>
      <c r="AH131" s="272"/>
      <c r="AI131" s="272"/>
      <c r="AJ131" s="54"/>
      <c r="AK131" s="3"/>
      <c r="AN131" s="169"/>
      <c r="AO131" s="169"/>
      <c r="AP131" s="169"/>
      <c r="AQ131" s="169"/>
    </row>
    <row r="132" spans="1:44" ht="12.95" customHeight="1">
      <c r="A132" s="1"/>
      <c r="B132" s="153"/>
      <c r="C132" s="126" t="s">
        <v>202</v>
      </c>
      <c r="D132" s="73"/>
      <c r="E132" s="72"/>
      <c r="F132" s="72"/>
      <c r="G132" s="72"/>
      <c r="H132" s="72"/>
      <c r="I132" s="72"/>
      <c r="J132" s="72"/>
      <c r="K132" s="72"/>
      <c r="L132" s="72"/>
      <c r="M132" s="73"/>
      <c r="N132" s="54"/>
      <c r="O132" s="54"/>
      <c r="P132" s="54"/>
      <c r="Q132" s="54"/>
      <c r="R132" s="54"/>
      <c r="S132" s="54"/>
      <c r="T132" s="54"/>
      <c r="U132" s="54"/>
      <c r="V132" s="54"/>
      <c r="W132" s="272"/>
      <c r="X132" s="272"/>
      <c r="Y132" s="272"/>
      <c r="Z132" s="272"/>
      <c r="AA132" s="272"/>
      <c r="AB132" s="272"/>
      <c r="AC132" s="272"/>
      <c r="AD132" s="272"/>
      <c r="AE132" s="272"/>
      <c r="AF132" s="272"/>
      <c r="AG132" s="272"/>
      <c r="AH132" s="272"/>
      <c r="AI132" s="272"/>
      <c r="AJ132" s="54"/>
      <c r="AK132" s="3"/>
      <c r="AN132" s="169"/>
      <c r="AO132" s="169"/>
      <c r="AP132" s="169"/>
      <c r="AQ132" s="169"/>
    </row>
    <row r="133" spans="1:44" ht="26.25" customHeight="1">
      <c r="A133" s="1"/>
      <c r="B133" s="153"/>
      <c r="C133" s="72"/>
      <c r="D133" s="1066" t="s">
        <v>203</v>
      </c>
      <c r="E133" s="1067"/>
      <c r="F133" s="1067"/>
      <c r="G133" s="1067"/>
      <c r="H133" s="1067"/>
      <c r="I133" s="1067"/>
      <c r="J133" s="1068"/>
      <c r="K133" s="1061"/>
      <c r="L133" s="1061"/>
      <c r="M133" s="1061"/>
      <c r="N133" s="1061"/>
      <c r="O133" s="1061"/>
      <c r="P133" s="1061"/>
      <c r="Q133" s="1061"/>
      <c r="R133" s="1061"/>
      <c r="S133" s="1061"/>
      <c r="T133" s="54"/>
      <c r="U133" s="54"/>
      <c r="V133" s="54"/>
      <c r="W133" s="272"/>
      <c r="X133" s="272"/>
      <c r="Y133" s="272"/>
      <c r="Z133" s="272"/>
      <c r="AA133" s="272"/>
      <c r="AB133" s="272"/>
      <c r="AC133" s="272"/>
      <c r="AD133" s="272"/>
      <c r="AE133" s="272"/>
      <c r="AF133" s="272"/>
      <c r="AG133" s="272"/>
      <c r="AH133" s="272"/>
      <c r="AI133" s="272"/>
      <c r="AJ133" s="54"/>
      <c r="AK133" s="3"/>
      <c r="AN133" s="169"/>
      <c r="AO133" s="169"/>
      <c r="AP133" s="169"/>
      <c r="AQ133" s="169"/>
    </row>
    <row r="134" spans="1:44" ht="11.25" customHeight="1">
      <c r="A134" s="1"/>
      <c r="B134" s="153"/>
      <c r="C134" s="73"/>
      <c r="D134" s="73"/>
      <c r="E134" s="73"/>
      <c r="F134" s="73"/>
      <c r="G134" s="73"/>
      <c r="H134" s="73"/>
      <c r="I134" s="73"/>
      <c r="J134" s="73"/>
      <c r="K134" s="73"/>
      <c r="L134" s="73"/>
      <c r="M134" s="73"/>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3"/>
      <c r="AN134" s="169"/>
      <c r="AO134" s="169"/>
      <c r="AP134" s="169"/>
      <c r="AQ134" s="169"/>
    </row>
    <row r="135" spans="1:44">
      <c r="A135" s="1"/>
      <c r="B135" s="153"/>
      <c r="C135" s="126" t="s">
        <v>204</v>
      </c>
      <c r="D135" s="73"/>
      <c r="E135" s="73"/>
      <c r="F135" s="73"/>
      <c r="G135" s="73"/>
      <c r="H135" s="73"/>
      <c r="I135" s="73"/>
      <c r="J135" s="73"/>
      <c r="K135" s="73"/>
      <c r="L135" s="73"/>
      <c r="M135" s="73"/>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3"/>
      <c r="AN135" s="169"/>
      <c r="AO135" s="169"/>
      <c r="AP135" s="169"/>
      <c r="AQ135" s="169"/>
    </row>
    <row r="136" spans="1:44" ht="26.25" customHeight="1">
      <c r="A136" s="1"/>
      <c r="B136" s="153"/>
      <c r="C136" s="73"/>
      <c r="D136" s="1062">
        <v>2</v>
      </c>
      <c r="E136" s="1062"/>
      <c r="F136" s="1062"/>
      <c r="G136" s="1062"/>
      <c r="H136" s="1054" t="s">
        <v>205</v>
      </c>
      <c r="I136" s="1054"/>
      <c r="J136" s="1054"/>
      <c r="K136" s="1054"/>
      <c r="L136" s="1062">
        <v>6</v>
      </c>
      <c r="M136" s="1062"/>
      <c r="N136" s="1062"/>
      <c r="O136" s="1062"/>
      <c r="P136" s="1054" t="s">
        <v>206</v>
      </c>
      <c r="Q136" s="1054"/>
      <c r="R136" s="1054"/>
      <c r="S136" s="1054"/>
      <c r="T136" s="73"/>
      <c r="U136" s="54"/>
      <c r="V136" s="54"/>
      <c r="W136" s="54"/>
      <c r="X136" s="54"/>
      <c r="Y136" s="54"/>
      <c r="Z136" s="54"/>
      <c r="AA136" s="54"/>
      <c r="AB136" s="54"/>
      <c r="AC136" s="54"/>
      <c r="AD136" s="54"/>
      <c r="AE136" s="54"/>
      <c r="AF136" s="54"/>
      <c r="AG136" s="54"/>
      <c r="AH136" s="54"/>
      <c r="AI136" s="54"/>
      <c r="AJ136" s="54"/>
      <c r="AK136" s="3"/>
      <c r="AN136" s="169"/>
      <c r="AO136" s="169"/>
      <c r="AP136" s="169"/>
      <c r="AQ136" s="169"/>
    </row>
    <row r="137" spans="1:44" ht="11.25" customHeight="1">
      <c r="A137" s="1"/>
      <c r="B137" s="153"/>
      <c r="C137" s="73"/>
      <c r="D137" s="73"/>
      <c r="E137" s="73"/>
      <c r="F137" s="73"/>
      <c r="G137" s="73"/>
      <c r="H137" s="73"/>
      <c r="I137" s="73"/>
      <c r="J137" s="73"/>
      <c r="K137" s="73"/>
      <c r="L137" s="73"/>
      <c r="M137" s="73"/>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3"/>
      <c r="AN137" s="169"/>
      <c r="AO137" s="169"/>
      <c r="AP137" s="169"/>
      <c r="AQ137" s="169"/>
    </row>
    <row r="138" spans="1:44">
      <c r="A138" s="1"/>
      <c r="B138" s="153"/>
      <c r="C138" s="126" t="s">
        <v>207</v>
      </c>
      <c r="D138" s="73"/>
      <c r="E138" s="73"/>
      <c r="F138" s="73"/>
      <c r="G138" s="73"/>
      <c r="H138" s="73"/>
      <c r="I138" s="73"/>
      <c r="J138" s="73"/>
      <c r="K138" s="73"/>
      <c r="L138" s="73"/>
      <c r="M138" s="73"/>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307" t="s">
        <v>524</v>
      </c>
      <c r="AK138" s="3"/>
      <c r="AN138" s="169"/>
      <c r="AO138" s="169"/>
      <c r="AP138" s="169"/>
      <c r="AQ138" s="169"/>
    </row>
    <row r="139" spans="1:44" ht="30" customHeight="1">
      <c r="A139" s="1"/>
      <c r="B139" s="153"/>
      <c r="C139" s="73"/>
      <c r="D139" s="1063"/>
      <c r="E139" s="1063"/>
      <c r="F139" s="1063"/>
      <c r="G139" s="1063"/>
      <c r="H139" s="1063"/>
      <c r="I139" s="1063"/>
      <c r="J139" s="1063"/>
      <c r="K139" s="1063"/>
      <c r="L139" s="1063"/>
      <c r="M139" s="1064" t="s">
        <v>539</v>
      </c>
      <c r="N139" s="1065"/>
      <c r="O139" s="1065"/>
      <c r="P139" s="1065"/>
      <c r="Q139" s="1064" t="s">
        <v>538</v>
      </c>
      <c r="R139" s="1065"/>
      <c r="S139" s="1065"/>
      <c r="T139" s="1065"/>
      <c r="U139" s="1064" t="s">
        <v>537</v>
      </c>
      <c r="V139" s="1065"/>
      <c r="W139" s="1065"/>
      <c r="X139" s="1065"/>
      <c r="Y139" s="1064" t="s">
        <v>536</v>
      </c>
      <c r="Z139" s="1065"/>
      <c r="AA139" s="1065"/>
      <c r="AB139" s="1065"/>
      <c r="AC139" s="1064" t="s">
        <v>535</v>
      </c>
      <c r="AD139" s="1065"/>
      <c r="AE139" s="1065"/>
      <c r="AF139" s="1065"/>
      <c r="AG139" s="1064" t="s">
        <v>208</v>
      </c>
      <c r="AH139" s="1064"/>
      <c r="AI139" s="1064"/>
      <c r="AJ139" s="1064"/>
      <c r="AK139" s="3"/>
      <c r="AN139" s="169"/>
      <c r="AO139" s="276"/>
      <c r="AP139" s="169"/>
      <c r="AQ139" s="169"/>
    </row>
    <row r="140" spans="1:44" ht="30" customHeight="1">
      <c r="A140" s="1"/>
      <c r="B140" s="153"/>
      <c r="C140" s="73"/>
      <c r="D140" s="1069" t="s">
        <v>209</v>
      </c>
      <c r="E140" s="1069"/>
      <c r="F140" s="1069"/>
      <c r="G140" s="1064" t="s">
        <v>210</v>
      </c>
      <c r="H140" s="1064"/>
      <c r="I140" s="1064"/>
      <c r="J140" s="1064"/>
      <c r="K140" s="1064"/>
      <c r="L140" s="1064"/>
      <c r="M140" s="1070"/>
      <c r="N140" s="1070"/>
      <c r="O140" s="1070"/>
      <c r="P140" s="1070"/>
      <c r="Q140" s="1070"/>
      <c r="R140" s="1070"/>
      <c r="S140" s="1070"/>
      <c r="T140" s="1070"/>
      <c r="U140" s="1070"/>
      <c r="V140" s="1070"/>
      <c r="W140" s="1070"/>
      <c r="X140" s="1070"/>
      <c r="Y140" s="1070"/>
      <c r="Z140" s="1070"/>
      <c r="AA140" s="1070"/>
      <c r="AB140" s="1070"/>
      <c r="AC140" s="1070"/>
      <c r="AD140" s="1070"/>
      <c r="AE140" s="1070"/>
      <c r="AF140" s="1070"/>
      <c r="AG140" s="1071" t="str">
        <f>IF(SUM($M$140:$AF$140)=0,"",SUM($M$140:$AF$140))</f>
        <v/>
      </c>
      <c r="AH140" s="1072"/>
      <c r="AI140" s="1072"/>
      <c r="AJ140" s="1073"/>
      <c r="AK140" s="3"/>
      <c r="AN140" s="169"/>
      <c r="AO140" s="276"/>
      <c r="AP140" s="169"/>
      <c r="AQ140" s="169"/>
    </row>
    <row r="141" spans="1:44" ht="30" customHeight="1">
      <c r="A141" s="1"/>
      <c r="B141" s="153"/>
      <c r="C141" s="73"/>
      <c r="D141" s="1069"/>
      <c r="E141" s="1069"/>
      <c r="F141" s="1069"/>
      <c r="G141" s="1074" t="s">
        <v>211</v>
      </c>
      <c r="H141" s="1075"/>
      <c r="I141" s="1075"/>
      <c r="J141" s="1075"/>
      <c r="K141" s="1075"/>
      <c r="L141" s="1076"/>
      <c r="M141" s="1077"/>
      <c r="N141" s="1077"/>
      <c r="O141" s="1077"/>
      <c r="P141" s="1077"/>
      <c r="Q141" s="1077"/>
      <c r="R141" s="1077"/>
      <c r="S141" s="1077"/>
      <c r="T141" s="1077"/>
      <c r="U141" s="1077"/>
      <c r="V141" s="1077"/>
      <c r="W141" s="1077"/>
      <c r="X141" s="1077"/>
      <c r="Y141" s="1077"/>
      <c r="Z141" s="1077"/>
      <c r="AA141" s="1077"/>
      <c r="AB141" s="1077"/>
      <c r="AC141" s="1077"/>
      <c r="AD141" s="1077"/>
      <c r="AE141" s="1077"/>
      <c r="AF141" s="1077"/>
      <c r="AG141" s="1078"/>
      <c r="AH141" s="1079"/>
      <c r="AI141" s="1079"/>
      <c r="AJ141" s="1080"/>
      <c r="AK141" s="3"/>
      <c r="AM141" s="277" t="str">
        <f>IF(OR($M$141&lt;&gt;"",$Q$141&lt;&gt;"",$U$141&lt;&gt;"",$Y$141&lt;&gt;"",$AC$141&lt;&gt;""),"← 緩和措置は県に届け出て承認された場合のみ適用されます。","")</f>
        <v/>
      </c>
      <c r="AN141" s="278"/>
      <c r="AO141" s="278"/>
      <c r="AP141" s="278"/>
      <c r="AQ141" s="278"/>
      <c r="AR141" s="278"/>
    </row>
    <row r="142" spans="1:44" ht="30" customHeight="1">
      <c r="A142" s="1"/>
      <c r="B142" s="153"/>
      <c r="C142" s="73"/>
      <c r="D142" s="1069"/>
      <c r="E142" s="1069"/>
      <c r="F142" s="1069"/>
      <c r="G142" s="1086" t="s">
        <v>212</v>
      </c>
      <c r="H142" s="1087"/>
      <c r="I142" s="1087"/>
      <c r="J142" s="1087"/>
      <c r="K142" s="1087"/>
      <c r="L142" s="1088"/>
      <c r="M142" s="1077"/>
      <c r="N142" s="1077"/>
      <c r="O142" s="1077"/>
      <c r="P142" s="1077"/>
      <c r="Q142" s="1077"/>
      <c r="R142" s="1077"/>
      <c r="S142" s="1077"/>
      <c r="T142" s="1077"/>
      <c r="U142" s="1077"/>
      <c r="V142" s="1077"/>
      <c r="W142" s="1077"/>
      <c r="X142" s="1077"/>
      <c r="Y142" s="1077"/>
      <c r="Z142" s="1077"/>
      <c r="AA142" s="1077"/>
      <c r="AB142" s="1077"/>
      <c r="AC142" s="1077"/>
      <c r="AD142" s="1077"/>
      <c r="AE142" s="1077"/>
      <c r="AF142" s="1077"/>
      <c r="AG142" s="1078"/>
      <c r="AH142" s="1079"/>
      <c r="AI142" s="1079"/>
      <c r="AJ142" s="1080"/>
      <c r="AK142" s="3"/>
      <c r="AM142" s="299"/>
      <c r="AN142" s="278"/>
      <c r="AO142" s="278"/>
      <c r="AP142" s="278"/>
      <c r="AQ142" s="278"/>
      <c r="AR142" s="278"/>
    </row>
    <row r="143" spans="1:44" ht="30" customHeight="1">
      <c r="A143" s="1"/>
      <c r="B143" s="153"/>
      <c r="C143" s="73"/>
      <c r="D143" s="1069"/>
      <c r="E143" s="1069"/>
      <c r="F143" s="1069"/>
      <c r="G143" s="1065" t="s">
        <v>213</v>
      </c>
      <c r="H143" s="1065"/>
      <c r="I143" s="1065"/>
      <c r="J143" s="1065"/>
      <c r="K143" s="1065"/>
      <c r="L143" s="1065"/>
      <c r="M143" s="1085"/>
      <c r="N143" s="1085"/>
      <c r="O143" s="1085"/>
      <c r="P143" s="1085"/>
      <c r="Q143" s="1085"/>
      <c r="R143" s="1085"/>
      <c r="S143" s="1085"/>
      <c r="T143" s="1085"/>
      <c r="U143" s="1085"/>
      <c r="V143" s="1085"/>
      <c r="W143" s="1085"/>
      <c r="X143" s="1085"/>
      <c r="Y143" s="1085"/>
      <c r="Z143" s="1085"/>
      <c r="AA143" s="1085"/>
      <c r="AB143" s="1085"/>
      <c r="AC143" s="1085"/>
      <c r="AD143" s="1085"/>
      <c r="AE143" s="1085"/>
      <c r="AF143" s="1085"/>
      <c r="AG143" s="1078"/>
      <c r="AH143" s="1079"/>
      <c r="AI143" s="1079"/>
      <c r="AJ143" s="1080"/>
      <c r="AK143" s="3"/>
      <c r="AM143" s="299"/>
      <c r="AN143" s="278"/>
      <c r="AO143" s="278"/>
      <c r="AP143" s="278"/>
      <c r="AQ143" s="278"/>
      <c r="AR143" s="278"/>
    </row>
    <row r="144" spans="1:44" ht="30" customHeight="1">
      <c r="A144" s="1"/>
      <c r="B144" s="153"/>
      <c r="C144" s="73"/>
      <c r="D144" s="1069"/>
      <c r="E144" s="1069"/>
      <c r="F144" s="1069"/>
      <c r="G144" s="1064" t="s">
        <v>214</v>
      </c>
      <c r="H144" s="1064"/>
      <c r="I144" s="1064"/>
      <c r="J144" s="1064"/>
      <c r="K144" s="1064"/>
      <c r="L144" s="1064"/>
      <c r="M144" s="1081"/>
      <c r="N144" s="1082"/>
      <c r="O144" s="1082"/>
      <c r="P144" s="1082"/>
      <c r="Q144" s="1082"/>
      <c r="R144" s="1082"/>
      <c r="S144" s="1082"/>
      <c r="T144" s="1082"/>
      <c r="U144" s="1082"/>
      <c r="V144" s="1082"/>
      <c r="W144" s="1082"/>
      <c r="X144" s="1082"/>
      <c r="Y144" s="1082"/>
      <c r="Z144" s="1082"/>
      <c r="AA144" s="1082"/>
      <c r="AB144" s="1082"/>
      <c r="AC144" s="1082"/>
      <c r="AD144" s="1082"/>
      <c r="AE144" s="1082"/>
      <c r="AF144" s="1083"/>
      <c r="AG144" s="1071" t="str">
        <f>IF($AG$140="","",$AG$140-$AG$145)</f>
        <v/>
      </c>
      <c r="AH144" s="1072"/>
      <c r="AI144" s="1072"/>
      <c r="AJ144" s="1073"/>
      <c r="AK144" s="3"/>
      <c r="AN144" s="169"/>
      <c r="AO144" s="169"/>
      <c r="AP144" s="169"/>
      <c r="AQ144" s="169"/>
    </row>
    <row r="145" spans="1:46" ht="30" customHeight="1">
      <c r="A145" s="1"/>
      <c r="B145" s="153"/>
      <c r="C145" s="73"/>
      <c r="D145" s="1069"/>
      <c r="E145" s="1069"/>
      <c r="F145" s="1069"/>
      <c r="G145" s="1064" t="s">
        <v>215</v>
      </c>
      <c r="H145" s="1064"/>
      <c r="I145" s="1064"/>
      <c r="J145" s="1064"/>
      <c r="K145" s="1064"/>
      <c r="L145" s="1064"/>
      <c r="M145" s="1081"/>
      <c r="N145" s="1082"/>
      <c r="O145" s="1082"/>
      <c r="P145" s="1082"/>
      <c r="Q145" s="1082"/>
      <c r="R145" s="1082"/>
      <c r="S145" s="1082"/>
      <c r="T145" s="1082"/>
      <c r="U145" s="1082"/>
      <c r="V145" s="1082"/>
      <c r="W145" s="1082"/>
      <c r="X145" s="1082"/>
      <c r="Y145" s="1082"/>
      <c r="Z145" s="1082"/>
      <c r="AA145" s="1082"/>
      <c r="AB145" s="1082"/>
      <c r="AC145" s="1082"/>
      <c r="AD145" s="1082"/>
      <c r="AE145" s="1082"/>
      <c r="AF145" s="1083"/>
      <c r="AG145" s="1071" t="str">
        <f>IF($AG$140="","",ROUNDUP($M$140*$M$143+$Q$140*$Q$143+$U$140*$U$143+$Y$140*$Y$143+$AC$140*$AC$143,0))</f>
        <v/>
      </c>
      <c r="AH145" s="1072"/>
      <c r="AI145" s="1072"/>
      <c r="AJ145" s="1073"/>
      <c r="AK145" s="3"/>
      <c r="AN145" s="169"/>
      <c r="AO145" s="169"/>
      <c r="AP145" s="169"/>
      <c r="AQ145" s="169"/>
    </row>
    <row r="146" spans="1:46" ht="30" customHeight="1">
      <c r="A146" s="1"/>
      <c r="B146" s="153"/>
      <c r="C146" s="73"/>
      <c r="D146" s="1069" t="s">
        <v>496</v>
      </c>
      <c r="E146" s="1069"/>
      <c r="F146" s="1069"/>
      <c r="G146" s="1064" t="s">
        <v>494</v>
      </c>
      <c r="H146" s="1064"/>
      <c r="I146" s="1064"/>
      <c r="J146" s="1064"/>
      <c r="K146" s="1064"/>
      <c r="L146" s="1064"/>
      <c r="M146" s="1084" t="str">
        <f>IF(Q$49="","",Q$49)</f>
        <v/>
      </c>
      <c r="N146" s="1084"/>
      <c r="O146" s="1084"/>
      <c r="P146" s="1084"/>
      <c r="Q146" s="1084" t="str">
        <f t="shared" ref="Q146" si="14">IF(U$49="","",U$49)</f>
        <v/>
      </c>
      <c r="R146" s="1084"/>
      <c r="S146" s="1084"/>
      <c r="T146" s="1084"/>
      <c r="U146" s="1084" t="str">
        <f t="shared" ref="U146" si="15">IF(Y$49="","",Y$49)</f>
        <v/>
      </c>
      <c r="V146" s="1084"/>
      <c r="W146" s="1084"/>
      <c r="X146" s="1084"/>
      <c r="Y146" s="1084" t="str">
        <f t="shared" ref="Y146" si="16">IF(AC$49="","",AC$49)</f>
        <v/>
      </c>
      <c r="Z146" s="1084"/>
      <c r="AA146" s="1084"/>
      <c r="AB146" s="1084"/>
      <c r="AC146" s="1084" t="str">
        <f t="shared" ref="AC146" si="17">IF(AG$49="","",AG$49)</f>
        <v/>
      </c>
      <c r="AD146" s="1084"/>
      <c r="AE146" s="1084"/>
      <c r="AF146" s="1084"/>
      <c r="AG146" s="1071" t="str">
        <f>IF(SUM($M$146:$AF$146)=0,"",SUM($M$146:$AF$146))</f>
        <v/>
      </c>
      <c r="AH146" s="1072"/>
      <c r="AI146" s="1072"/>
      <c r="AJ146" s="1073"/>
      <c r="AK146" s="3"/>
      <c r="AN146" s="169"/>
      <c r="AO146" s="169"/>
      <c r="AP146" s="169"/>
      <c r="AQ146" s="169"/>
    </row>
    <row r="147" spans="1:46" ht="30" customHeight="1">
      <c r="A147" s="1"/>
      <c r="B147" s="153"/>
      <c r="C147" s="73"/>
      <c r="D147" s="1069"/>
      <c r="E147" s="1069"/>
      <c r="F147" s="1069"/>
      <c r="G147" s="1074" t="s">
        <v>495</v>
      </c>
      <c r="H147" s="1075"/>
      <c r="I147" s="1075"/>
      <c r="J147" s="1075"/>
      <c r="K147" s="1075"/>
      <c r="L147" s="1076"/>
      <c r="M147" s="1092" t="str">
        <f>IFERROR(IF(AND(M$140&gt;0,M$146&gt;0),1-M$146/M$140,""),"")</f>
        <v/>
      </c>
      <c r="N147" s="1092"/>
      <c r="O147" s="1092"/>
      <c r="P147" s="1092"/>
      <c r="Q147" s="1092" t="str">
        <f t="shared" ref="Q147" si="18">IFERROR(IF(AND(Q$140&gt;0,Q$146&gt;0),1-Q$146/Q$140,""),"")</f>
        <v/>
      </c>
      <c r="R147" s="1092"/>
      <c r="S147" s="1092"/>
      <c r="T147" s="1092"/>
      <c r="U147" s="1092" t="str">
        <f t="shared" ref="U147" si="19">IFERROR(IF(AND(U$140&gt;0,U$146&gt;0),1-U$146/U$140,""),"")</f>
        <v/>
      </c>
      <c r="V147" s="1092"/>
      <c r="W147" s="1092"/>
      <c r="X147" s="1092"/>
      <c r="Y147" s="1092" t="str">
        <f t="shared" ref="Y147" si="20">IFERROR(IF(AND(Y$140&gt;0,Y$146&gt;0),1-Y$146/Y$140,""),"")</f>
        <v/>
      </c>
      <c r="Z147" s="1092"/>
      <c r="AA147" s="1092"/>
      <c r="AB147" s="1092"/>
      <c r="AC147" s="1092" t="str">
        <f t="shared" ref="AC147" si="21">IFERROR(IF(AND(AC$140&gt;0,AC$146&gt;0),1-AC$146/AC$140,""),"")</f>
        <v/>
      </c>
      <c r="AD147" s="1092"/>
      <c r="AE147" s="1092"/>
      <c r="AF147" s="1092"/>
      <c r="AG147" s="1093" t="s">
        <v>192</v>
      </c>
      <c r="AH147" s="1094"/>
      <c r="AI147" s="1094"/>
      <c r="AJ147" s="1094"/>
      <c r="AK147" s="3"/>
      <c r="AN147" s="169"/>
      <c r="AO147" s="169"/>
      <c r="AP147" s="169"/>
      <c r="AQ147" s="169"/>
    </row>
    <row r="148" spans="1:46" ht="30" customHeight="1">
      <c r="A148" s="1"/>
      <c r="B148" s="153"/>
      <c r="C148" s="73"/>
      <c r="D148" s="1069"/>
      <c r="E148" s="1069"/>
      <c r="F148" s="1069"/>
      <c r="G148" s="1064" t="s">
        <v>216</v>
      </c>
      <c r="H148" s="1064"/>
      <c r="I148" s="1064"/>
      <c r="J148" s="1064"/>
      <c r="K148" s="1064"/>
      <c r="L148" s="1064"/>
      <c r="M148" s="1084" t="str">
        <f>IFERROR(IF(AND(M$140&gt;0,M$146&gt;0),M$140-M$146,""),"")</f>
        <v/>
      </c>
      <c r="N148" s="1084"/>
      <c r="O148" s="1084"/>
      <c r="P148" s="1084"/>
      <c r="Q148" s="1084" t="str">
        <f t="shared" ref="Q148" si="22">IFERROR(IF(AND(Q$140&gt;0,Q$146&gt;0),Q$140-Q$146,""),"")</f>
        <v/>
      </c>
      <c r="R148" s="1084"/>
      <c r="S148" s="1084"/>
      <c r="T148" s="1084"/>
      <c r="U148" s="1084" t="str">
        <f t="shared" ref="U148" si="23">IFERROR(IF(AND(U$140&gt;0,U$146&gt;0),U$140-U$146,""),"")</f>
        <v/>
      </c>
      <c r="V148" s="1084"/>
      <c r="W148" s="1084"/>
      <c r="X148" s="1084"/>
      <c r="Y148" s="1084" t="str">
        <f t="shared" ref="Y148" si="24">IFERROR(IF(AND(Y$140&gt;0,Y$146&gt;0),Y$140-Y$146,""),"")</f>
        <v/>
      </c>
      <c r="Z148" s="1084"/>
      <c r="AA148" s="1084"/>
      <c r="AB148" s="1084"/>
      <c r="AC148" s="1084" t="str">
        <f t="shared" ref="AC148" si="25">IFERROR(IF(AND(AC$140&gt;0,AC$146&gt;0),AC$140-AC$146,""),"")</f>
        <v/>
      </c>
      <c r="AD148" s="1084"/>
      <c r="AE148" s="1084"/>
      <c r="AF148" s="1084"/>
      <c r="AG148" s="1071" t="str">
        <f>IF(SUM($M$148:$AF$148)=0,"",SUM($M$148:$AF$148))</f>
        <v/>
      </c>
      <c r="AH148" s="1072"/>
      <c r="AI148" s="1072"/>
      <c r="AJ148" s="1073"/>
      <c r="AK148" s="3"/>
      <c r="AN148" s="169"/>
      <c r="AO148" s="169"/>
      <c r="AP148" s="169"/>
      <c r="AQ148" s="169"/>
    </row>
    <row r="149" spans="1:46" ht="30" customHeight="1">
      <c r="A149" s="1"/>
      <c r="B149" s="153"/>
      <c r="C149" s="73"/>
      <c r="D149" s="1089" t="s">
        <v>217</v>
      </c>
      <c r="E149" s="1090"/>
      <c r="F149" s="1090"/>
      <c r="G149" s="1090"/>
      <c r="H149" s="1090"/>
      <c r="I149" s="1090"/>
      <c r="J149" s="1090"/>
      <c r="K149" s="1090"/>
      <c r="L149" s="1091"/>
      <c r="M149" s="1077"/>
      <c r="N149" s="1077"/>
      <c r="O149" s="1077"/>
      <c r="P149" s="1077"/>
      <c r="Q149" s="1077"/>
      <c r="R149" s="1077"/>
      <c r="S149" s="1077"/>
      <c r="T149" s="1077"/>
      <c r="U149" s="1077"/>
      <c r="V149" s="1077"/>
      <c r="W149" s="1077"/>
      <c r="X149" s="1077"/>
      <c r="Y149" s="1077"/>
      <c r="Z149" s="1077"/>
      <c r="AA149" s="1077"/>
      <c r="AB149" s="1077"/>
      <c r="AC149" s="1077"/>
      <c r="AD149" s="1077"/>
      <c r="AE149" s="1077"/>
      <c r="AF149" s="1077"/>
      <c r="AG149" s="1078"/>
      <c r="AH149" s="1079"/>
      <c r="AI149" s="1079"/>
      <c r="AJ149" s="1080"/>
      <c r="AK149" s="3"/>
      <c r="AM149" s="133" t="s">
        <v>513</v>
      </c>
      <c r="AN149" s="169"/>
      <c r="AO149" s="169"/>
      <c r="AP149" s="169"/>
      <c r="AQ149" s="169"/>
    </row>
    <row r="150" spans="1:46" ht="11.25" customHeight="1">
      <c r="A150" s="1"/>
      <c r="B150" s="73"/>
      <c r="C150" s="73"/>
      <c r="D150" s="73"/>
      <c r="E150" s="73"/>
      <c r="F150" s="73"/>
      <c r="G150" s="73"/>
      <c r="H150" s="73"/>
      <c r="I150" s="73"/>
      <c r="J150" s="73"/>
      <c r="K150" s="73"/>
      <c r="L150" s="73"/>
      <c r="M150" s="73"/>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N150" s="169"/>
      <c r="AO150" s="169"/>
      <c r="AP150" s="169"/>
      <c r="AQ150" s="169"/>
    </row>
    <row r="151" spans="1:46">
      <c r="A151" s="1"/>
      <c r="B151" s="73"/>
      <c r="C151" s="54"/>
      <c r="D151" s="72"/>
      <c r="E151" s="280"/>
      <c r="F151" s="280"/>
      <c r="G151" s="280"/>
      <c r="H151" s="280"/>
      <c r="I151" s="280"/>
      <c r="J151" s="280"/>
      <c r="K151" s="280"/>
      <c r="L151" s="280"/>
      <c r="M151" s="73"/>
      <c r="N151" s="54"/>
      <c r="O151" s="54"/>
      <c r="P151" s="54"/>
      <c r="Q151" s="54"/>
      <c r="R151" s="54"/>
      <c r="S151" s="54"/>
      <c r="T151" s="54"/>
      <c r="U151" s="54"/>
      <c r="V151" s="54"/>
      <c r="W151" s="54"/>
      <c r="X151" s="54"/>
      <c r="Y151" s="116"/>
      <c r="Z151" s="116"/>
      <c r="AA151" s="116"/>
      <c r="AB151" s="107"/>
      <c r="AC151" s="116"/>
      <c r="AD151" s="116"/>
      <c r="AE151" s="116"/>
      <c r="AF151" s="116"/>
      <c r="AG151" s="116"/>
      <c r="AH151" s="116"/>
      <c r="AI151" s="116"/>
      <c r="AJ151" s="264" t="s">
        <v>79</v>
      </c>
      <c r="AK151" s="116"/>
      <c r="AN151" s="169"/>
      <c r="AO151" s="169"/>
      <c r="AP151" s="169"/>
      <c r="AQ151" s="169"/>
    </row>
    <row r="152" spans="1:46" s="46" customFormat="1" ht="13.5">
      <c r="A152" s="9"/>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871" t="s">
        <v>84</v>
      </c>
      <c r="Z152" s="871"/>
      <c r="AA152" s="871"/>
      <c r="AB152" s="871"/>
      <c r="AC152" s="746" t="str">
        <f>IF($AC$4="","",$AC$4)</f>
        <v/>
      </c>
      <c r="AD152" s="746"/>
      <c r="AE152" s="746"/>
      <c r="AF152" s="746"/>
      <c r="AG152" s="746"/>
      <c r="AH152" s="746"/>
      <c r="AI152" s="746"/>
      <c r="AJ152" s="746"/>
      <c r="AK152" s="67"/>
      <c r="AM152" s="136"/>
      <c r="AN152" s="169"/>
      <c r="AO152" s="169"/>
      <c r="AP152" s="169"/>
      <c r="AQ152" s="169"/>
    </row>
    <row r="153" spans="1:46">
      <c r="A153" s="1"/>
      <c r="B153" s="72"/>
      <c r="C153" s="258" t="s">
        <v>170</v>
      </c>
      <c r="D153" s="258"/>
      <c r="E153" s="258"/>
      <c r="F153" s="258"/>
      <c r="G153" s="258"/>
      <c r="H153" s="258"/>
      <c r="I153" s="258"/>
      <c r="J153" s="258"/>
      <c r="K153" s="258"/>
      <c r="L153" s="258"/>
      <c r="M153" s="258"/>
      <c r="N153" s="258"/>
      <c r="O153" s="258"/>
      <c r="P153" s="258"/>
      <c r="Q153" s="258"/>
      <c r="R153" s="258"/>
      <c r="S153" s="258"/>
      <c r="T153" s="258"/>
      <c r="U153" s="258"/>
      <c r="V153" s="258"/>
      <c r="W153" s="258"/>
      <c r="X153" s="258"/>
      <c r="Y153" s="54"/>
      <c r="Z153" s="54"/>
      <c r="AA153" s="54"/>
      <c r="AB153" s="54"/>
      <c r="AC153" s="54"/>
      <c r="AD153" s="54"/>
      <c r="AE153" s="54"/>
      <c r="AF153" s="281" t="str">
        <f>IF($E$10="B","B事業所（５） ",IF($E$10="C","C事業所（５）",""))</f>
        <v/>
      </c>
      <c r="AG153" s="54"/>
      <c r="AH153" s="54"/>
      <c r="AI153" s="54"/>
      <c r="AJ153" s="54"/>
      <c r="AK153" s="54"/>
      <c r="AN153" s="169"/>
      <c r="AO153" s="169"/>
      <c r="AP153" s="169"/>
      <c r="AQ153" s="169"/>
      <c r="AR153" s="46"/>
      <c r="AS153" s="46"/>
      <c r="AT153" s="46"/>
    </row>
    <row r="154" spans="1:46" ht="8.25" customHeight="1">
      <c r="A154" s="1"/>
      <c r="B154" s="32"/>
      <c r="C154" s="17"/>
      <c r="D154" s="17"/>
      <c r="E154" s="17"/>
      <c r="F154" s="17"/>
      <c r="G154" s="17"/>
      <c r="H154" s="17"/>
      <c r="I154" s="17"/>
      <c r="J154" s="17"/>
      <c r="K154" s="17"/>
      <c r="L154" s="17"/>
      <c r="M154" s="17"/>
      <c r="N154" s="17"/>
      <c r="O154" s="17"/>
      <c r="P154" s="17"/>
      <c r="Q154" s="17"/>
      <c r="R154" s="17"/>
      <c r="S154" s="17"/>
      <c r="T154" s="17"/>
      <c r="U154" s="17"/>
      <c r="V154" s="5"/>
      <c r="W154" s="5"/>
      <c r="X154" s="5"/>
      <c r="Y154" s="5"/>
      <c r="Z154" s="5"/>
      <c r="AA154" s="5"/>
      <c r="AB154" s="5"/>
      <c r="AC154" s="5"/>
      <c r="AD154" s="5"/>
      <c r="AE154" s="5"/>
      <c r="AF154" s="5"/>
      <c r="AG154" s="5"/>
      <c r="AH154" s="5"/>
      <c r="AI154" s="5"/>
      <c r="AJ154" s="5"/>
      <c r="AK154" s="18"/>
      <c r="AN154" s="169"/>
      <c r="AO154" s="169"/>
      <c r="AP154" s="169"/>
      <c r="AQ154" s="169"/>
      <c r="AR154" s="46"/>
      <c r="AS154" s="46"/>
      <c r="AT154" s="46"/>
    </row>
    <row r="155" spans="1:46" s="46" customFormat="1" ht="21" customHeight="1">
      <c r="A155" s="9"/>
      <c r="B155" s="155"/>
      <c r="C155" s="130" t="s">
        <v>171</v>
      </c>
      <c r="D155" s="86"/>
      <c r="E155" s="86"/>
      <c r="F155" s="86"/>
      <c r="G155" s="86"/>
      <c r="H155" s="67"/>
      <c r="I155" s="67"/>
      <c r="J155" s="67"/>
      <c r="K155" s="86"/>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34"/>
      <c r="AM155" s="136"/>
      <c r="AN155" s="169"/>
      <c r="AO155" s="169"/>
      <c r="AP155" s="169"/>
      <c r="AQ155" s="169"/>
    </row>
    <row r="156" spans="1:46" s="46" customFormat="1" ht="13.5">
      <c r="A156" s="9"/>
      <c r="B156" s="155"/>
      <c r="C156" s="86"/>
      <c r="D156" s="86"/>
      <c r="E156" s="86"/>
      <c r="F156" s="86"/>
      <c r="G156" s="86"/>
      <c r="H156" s="282"/>
      <c r="I156" s="282"/>
      <c r="J156" s="282"/>
      <c r="K156" s="86"/>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34"/>
      <c r="AM156" s="136"/>
      <c r="AN156" s="169"/>
      <c r="AO156" s="169"/>
      <c r="AP156" s="169"/>
      <c r="AQ156" s="169"/>
    </row>
    <row r="157" spans="1:46" s="46" customFormat="1" ht="10.5" customHeight="1">
      <c r="A157" s="9"/>
      <c r="B157" s="155"/>
      <c r="C157" s="878" t="s">
        <v>172</v>
      </c>
      <c r="D157" s="879"/>
      <c r="E157" s="884" t="s">
        <v>173</v>
      </c>
      <c r="F157" s="885"/>
      <c r="G157" s="885"/>
      <c r="H157" s="885"/>
      <c r="I157" s="885"/>
      <c r="J157" s="885"/>
      <c r="K157" s="885"/>
      <c r="L157" s="885"/>
      <c r="M157" s="885"/>
      <c r="N157" s="885"/>
      <c r="O157" s="885"/>
      <c r="P157" s="885"/>
      <c r="Q157" s="886"/>
      <c r="R157" s="878" t="s">
        <v>486</v>
      </c>
      <c r="S157" s="893"/>
      <c r="T157" s="893"/>
      <c r="U157" s="893"/>
      <c r="V157" s="893"/>
      <c r="W157" s="893"/>
      <c r="X157" s="893"/>
      <c r="Y157" s="893"/>
      <c r="Z157" s="893"/>
      <c r="AA157" s="893"/>
      <c r="AB157" s="893"/>
      <c r="AC157" s="879"/>
      <c r="AD157" s="872" t="s">
        <v>174</v>
      </c>
      <c r="AE157" s="872"/>
      <c r="AF157" s="1097" t="s">
        <v>218</v>
      </c>
      <c r="AG157" s="1097"/>
      <c r="AH157" s="873" t="s">
        <v>487</v>
      </c>
      <c r="AI157" s="873"/>
      <c r="AJ157" s="873"/>
      <c r="AK157" s="34"/>
      <c r="AM157" s="136"/>
      <c r="AN157" s="169"/>
      <c r="AO157" s="169"/>
      <c r="AP157" s="169"/>
      <c r="AQ157" s="169"/>
      <c r="AR157" s="45"/>
    </row>
    <row r="158" spans="1:46" s="46" customFormat="1" ht="10.5" customHeight="1">
      <c r="A158" s="9"/>
      <c r="B158" s="155"/>
      <c r="C158" s="1095"/>
      <c r="D158" s="881"/>
      <c r="E158" s="1096"/>
      <c r="F158" s="888"/>
      <c r="G158" s="888"/>
      <c r="H158" s="888"/>
      <c r="I158" s="888"/>
      <c r="J158" s="888"/>
      <c r="K158" s="888"/>
      <c r="L158" s="888"/>
      <c r="M158" s="888"/>
      <c r="N158" s="888"/>
      <c r="O158" s="888"/>
      <c r="P158" s="888"/>
      <c r="Q158" s="889"/>
      <c r="R158" s="1095"/>
      <c r="S158" s="894"/>
      <c r="T158" s="894"/>
      <c r="U158" s="894"/>
      <c r="V158" s="894"/>
      <c r="W158" s="894"/>
      <c r="X158" s="894"/>
      <c r="Y158" s="894"/>
      <c r="Z158" s="894"/>
      <c r="AA158" s="894"/>
      <c r="AB158" s="894"/>
      <c r="AC158" s="881"/>
      <c r="AD158" s="872"/>
      <c r="AE158" s="872"/>
      <c r="AF158" s="1097"/>
      <c r="AG158" s="1097"/>
      <c r="AH158" s="873"/>
      <c r="AI158" s="873"/>
      <c r="AJ158" s="873"/>
      <c r="AK158" s="34"/>
      <c r="AM158" s="136"/>
      <c r="AN158" s="169"/>
      <c r="AO158" s="169"/>
      <c r="AP158" s="169"/>
      <c r="AQ158" s="169"/>
      <c r="AR158" s="45"/>
    </row>
    <row r="159" spans="1:46" s="46" customFormat="1" ht="10.5" customHeight="1">
      <c r="A159" s="9"/>
      <c r="B159" s="155"/>
      <c r="C159" s="1095"/>
      <c r="D159" s="881"/>
      <c r="E159" s="890"/>
      <c r="F159" s="891"/>
      <c r="G159" s="891"/>
      <c r="H159" s="891"/>
      <c r="I159" s="891"/>
      <c r="J159" s="891"/>
      <c r="K159" s="891"/>
      <c r="L159" s="891"/>
      <c r="M159" s="891"/>
      <c r="N159" s="891"/>
      <c r="O159" s="891"/>
      <c r="P159" s="891"/>
      <c r="Q159" s="892"/>
      <c r="R159" s="1095"/>
      <c r="S159" s="894"/>
      <c r="T159" s="894"/>
      <c r="U159" s="894"/>
      <c r="V159" s="894"/>
      <c r="W159" s="894"/>
      <c r="X159" s="894"/>
      <c r="Y159" s="894"/>
      <c r="Z159" s="894"/>
      <c r="AA159" s="894"/>
      <c r="AB159" s="894"/>
      <c r="AC159" s="881"/>
      <c r="AD159" s="872"/>
      <c r="AE159" s="872"/>
      <c r="AF159" s="1097"/>
      <c r="AG159" s="1097"/>
      <c r="AH159" s="873"/>
      <c r="AI159" s="873"/>
      <c r="AJ159" s="873"/>
      <c r="AK159" s="34"/>
      <c r="AM159" s="136"/>
      <c r="AN159" s="169"/>
      <c r="AO159" s="169"/>
      <c r="AP159" s="169"/>
      <c r="AQ159" s="169"/>
    </row>
    <row r="160" spans="1:46" s="46" customFormat="1" ht="27.75" customHeight="1">
      <c r="A160" s="9"/>
      <c r="B160" s="155"/>
      <c r="C160" s="1095"/>
      <c r="D160" s="881"/>
      <c r="E160" s="1098" t="s">
        <v>176</v>
      </c>
      <c r="F160" s="1099"/>
      <c r="G160" s="1100"/>
      <c r="H160" s="874" t="s">
        <v>177</v>
      </c>
      <c r="I160" s="875"/>
      <c r="J160" s="875"/>
      <c r="K160" s="875"/>
      <c r="L160" s="875"/>
      <c r="M160" s="875"/>
      <c r="N160" s="875"/>
      <c r="O160" s="875"/>
      <c r="P160" s="875"/>
      <c r="Q160" s="876"/>
      <c r="R160" s="1095"/>
      <c r="S160" s="894"/>
      <c r="T160" s="894"/>
      <c r="U160" s="894"/>
      <c r="V160" s="894"/>
      <c r="W160" s="894"/>
      <c r="X160" s="894"/>
      <c r="Y160" s="894"/>
      <c r="Z160" s="894"/>
      <c r="AA160" s="894"/>
      <c r="AB160" s="894"/>
      <c r="AC160" s="881"/>
      <c r="AD160" s="872"/>
      <c r="AE160" s="872"/>
      <c r="AF160" s="1097"/>
      <c r="AG160" s="1097"/>
      <c r="AH160" s="873"/>
      <c r="AI160" s="873"/>
      <c r="AJ160" s="873"/>
      <c r="AK160" s="34"/>
      <c r="AM160" s="136"/>
      <c r="AN160" s="169"/>
      <c r="AO160" s="169"/>
      <c r="AP160" s="169"/>
      <c r="AQ160" s="169"/>
    </row>
    <row r="161" spans="1:46" s="46" customFormat="1" ht="27.75" customHeight="1">
      <c r="A161" s="9"/>
      <c r="B161" s="155"/>
      <c r="C161" s="882"/>
      <c r="D161" s="883"/>
      <c r="E161" s="1101"/>
      <c r="F161" s="1102"/>
      <c r="G161" s="1103"/>
      <c r="H161" s="874" t="s">
        <v>178</v>
      </c>
      <c r="I161" s="875"/>
      <c r="J161" s="875"/>
      <c r="K161" s="876"/>
      <c r="L161" s="874" t="s">
        <v>179</v>
      </c>
      <c r="M161" s="875"/>
      <c r="N161" s="875"/>
      <c r="O161" s="875"/>
      <c r="P161" s="875"/>
      <c r="Q161" s="876"/>
      <c r="R161" s="882"/>
      <c r="S161" s="895"/>
      <c r="T161" s="895"/>
      <c r="U161" s="895"/>
      <c r="V161" s="895"/>
      <c r="W161" s="895"/>
      <c r="X161" s="895"/>
      <c r="Y161" s="895"/>
      <c r="Z161" s="895"/>
      <c r="AA161" s="895"/>
      <c r="AB161" s="895"/>
      <c r="AC161" s="883"/>
      <c r="AD161" s="872"/>
      <c r="AE161" s="872"/>
      <c r="AF161" s="1097"/>
      <c r="AG161" s="1097"/>
      <c r="AH161" s="873"/>
      <c r="AI161" s="873"/>
      <c r="AJ161" s="873"/>
      <c r="AK161" s="34"/>
      <c r="AM161" s="136"/>
      <c r="AN161" s="169"/>
      <c r="AO161" s="169"/>
      <c r="AP161" s="169"/>
      <c r="AQ161" s="169"/>
    </row>
    <row r="162" spans="1:46" s="46" customFormat="1" ht="42" customHeight="1">
      <c r="A162" s="9"/>
      <c r="B162" s="155"/>
      <c r="C162" s="900">
        <v>1</v>
      </c>
      <c r="D162" s="901"/>
      <c r="E162" s="902" t="str" cm="1">
        <f t="array" aca="1" ref="E162" ca="1">IFERROR(INDIRECT("Tbl!"&amp;ADDRESS(MATCH($L162,Tbl!$AC:$AC,0),27)),"")</f>
        <v/>
      </c>
      <c r="F162" s="903"/>
      <c r="G162" s="904"/>
      <c r="H162" s="905" t="str" cm="1">
        <f t="array" aca="1" ref="H162" ca="1">IFERROR(INDIRECT("Tbl!"&amp;ADDRESS(MATCH($L162,Tbl!$AC:$AC,0),28)),"")</f>
        <v/>
      </c>
      <c r="I162" s="906"/>
      <c r="J162" s="906"/>
      <c r="K162" s="907"/>
      <c r="L162" s="908"/>
      <c r="M162" s="909"/>
      <c r="N162" s="909"/>
      <c r="O162" s="909"/>
      <c r="P162" s="909"/>
      <c r="Q162" s="909"/>
      <c r="R162" s="1104"/>
      <c r="S162" s="1105"/>
      <c r="T162" s="1105"/>
      <c r="U162" s="1105"/>
      <c r="V162" s="1105"/>
      <c r="W162" s="1105"/>
      <c r="X162" s="1105"/>
      <c r="Y162" s="1105"/>
      <c r="Z162" s="1105"/>
      <c r="AA162" s="1105"/>
      <c r="AB162" s="1105"/>
      <c r="AC162" s="1105"/>
      <c r="AD162" s="896"/>
      <c r="AE162" s="896"/>
      <c r="AF162" s="896"/>
      <c r="AG162" s="896"/>
      <c r="AH162" s="897"/>
      <c r="AI162" s="898"/>
      <c r="AJ162" s="899"/>
      <c r="AK162" s="34"/>
      <c r="AM162" s="343" t="s">
        <v>533</v>
      </c>
      <c r="AN162" s="343"/>
      <c r="AO162" s="343"/>
      <c r="AP162" s="343"/>
      <c r="AQ162" s="343"/>
      <c r="AR162" s="343"/>
      <c r="AS162" s="343"/>
    </row>
    <row r="163" spans="1:46" s="46" customFormat="1" ht="42" customHeight="1">
      <c r="A163" s="9"/>
      <c r="B163" s="155"/>
      <c r="C163" s="900">
        <v>2</v>
      </c>
      <c r="D163" s="901"/>
      <c r="E163" s="902" t="str" cm="1">
        <f t="array" aca="1" ref="E163" ca="1">IFERROR(INDIRECT("Tbl!"&amp;ADDRESS(MATCH($L163,Tbl!$AC:$AC,0),27)),"")</f>
        <v/>
      </c>
      <c r="F163" s="903"/>
      <c r="G163" s="904"/>
      <c r="H163" s="905" t="str" cm="1">
        <f t="array" aca="1" ref="H163" ca="1">IFERROR(INDIRECT("Tbl!"&amp;ADDRESS(MATCH($L163,Tbl!$AC:$AC,0),28)),"")</f>
        <v/>
      </c>
      <c r="I163" s="906"/>
      <c r="J163" s="906"/>
      <c r="K163" s="907"/>
      <c r="L163" s="908"/>
      <c r="M163" s="909"/>
      <c r="N163" s="909"/>
      <c r="O163" s="909"/>
      <c r="P163" s="909"/>
      <c r="Q163" s="909"/>
      <c r="R163" s="1104"/>
      <c r="S163" s="1105"/>
      <c r="T163" s="1105"/>
      <c r="U163" s="1105"/>
      <c r="V163" s="1105"/>
      <c r="W163" s="1105"/>
      <c r="X163" s="1105"/>
      <c r="Y163" s="1105"/>
      <c r="Z163" s="1105"/>
      <c r="AA163" s="1105"/>
      <c r="AB163" s="1105"/>
      <c r="AC163" s="1105"/>
      <c r="AD163" s="896"/>
      <c r="AE163" s="896"/>
      <c r="AF163" s="896"/>
      <c r="AG163" s="896"/>
      <c r="AH163" s="897"/>
      <c r="AI163" s="898"/>
      <c r="AJ163" s="899"/>
      <c r="AK163" s="34"/>
      <c r="AM163" s="136"/>
      <c r="AN163" s="169"/>
      <c r="AO163" s="169"/>
      <c r="AP163" s="169"/>
      <c r="AQ163" s="169"/>
    </row>
    <row r="164" spans="1:46" s="46" customFormat="1" ht="42" customHeight="1">
      <c r="A164" s="9"/>
      <c r="B164" s="155"/>
      <c r="C164" s="900">
        <v>3</v>
      </c>
      <c r="D164" s="901"/>
      <c r="E164" s="902" t="str" cm="1">
        <f t="array" aca="1" ref="E164" ca="1">IFERROR(INDIRECT("Tbl!"&amp;ADDRESS(MATCH($L164,Tbl!$AC:$AC,0),27)),"")</f>
        <v/>
      </c>
      <c r="F164" s="903"/>
      <c r="G164" s="904"/>
      <c r="H164" s="905" t="str" cm="1">
        <f t="array" aca="1" ref="H164" ca="1">IFERROR(INDIRECT("Tbl!"&amp;ADDRESS(MATCH($L164,Tbl!$AC:$AC,0),28)),"")</f>
        <v/>
      </c>
      <c r="I164" s="906"/>
      <c r="J164" s="906"/>
      <c r="K164" s="907"/>
      <c r="L164" s="908"/>
      <c r="M164" s="909"/>
      <c r="N164" s="909"/>
      <c r="O164" s="909"/>
      <c r="P164" s="909"/>
      <c r="Q164" s="909"/>
      <c r="R164" s="1104"/>
      <c r="S164" s="1105"/>
      <c r="T164" s="1105"/>
      <c r="U164" s="1105"/>
      <c r="V164" s="1105"/>
      <c r="W164" s="1105"/>
      <c r="X164" s="1105"/>
      <c r="Y164" s="1105"/>
      <c r="Z164" s="1105"/>
      <c r="AA164" s="1105"/>
      <c r="AB164" s="1105"/>
      <c r="AC164" s="1105"/>
      <c r="AD164" s="896"/>
      <c r="AE164" s="896"/>
      <c r="AF164" s="896"/>
      <c r="AG164" s="896"/>
      <c r="AH164" s="897"/>
      <c r="AI164" s="898"/>
      <c r="AJ164" s="899"/>
      <c r="AK164" s="34"/>
      <c r="AM164" s="136"/>
      <c r="AN164" s="169"/>
      <c r="AO164" s="169"/>
      <c r="AP164" s="169"/>
      <c r="AQ164" s="169"/>
    </row>
    <row r="165" spans="1:46" s="46" customFormat="1" ht="42" customHeight="1">
      <c r="A165" s="9"/>
      <c r="B165" s="155"/>
      <c r="C165" s="900">
        <v>4</v>
      </c>
      <c r="D165" s="901"/>
      <c r="E165" s="902" t="str" cm="1">
        <f t="array" aca="1" ref="E165" ca="1">IFERROR(INDIRECT("Tbl!"&amp;ADDRESS(MATCH($L165,Tbl!$AC:$AC,0),27)),"")</f>
        <v/>
      </c>
      <c r="F165" s="903"/>
      <c r="G165" s="904"/>
      <c r="H165" s="905" t="str" cm="1">
        <f t="array" aca="1" ref="H165" ca="1">IFERROR(INDIRECT("Tbl!"&amp;ADDRESS(MATCH($L165,Tbl!$AC:$AC,0),28)),"")</f>
        <v/>
      </c>
      <c r="I165" s="906"/>
      <c r="J165" s="906"/>
      <c r="K165" s="907"/>
      <c r="L165" s="908"/>
      <c r="M165" s="909"/>
      <c r="N165" s="909"/>
      <c r="O165" s="909"/>
      <c r="P165" s="909"/>
      <c r="Q165" s="909"/>
      <c r="R165" s="1104"/>
      <c r="S165" s="1105"/>
      <c r="T165" s="1105"/>
      <c r="U165" s="1105"/>
      <c r="V165" s="1105"/>
      <c r="W165" s="1105"/>
      <c r="X165" s="1105"/>
      <c r="Y165" s="1105"/>
      <c r="Z165" s="1105"/>
      <c r="AA165" s="1105"/>
      <c r="AB165" s="1105"/>
      <c r="AC165" s="1105"/>
      <c r="AD165" s="896"/>
      <c r="AE165" s="896"/>
      <c r="AF165" s="896"/>
      <c r="AG165" s="896"/>
      <c r="AH165" s="897"/>
      <c r="AI165" s="898"/>
      <c r="AJ165" s="899"/>
      <c r="AK165" s="34"/>
      <c r="AM165" s="136"/>
      <c r="AN165" s="169"/>
      <c r="AO165" s="169"/>
      <c r="AP165" s="169"/>
      <c r="AQ165" s="169"/>
    </row>
    <row r="166" spans="1:46" s="46" customFormat="1" ht="42" customHeight="1">
      <c r="A166" s="9"/>
      <c r="B166" s="155"/>
      <c r="C166" s="900">
        <v>5</v>
      </c>
      <c r="D166" s="901"/>
      <c r="E166" s="902" t="str" cm="1">
        <f t="array" aca="1" ref="E166" ca="1">IFERROR(INDIRECT("Tbl!"&amp;ADDRESS(MATCH($L166,Tbl!$AC:$AC,0),27)),"")</f>
        <v/>
      </c>
      <c r="F166" s="903"/>
      <c r="G166" s="904"/>
      <c r="H166" s="905" t="str" cm="1">
        <f t="array" aca="1" ref="H166" ca="1">IFERROR(INDIRECT("Tbl!"&amp;ADDRESS(MATCH($L166,Tbl!$AC:$AC,0),28)),"")</f>
        <v/>
      </c>
      <c r="I166" s="906"/>
      <c r="J166" s="906"/>
      <c r="K166" s="907"/>
      <c r="L166" s="908"/>
      <c r="M166" s="909"/>
      <c r="N166" s="909"/>
      <c r="O166" s="909"/>
      <c r="P166" s="909"/>
      <c r="Q166" s="909"/>
      <c r="R166" s="1104"/>
      <c r="S166" s="1105"/>
      <c r="T166" s="1105"/>
      <c r="U166" s="1105"/>
      <c r="V166" s="1105"/>
      <c r="W166" s="1105"/>
      <c r="X166" s="1105"/>
      <c r="Y166" s="1105"/>
      <c r="Z166" s="1105"/>
      <c r="AA166" s="1105"/>
      <c r="AB166" s="1105"/>
      <c r="AC166" s="1105"/>
      <c r="AD166" s="896"/>
      <c r="AE166" s="896"/>
      <c r="AF166" s="896"/>
      <c r="AG166" s="896"/>
      <c r="AH166" s="897"/>
      <c r="AI166" s="898"/>
      <c r="AJ166" s="899"/>
      <c r="AK166" s="34"/>
      <c r="AM166" s="136"/>
      <c r="AN166" s="169"/>
      <c r="AO166" s="169"/>
      <c r="AP166" s="169"/>
      <c r="AQ166" s="169"/>
    </row>
    <row r="167" spans="1:46" s="46" customFormat="1" ht="42" customHeight="1">
      <c r="A167" s="9"/>
      <c r="B167" s="155"/>
      <c r="C167" s="900">
        <v>6</v>
      </c>
      <c r="D167" s="901"/>
      <c r="E167" s="902" t="str" cm="1">
        <f t="array" aca="1" ref="E167" ca="1">IFERROR(INDIRECT("Tbl!"&amp;ADDRESS(MATCH($L167,Tbl!$AC:$AC,0),27)),"")</f>
        <v/>
      </c>
      <c r="F167" s="903"/>
      <c r="G167" s="904"/>
      <c r="H167" s="905" t="str" cm="1">
        <f t="array" aca="1" ref="H167" ca="1">IFERROR(INDIRECT("Tbl!"&amp;ADDRESS(MATCH($L167,Tbl!$AC:$AC,0),28)),"")</f>
        <v/>
      </c>
      <c r="I167" s="906"/>
      <c r="J167" s="906"/>
      <c r="K167" s="907"/>
      <c r="L167" s="908"/>
      <c r="M167" s="909"/>
      <c r="N167" s="909"/>
      <c r="O167" s="909"/>
      <c r="P167" s="909"/>
      <c r="Q167" s="909"/>
      <c r="R167" s="1104"/>
      <c r="S167" s="1105"/>
      <c r="T167" s="1105"/>
      <c r="U167" s="1105"/>
      <c r="V167" s="1105"/>
      <c r="W167" s="1105"/>
      <c r="X167" s="1105"/>
      <c r="Y167" s="1105"/>
      <c r="Z167" s="1105"/>
      <c r="AA167" s="1105"/>
      <c r="AB167" s="1105"/>
      <c r="AC167" s="1105"/>
      <c r="AD167" s="896"/>
      <c r="AE167" s="896"/>
      <c r="AF167" s="896"/>
      <c r="AG167" s="896"/>
      <c r="AH167" s="897"/>
      <c r="AI167" s="898"/>
      <c r="AJ167" s="899"/>
      <c r="AK167" s="34"/>
      <c r="AM167" s="136"/>
      <c r="AN167" s="169"/>
      <c r="AO167" s="169"/>
      <c r="AP167" s="169"/>
      <c r="AQ167" s="169"/>
    </row>
    <row r="168" spans="1:46" s="46" customFormat="1" ht="42" customHeight="1">
      <c r="A168" s="9"/>
      <c r="B168" s="155"/>
      <c r="C168" s="900">
        <v>7</v>
      </c>
      <c r="D168" s="901"/>
      <c r="E168" s="902" t="str" cm="1">
        <f t="array" aca="1" ref="E168" ca="1">IFERROR(INDIRECT("Tbl!"&amp;ADDRESS(MATCH($L168,Tbl!$AC:$AC,0),27)),"")</f>
        <v/>
      </c>
      <c r="F168" s="903"/>
      <c r="G168" s="904"/>
      <c r="H168" s="905" t="str" cm="1">
        <f t="array" aca="1" ref="H168" ca="1">IFERROR(INDIRECT("Tbl!"&amp;ADDRESS(MATCH($L168,Tbl!$AC:$AC,0),28)),"")</f>
        <v/>
      </c>
      <c r="I168" s="906"/>
      <c r="J168" s="906"/>
      <c r="K168" s="907"/>
      <c r="L168" s="908"/>
      <c r="M168" s="909"/>
      <c r="N168" s="909"/>
      <c r="O168" s="909"/>
      <c r="P168" s="909"/>
      <c r="Q168" s="909"/>
      <c r="R168" s="1104"/>
      <c r="S168" s="1105"/>
      <c r="T168" s="1105"/>
      <c r="U168" s="1105"/>
      <c r="V168" s="1105"/>
      <c r="W168" s="1105"/>
      <c r="X168" s="1105"/>
      <c r="Y168" s="1105"/>
      <c r="Z168" s="1105"/>
      <c r="AA168" s="1105"/>
      <c r="AB168" s="1105"/>
      <c r="AC168" s="1105"/>
      <c r="AD168" s="896"/>
      <c r="AE168" s="896"/>
      <c r="AF168" s="896"/>
      <c r="AG168" s="896"/>
      <c r="AH168" s="897"/>
      <c r="AI168" s="898"/>
      <c r="AJ168" s="899"/>
      <c r="AK168" s="34"/>
      <c r="AM168" s="136"/>
      <c r="AN168" s="169"/>
      <c r="AO168" s="169"/>
      <c r="AP168" s="169"/>
      <c r="AQ168" s="169"/>
    </row>
    <row r="169" spans="1:46" s="46" customFormat="1" ht="42" customHeight="1">
      <c r="A169" s="9"/>
      <c r="B169" s="155"/>
      <c r="C169" s="900">
        <v>8</v>
      </c>
      <c r="D169" s="901"/>
      <c r="E169" s="902" t="str" cm="1">
        <f t="array" aca="1" ref="E169" ca="1">IFERROR(INDIRECT("Tbl!"&amp;ADDRESS(MATCH($L169,Tbl!$AC:$AC,0),27)),"")</f>
        <v/>
      </c>
      <c r="F169" s="903"/>
      <c r="G169" s="904"/>
      <c r="H169" s="905" t="str" cm="1">
        <f t="array" aca="1" ref="H169" ca="1">IFERROR(INDIRECT("Tbl!"&amp;ADDRESS(MATCH($L169,Tbl!$AC:$AC,0),28)),"")</f>
        <v/>
      </c>
      <c r="I169" s="906"/>
      <c r="J169" s="906"/>
      <c r="K169" s="907"/>
      <c r="L169" s="908"/>
      <c r="M169" s="909"/>
      <c r="N169" s="909"/>
      <c r="O169" s="909"/>
      <c r="P169" s="909"/>
      <c r="Q169" s="909"/>
      <c r="R169" s="1104"/>
      <c r="S169" s="1105"/>
      <c r="T169" s="1105"/>
      <c r="U169" s="1105"/>
      <c r="V169" s="1105"/>
      <c r="W169" s="1105"/>
      <c r="X169" s="1105"/>
      <c r="Y169" s="1105"/>
      <c r="Z169" s="1105"/>
      <c r="AA169" s="1105"/>
      <c r="AB169" s="1105"/>
      <c r="AC169" s="1105"/>
      <c r="AD169" s="896"/>
      <c r="AE169" s="896"/>
      <c r="AF169" s="896"/>
      <c r="AG169" s="896"/>
      <c r="AH169" s="897"/>
      <c r="AI169" s="898"/>
      <c r="AJ169" s="899"/>
      <c r="AK169" s="34"/>
      <c r="AM169" s="136"/>
      <c r="AN169" s="169"/>
      <c r="AO169" s="169"/>
      <c r="AP169" s="169"/>
      <c r="AQ169" s="169"/>
    </row>
    <row r="170" spans="1:46" s="46" customFormat="1" ht="42" customHeight="1">
      <c r="A170" s="9"/>
      <c r="B170" s="155"/>
      <c r="C170" s="900">
        <v>9</v>
      </c>
      <c r="D170" s="901"/>
      <c r="E170" s="902" t="str" cm="1">
        <f t="array" aca="1" ref="E170" ca="1">IFERROR(INDIRECT("Tbl!"&amp;ADDRESS(MATCH($L170,Tbl!$AC:$AC,0),27)),"")</f>
        <v/>
      </c>
      <c r="F170" s="903"/>
      <c r="G170" s="904"/>
      <c r="H170" s="905" t="str" cm="1">
        <f t="array" aca="1" ref="H170" ca="1">IFERROR(INDIRECT("Tbl!"&amp;ADDRESS(MATCH($L170,Tbl!$AC:$AC,0),28)),"")</f>
        <v/>
      </c>
      <c r="I170" s="906"/>
      <c r="J170" s="906"/>
      <c r="K170" s="907"/>
      <c r="L170" s="908"/>
      <c r="M170" s="909"/>
      <c r="N170" s="909"/>
      <c r="O170" s="909"/>
      <c r="P170" s="909"/>
      <c r="Q170" s="909"/>
      <c r="R170" s="1104"/>
      <c r="S170" s="1105"/>
      <c r="T170" s="1105"/>
      <c r="U170" s="1105"/>
      <c r="V170" s="1105"/>
      <c r="W170" s="1105"/>
      <c r="X170" s="1105"/>
      <c r="Y170" s="1105"/>
      <c r="Z170" s="1105"/>
      <c r="AA170" s="1105"/>
      <c r="AB170" s="1105"/>
      <c r="AC170" s="1105"/>
      <c r="AD170" s="896"/>
      <c r="AE170" s="896"/>
      <c r="AF170" s="896"/>
      <c r="AG170" s="896"/>
      <c r="AH170" s="897"/>
      <c r="AI170" s="898"/>
      <c r="AJ170" s="899"/>
      <c r="AK170" s="34"/>
      <c r="AM170" s="136"/>
      <c r="AN170" s="169"/>
      <c r="AO170" s="169"/>
      <c r="AP170" s="169"/>
      <c r="AQ170" s="169"/>
    </row>
    <row r="171" spans="1:46" s="46" customFormat="1" ht="42" customHeight="1">
      <c r="A171" s="9"/>
      <c r="B171" s="155"/>
      <c r="C171" s="900">
        <v>10</v>
      </c>
      <c r="D171" s="901"/>
      <c r="E171" s="902" t="str" cm="1">
        <f t="array" aca="1" ref="E171" ca="1">IFERROR(INDIRECT("Tbl!"&amp;ADDRESS(MATCH($L171,Tbl!$AC:$AC,0),27)),"")</f>
        <v/>
      </c>
      <c r="F171" s="903"/>
      <c r="G171" s="904"/>
      <c r="H171" s="905" t="str" cm="1">
        <f t="array" aca="1" ref="H171" ca="1">IFERROR(INDIRECT("Tbl!"&amp;ADDRESS(MATCH($L171,Tbl!$AC:$AC,0),28)),"")</f>
        <v/>
      </c>
      <c r="I171" s="906"/>
      <c r="J171" s="906"/>
      <c r="K171" s="907"/>
      <c r="L171" s="908"/>
      <c r="M171" s="909"/>
      <c r="N171" s="909"/>
      <c r="O171" s="909"/>
      <c r="P171" s="909"/>
      <c r="Q171" s="909"/>
      <c r="R171" s="1104"/>
      <c r="S171" s="1105"/>
      <c r="T171" s="1105"/>
      <c r="U171" s="1105"/>
      <c r="V171" s="1105"/>
      <c r="W171" s="1105"/>
      <c r="X171" s="1105"/>
      <c r="Y171" s="1105"/>
      <c r="Z171" s="1105"/>
      <c r="AA171" s="1105"/>
      <c r="AB171" s="1105"/>
      <c r="AC171" s="1105"/>
      <c r="AD171" s="896"/>
      <c r="AE171" s="896"/>
      <c r="AF171" s="896"/>
      <c r="AG171" s="896"/>
      <c r="AH171" s="897"/>
      <c r="AI171" s="898"/>
      <c r="AJ171" s="899"/>
      <c r="AK171" s="34"/>
      <c r="AM171" s="136"/>
      <c r="AN171" s="169"/>
      <c r="AO171" s="169"/>
      <c r="AP171" s="169"/>
      <c r="AQ171" s="169"/>
    </row>
    <row r="172" spans="1:46" s="46" customFormat="1" ht="42" customHeight="1">
      <c r="A172" s="9"/>
      <c r="B172" s="155"/>
      <c r="C172" s="900">
        <v>11</v>
      </c>
      <c r="D172" s="901"/>
      <c r="E172" s="902" t="str" cm="1">
        <f t="array" aca="1" ref="E172" ca="1">IFERROR(INDIRECT("Tbl!"&amp;ADDRESS(MATCH($L172,Tbl!$AC:$AC,0),27)),"")</f>
        <v/>
      </c>
      <c r="F172" s="903"/>
      <c r="G172" s="904"/>
      <c r="H172" s="905" t="str" cm="1">
        <f t="array" aca="1" ref="H172" ca="1">IFERROR(INDIRECT("Tbl!"&amp;ADDRESS(MATCH($L172,Tbl!$AC:$AC,0),28)),"")</f>
        <v/>
      </c>
      <c r="I172" s="906"/>
      <c r="J172" s="906"/>
      <c r="K172" s="907"/>
      <c r="L172" s="908"/>
      <c r="M172" s="909"/>
      <c r="N172" s="909"/>
      <c r="O172" s="909"/>
      <c r="P172" s="909"/>
      <c r="Q172" s="909"/>
      <c r="R172" s="1104"/>
      <c r="S172" s="1105"/>
      <c r="T172" s="1105"/>
      <c r="U172" s="1105"/>
      <c r="V172" s="1105"/>
      <c r="W172" s="1105"/>
      <c r="X172" s="1105"/>
      <c r="Y172" s="1105"/>
      <c r="Z172" s="1105"/>
      <c r="AA172" s="1105"/>
      <c r="AB172" s="1105"/>
      <c r="AC172" s="1105"/>
      <c r="AD172" s="896"/>
      <c r="AE172" s="896"/>
      <c r="AF172" s="896"/>
      <c r="AG172" s="896"/>
      <c r="AH172" s="897"/>
      <c r="AI172" s="898"/>
      <c r="AJ172" s="899"/>
      <c r="AK172" s="34"/>
      <c r="AM172" s="136"/>
      <c r="AN172" s="169"/>
      <c r="AO172" s="169"/>
      <c r="AP172" s="169"/>
      <c r="AQ172" s="169"/>
    </row>
    <row r="173" spans="1:46" s="46" customFormat="1" ht="42" customHeight="1">
      <c r="A173" s="9"/>
      <c r="B173" s="155"/>
      <c r="C173" s="900">
        <v>12</v>
      </c>
      <c r="D173" s="901"/>
      <c r="E173" s="902" t="str" cm="1">
        <f t="array" aca="1" ref="E173" ca="1">IFERROR(INDIRECT("Tbl!"&amp;ADDRESS(MATCH($L173,Tbl!$AC:$AC,0),27)),"")</f>
        <v/>
      </c>
      <c r="F173" s="903"/>
      <c r="G173" s="904"/>
      <c r="H173" s="905" t="str" cm="1">
        <f t="array" aca="1" ref="H173" ca="1">IFERROR(INDIRECT("Tbl!"&amp;ADDRESS(MATCH($L173,Tbl!$AC:$AC,0),28)),"")</f>
        <v/>
      </c>
      <c r="I173" s="906"/>
      <c r="J173" s="906"/>
      <c r="K173" s="907"/>
      <c r="L173" s="908"/>
      <c r="M173" s="909"/>
      <c r="N173" s="909"/>
      <c r="O173" s="909"/>
      <c r="P173" s="909"/>
      <c r="Q173" s="909"/>
      <c r="R173" s="1104"/>
      <c r="S173" s="1105"/>
      <c r="T173" s="1105"/>
      <c r="U173" s="1105"/>
      <c r="V173" s="1105"/>
      <c r="W173" s="1105"/>
      <c r="X173" s="1105"/>
      <c r="Y173" s="1105"/>
      <c r="Z173" s="1105"/>
      <c r="AA173" s="1105"/>
      <c r="AB173" s="1105"/>
      <c r="AC173" s="1105"/>
      <c r="AD173" s="896"/>
      <c r="AE173" s="896"/>
      <c r="AF173" s="896"/>
      <c r="AG173" s="896"/>
      <c r="AH173" s="897"/>
      <c r="AI173" s="898"/>
      <c r="AJ173" s="899"/>
      <c r="AK173" s="34"/>
      <c r="AM173" s="136"/>
      <c r="AN173" s="169"/>
      <c r="AO173" s="169"/>
      <c r="AP173" s="169"/>
      <c r="AQ173" s="169"/>
    </row>
    <row r="174" spans="1:46" s="46" customFormat="1" ht="42" customHeight="1">
      <c r="A174" s="9"/>
      <c r="B174" s="155"/>
      <c r="C174" s="900">
        <v>13</v>
      </c>
      <c r="D174" s="901"/>
      <c r="E174" s="902" t="str" cm="1">
        <f t="array" aca="1" ref="E174" ca="1">IFERROR(INDIRECT("Tbl!"&amp;ADDRESS(MATCH($L174,Tbl!$AC:$AC,0),27)),"")</f>
        <v/>
      </c>
      <c r="F174" s="903"/>
      <c r="G174" s="904"/>
      <c r="H174" s="905" t="str" cm="1">
        <f t="array" aca="1" ref="H174" ca="1">IFERROR(INDIRECT("Tbl!"&amp;ADDRESS(MATCH($L174,Tbl!$AC:$AC,0),28)),"")</f>
        <v/>
      </c>
      <c r="I174" s="906"/>
      <c r="J174" s="906"/>
      <c r="K174" s="907"/>
      <c r="L174" s="908"/>
      <c r="M174" s="909"/>
      <c r="N174" s="909"/>
      <c r="O174" s="909"/>
      <c r="P174" s="909"/>
      <c r="Q174" s="909"/>
      <c r="R174" s="1104"/>
      <c r="S174" s="1105"/>
      <c r="T174" s="1105"/>
      <c r="U174" s="1105"/>
      <c r="V174" s="1105"/>
      <c r="W174" s="1105"/>
      <c r="X174" s="1105"/>
      <c r="Y174" s="1105"/>
      <c r="Z174" s="1105"/>
      <c r="AA174" s="1105"/>
      <c r="AB174" s="1105"/>
      <c r="AC174" s="1105"/>
      <c r="AD174" s="896"/>
      <c r="AE174" s="896"/>
      <c r="AF174" s="896"/>
      <c r="AG174" s="896"/>
      <c r="AH174" s="897"/>
      <c r="AI174" s="898"/>
      <c r="AJ174" s="899"/>
      <c r="AK174" s="34"/>
      <c r="AM174" s="136"/>
      <c r="AN174" s="169"/>
      <c r="AO174" s="169"/>
      <c r="AP174" s="169"/>
      <c r="AQ174" s="169"/>
      <c r="AR174" s="45"/>
      <c r="AS174" s="45"/>
      <c r="AT174" s="45"/>
    </row>
    <row r="175" spans="1:46" s="46" customFormat="1" ht="42" customHeight="1">
      <c r="A175" s="9"/>
      <c r="B175" s="155"/>
      <c r="C175" s="900">
        <v>14</v>
      </c>
      <c r="D175" s="901"/>
      <c r="E175" s="902" t="str" cm="1">
        <f t="array" aca="1" ref="E175" ca="1">IFERROR(INDIRECT("Tbl!"&amp;ADDRESS(MATCH($L175,Tbl!$AC:$AC,0),27)),"")</f>
        <v/>
      </c>
      <c r="F175" s="903"/>
      <c r="G175" s="904"/>
      <c r="H175" s="905" t="str" cm="1">
        <f t="array" aca="1" ref="H175" ca="1">IFERROR(INDIRECT("Tbl!"&amp;ADDRESS(MATCH($L175,Tbl!$AC:$AC,0),28)),"")</f>
        <v/>
      </c>
      <c r="I175" s="906"/>
      <c r="J175" s="906"/>
      <c r="K175" s="907"/>
      <c r="L175" s="908"/>
      <c r="M175" s="909"/>
      <c r="N175" s="909"/>
      <c r="O175" s="909"/>
      <c r="P175" s="909"/>
      <c r="Q175" s="909"/>
      <c r="R175" s="1104"/>
      <c r="S175" s="1105"/>
      <c r="T175" s="1105"/>
      <c r="U175" s="1105"/>
      <c r="V175" s="1105"/>
      <c r="W175" s="1105"/>
      <c r="X175" s="1105"/>
      <c r="Y175" s="1105"/>
      <c r="Z175" s="1105"/>
      <c r="AA175" s="1105"/>
      <c r="AB175" s="1105"/>
      <c r="AC175" s="1105"/>
      <c r="AD175" s="896"/>
      <c r="AE175" s="896"/>
      <c r="AF175" s="896"/>
      <c r="AG175" s="896"/>
      <c r="AH175" s="897"/>
      <c r="AI175" s="898"/>
      <c r="AJ175" s="899"/>
      <c r="AK175" s="34"/>
      <c r="AM175" s="136"/>
      <c r="AN175" s="169"/>
      <c r="AO175" s="169"/>
      <c r="AP175" s="169"/>
      <c r="AQ175" s="169"/>
    </row>
    <row r="176" spans="1:46" s="46" customFormat="1" ht="42" customHeight="1">
      <c r="A176" s="9"/>
      <c r="B176" s="155"/>
      <c r="C176" s="900">
        <v>15</v>
      </c>
      <c r="D176" s="901"/>
      <c r="E176" s="902" t="str" cm="1">
        <f t="array" aca="1" ref="E176" ca="1">IFERROR(INDIRECT("Tbl!"&amp;ADDRESS(MATCH($L176,Tbl!$AC:$AC,0),27)),"")</f>
        <v/>
      </c>
      <c r="F176" s="903"/>
      <c r="G176" s="904"/>
      <c r="H176" s="905" t="str" cm="1">
        <f t="array" aca="1" ref="H176" ca="1">IFERROR(INDIRECT("Tbl!"&amp;ADDRESS(MATCH($L176,Tbl!$AC:$AC,0),28)),"")</f>
        <v/>
      </c>
      <c r="I176" s="906"/>
      <c r="J176" s="906"/>
      <c r="K176" s="907"/>
      <c r="L176" s="908"/>
      <c r="M176" s="909"/>
      <c r="N176" s="909"/>
      <c r="O176" s="909"/>
      <c r="P176" s="909"/>
      <c r="Q176" s="909"/>
      <c r="R176" s="1104"/>
      <c r="S176" s="1105"/>
      <c r="T176" s="1105"/>
      <c r="U176" s="1105"/>
      <c r="V176" s="1105"/>
      <c r="W176" s="1105"/>
      <c r="X176" s="1105"/>
      <c r="Y176" s="1105"/>
      <c r="Z176" s="1105"/>
      <c r="AA176" s="1105"/>
      <c r="AB176" s="1105"/>
      <c r="AC176" s="1105"/>
      <c r="AD176" s="896"/>
      <c r="AE176" s="896"/>
      <c r="AF176" s="896"/>
      <c r="AG176" s="896"/>
      <c r="AH176" s="897"/>
      <c r="AI176" s="898"/>
      <c r="AJ176" s="899"/>
      <c r="AK176" s="34"/>
      <c r="AM176" s="308"/>
      <c r="AN176" s="308"/>
      <c r="AO176" s="308"/>
      <c r="AP176" s="308"/>
      <c r="AQ176" s="308"/>
      <c r="AR176" s="308"/>
      <c r="AS176" s="308"/>
      <c r="AT176" s="308"/>
    </row>
    <row r="177" spans="1:46" ht="18" customHeight="1">
      <c r="A177" s="1"/>
      <c r="B177" s="54"/>
      <c r="C177" s="283"/>
      <c r="D177" s="54"/>
      <c r="E177" s="54"/>
      <c r="F177" s="54"/>
      <c r="G177" s="54"/>
      <c r="H177" s="54"/>
      <c r="I177" s="54"/>
      <c r="J177" s="54"/>
      <c r="K177" s="54"/>
      <c r="L177" s="54"/>
      <c r="M177" s="54"/>
      <c r="N177" s="54"/>
      <c r="O177" s="54"/>
      <c r="P177" s="54"/>
      <c r="Q177" s="54"/>
      <c r="R177" s="54"/>
      <c r="S177" s="54"/>
      <c r="T177" s="54"/>
      <c r="U177" s="54"/>
      <c r="V177" s="116"/>
      <c r="W177" s="116"/>
      <c r="X177" s="116"/>
      <c r="Y177" s="116"/>
      <c r="Z177" s="116"/>
      <c r="AA177" s="121"/>
      <c r="AB177" s="116"/>
      <c r="AC177" s="116"/>
      <c r="AD177" s="116"/>
      <c r="AE177" s="116"/>
      <c r="AF177" s="116"/>
      <c r="AG177" s="116"/>
      <c r="AH177" s="116"/>
      <c r="AI177" s="116"/>
      <c r="AJ177" s="251" t="s">
        <v>79</v>
      </c>
      <c r="AK177" s="116"/>
      <c r="AN177" s="169"/>
      <c r="AO177" s="169"/>
      <c r="AP177" s="169"/>
      <c r="AQ177" s="169"/>
    </row>
    <row r="178" spans="1:46" s="46" customFormat="1" ht="13.5">
      <c r="A178" s="9"/>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871" t="s">
        <v>84</v>
      </c>
      <c r="Z178" s="871"/>
      <c r="AA178" s="871"/>
      <c r="AB178" s="871"/>
      <c r="AC178" s="746" t="str">
        <f>IF($AC$4="","",$AC$4)</f>
        <v/>
      </c>
      <c r="AD178" s="746"/>
      <c r="AE178" s="746"/>
      <c r="AF178" s="746"/>
      <c r="AG178" s="746"/>
      <c r="AH178" s="746"/>
      <c r="AI178" s="746"/>
      <c r="AJ178" s="746"/>
      <c r="AK178" s="67"/>
      <c r="AM178" s="136"/>
      <c r="AN178" s="169"/>
      <c r="AO178" s="169"/>
      <c r="AP178" s="169"/>
      <c r="AQ178" s="169"/>
    </row>
    <row r="179" spans="1:46">
      <c r="A179" s="1"/>
      <c r="B179" s="72"/>
      <c r="C179" s="258" t="s">
        <v>170</v>
      </c>
      <c r="D179" s="258"/>
      <c r="E179" s="258"/>
      <c r="F179" s="258"/>
      <c r="G179" s="258"/>
      <c r="H179" s="258"/>
      <c r="I179" s="258"/>
      <c r="J179" s="258"/>
      <c r="K179" s="258"/>
      <c r="L179" s="258"/>
      <c r="M179" s="258"/>
      <c r="N179" s="258"/>
      <c r="O179" s="258"/>
      <c r="P179" s="258"/>
      <c r="Q179" s="258"/>
      <c r="R179" s="258"/>
      <c r="S179" s="258"/>
      <c r="T179" s="258"/>
      <c r="U179" s="258"/>
      <c r="V179" s="258"/>
      <c r="W179" s="258"/>
      <c r="X179" s="258"/>
      <c r="Y179" s="54"/>
      <c r="Z179" s="54"/>
      <c r="AA179" s="54"/>
      <c r="AB179" s="54"/>
      <c r="AC179" s="54"/>
      <c r="AD179" s="54"/>
      <c r="AE179" s="54"/>
      <c r="AF179" s="281" t="str">
        <f>IF($E$10="B","B事業所（６）",IF($E$10="C","C事業所（６）",""))</f>
        <v/>
      </c>
      <c r="AG179" s="54"/>
      <c r="AH179" s="54"/>
      <c r="AI179" s="54"/>
      <c r="AJ179" s="54"/>
      <c r="AK179" s="54"/>
      <c r="AN179" s="169"/>
      <c r="AO179" s="169"/>
      <c r="AP179" s="169"/>
      <c r="AQ179" s="169"/>
      <c r="AR179" s="46"/>
      <c r="AS179" s="46"/>
      <c r="AT179" s="46"/>
    </row>
    <row r="180" spans="1:46" ht="8.25" customHeight="1">
      <c r="A180" s="1"/>
      <c r="B180" s="32"/>
      <c r="C180" s="17"/>
      <c r="D180" s="17"/>
      <c r="E180" s="17"/>
      <c r="F180" s="17"/>
      <c r="G180" s="17"/>
      <c r="H180" s="17"/>
      <c r="I180" s="17"/>
      <c r="J180" s="17"/>
      <c r="K180" s="17"/>
      <c r="L180" s="17"/>
      <c r="M180" s="17"/>
      <c r="N180" s="17"/>
      <c r="O180" s="17"/>
      <c r="P180" s="17"/>
      <c r="Q180" s="17"/>
      <c r="R180" s="17"/>
      <c r="S180" s="17"/>
      <c r="T180" s="17"/>
      <c r="U180" s="17"/>
      <c r="V180" s="5"/>
      <c r="W180" s="5"/>
      <c r="X180" s="5"/>
      <c r="Y180" s="5"/>
      <c r="Z180" s="5"/>
      <c r="AA180" s="5"/>
      <c r="AB180" s="5"/>
      <c r="AC180" s="5"/>
      <c r="AD180" s="5"/>
      <c r="AE180" s="5"/>
      <c r="AF180" s="5"/>
      <c r="AG180" s="5"/>
      <c r="AH180" s="5"/>
      <c r="AI180" s="5"/>
      <c r="AJ180" s="5"/>
      <c r="AK180" s="18"/>
      <c r="AN180" s="169"/>
      <c r="AO180" s="169"/>
      <c r="AP180" s="169"/>
      <c r="AQ180" s="169"/>
      <c r="AR180" s="46"/>
      <c r="AS180" s="46"/>
      <c r="AT180" s="46"/>
    </row>
    <row r="181" spans="1:46" s="46" customFormat="1" ht="13.5">
      <c r="A181" s="9"/>
      <c r="B181" s="155"/>
      <c r="C181" s="130" t="s">
        <v>180</v>
      </c>
      <c r="D181" s="86"/>
      <c r="E181" s="86"/>
      <c r="F181" s="86"/>
      <c r="G181" s="86"/>
      <c r="H181" s="86"/>
      <c r="I181" s="86"/>
      <c r="J181" s="86"/>
      <c r="K181" s="86"/>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34"/>
      <c r="AM181" s="136"/>
      <c r="AN181" s="169"/>
      <c r="AO181" s="169"/>
      <c r="AP181" s="169"/>
      <c r="AQ181" s="169"/>
    </row>
    <row r="182" spans="1:46" s="46" customFormat="1" ht="13.5">
      <c r="A182" s="9"/>
      <c r="B182" s="155"/>
      <c r="C182" s="86"/>
      <c r="D182" s="86"/>
      <c r="E182" s="86"/>
      <c r="F182" s="86"/>
      <c r="G182" s="86"/>
      <c r="H182" s="67"/>
      <c r="I182" s="86"/>
      <c r="J182" s="67"/>
      <c r="K182" s="86"/>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34"/>
      <c r="AM182" s="136"/>
      <c r="AN182" s="169"/>
      <c r="AO182" s="169"/>
      <c r="AP182" s="169"/>
      <c r="AQ182" s="169"/>
    </row>
    <row r="183" spans="1:46" s="46" customFormat="1" ht="13.5">
      <c r="A183" s="9"/>
      <c r="B183" s="155"/>
      <c r="C183" s="914" t="s">
        <v>181</v>
      </c>
      <c r="D183" s="914"/>
      <c r="E183" s="914"/>
      <c r="F183" s="914"/>
      <c r="G183" s="914"/>
      <c r="H183" s="914"/>
      <c r="I183" s="914"/>
      <c r="J183" s="914"/>
      <c r="K183" s="914"/>
      <c r="L183" s="914"/>
      <c r="M183" s="914"/>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34"/>
      <c r="AM183" s="136"/>
      <c r="AN183" s="169"/>
      <c r="AO183" s="169"/>
      <c r="AP183" s="169"/>
      <c r="AQ183" s="169"/>
    </row>
    <row r="184" spans="1:46" s="46" customFormat="1" ht="13.5">
      <c r="A184" s="9"/>
      <c r="B184" s="155"/>
      <c r="C184" s="86"/>
      <c r="D184" s="86"/>
      <c r="E184" s="86"/>
      <c r="F184" s="86"/>
      <c r="G184" s="86"/>
      <c r="H184" s="89"/>
      <c r="I184" s="86"/>
      <c r="J184" s="88"/>
      <c r="K184" s="86"/>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34"/>
      <c r="AM184" s="136"/>
      <c r="AN184" s="169"/>
      <c r="AO184" s="169"/>
      <c r="AP184" s="169"/>
      <c r="AQ184" s="169"/>
    </row>
    <row r="185" spans="1:46" s="46" customFormat="1" ht="13.5">
      <c r="A185" s="9"/>
      <c r="B185" s="155"/>
      <c r="C185" s="130" t="s">
        <v>182</v>
      </c>
      <c r="D185" s="86"/>
      <c r="E185" s="86"/>
      <c r="F185" s="86"/>
      <c r="G185" s="86"/>
      <c r="H185" s="89"/>
      <c r="I185" s="86"/>
      <c r="J185" s="88"/>
      <c r="K185" s="86"/>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34"/>
      <c r="AM185" s="136"/>
      <c r="AN185" s="169"/>
      <c r="AO185" s="169"/>
      <c r="AP185" s="169"/>
      <c r="AQ185" s="169"/>
    </row>
    <row r="186" spans="1:46" s="46" customFormat="1" ht="14.45" customHeight="1">
      <c r="A186" s="9"/>
      <c r="B186" s="155"/>
      <c r="C186" s="915"/>
      <c r="D186" s="916"/>
      <c r="E186" s="916"/>
      <c r="F186" s="916"/>
      <c r="G186" s="916"/>
      <c r="H186" s="916"/>
      <c r="I186" s="916"/>
      <c r="J186" s="916"/>
      <c r="K186" s="916"/>
      <c r="L186" s="916"/>
      <c r="M186" s="916"/>
      <c r="N186" s="916"/>
      <c r="O186" s="916"/>
      <c r="P186" s="916"/>
      <c r="Q186" s="916"/>
      <c r="R186" s="916"/>
      <c r="S186" s="916"/>
      <c r="T186" s="916"/>
      <c r="U186" s="916"/>
      <c r="V186" s="916"/>
      <c r="W186" s="916"/>
      <c r="X186" s="916"/>
      <c r="Y186" s="916"/>
      <c r="Z186" s="916"/>
      <c r="AA186" s="916"/>
      <c r="AB186" s="916"/>
      <c r="AC186" s="916"/>
      <c r="AD186" s="916"/>
      <c r="AE186" s="916"/>
      <c r="AF186" s="916"/>
      <c r="AG186" s="916"/>
      <c r="AH186" s="916"/>
      <c r="AI186" s="916"/>
      <c r="AJ186" s="917"/>
      <c r="AK186" s="34"/>
      <c r="AM186" s="133" t="s">
        <v>452</v>
      </c>
      <c r="AN186" s="169"/>
      <c r="AO186" s="169"/>
      <c r="AP186" s="169"/>
      <c r="AQ186" s="169"/>
    </row>
    <row r="187" spans="1:46" s="46" customFormat="1" ht="14.45" customHeight="1">
      <c r="A187" s="9"/>
      <c r="B187" s="155"/>
      <c r="C187" s="918"/>
      <c r="D187" s="919"/>
      <c r="E187" s="919"/>
      <c r="F187" s="919"/>
      <c r="G187" s="919"/>
      <c r="H187" s="919"/>
      <c r="I187" s="919"/>
      <c r="J187" s="919"/>
      <c r="K187" s="919"/>
      <c r="L187" s="919"/>
      <c r="M187" s="919"/>
      <c r="N187" s="919"/>
      <c r="O187" s="919"/>
      <c r="P187" s="919"/>
      <c r="Q187" s="919"/>
      <c r="R187" s="919"/>
      <c r="S187" s="919"/>
      <c r="T187" s="919"/>
      <c r="U187" s="919"/>
      <c r="V187" s="919"/>
      <c r="W187" s="919"/>
      <c r="X187" s="919"/>
      <c r="Y187" s="919"/>
      <c r="Z187" s="919"/>
      <c r="AA187" s="919"/>
      <c r="AB187" s="919"/>
      <c r="AC187" s="919"/>
      <c r="AD187" s="919"/>
      <c r="AE187" s="919"/>
      <c r="AF187" s="919"/>
      <c r="AG187" s="919"/>
      <c r="AH187" s="919"/>
      <c r="AI187" s="919"/>
      <c r="AJ187" s="920"/>
      <c r="AK187" s="34"/>
      <c r="AM187" s="136"/>
      <c r="AN187" s="169"/>
      <c r="AO187" s="169"/>
      <c r="AP187" s="169"/>
      <c r="AQ187" s="169"/>
    </row>
    <row r="188" spans="1:46" s="46" customFormat="1" ht="14.45" customHeight="1">
      <c r="A188" s="9"/>
      <c r="B188" s="155"/>
      <c r="C188" s="918"/>
      <c r="D188" s="919"/>
      <c r="E188" s="919"/>
      <c r="F188" s="919"/>
      <c r="G188" s="919"/>
      <c r="H188" s="919"/>
      <c r="I188" s="919"/>
      <c r="J188" s="919"/>
      <c r="K188" s="919"/>
      <c r="L188" s="919"/>
      <c r="M188" s="919"/>
      <c r="N188" s="919"/>
      <c r="O188" s="919"/>
      <c r="P188" s="919"/>
      <c r="Q188" s="919"/>
      <c r="R188" s="919"/>
      <c r="S188" s="919"/>
      <c r="T188" s="919"/>
      <c r="U188" s="919"/>
      <c r="V188" s="919"/>
      <c r="W188" s="919"/>
      <c r="X188" s="919"/>
      <c r="Y188" s="919"/>
      <c r="Z188" s="919"/>
      <c r="AA188" s="919"/>
      <c r="AB188" s="919"/>
      <c r="AC188" s="919"/>
      <c r="AD188" s="919"/>
      <c r="AE188" s="919"/>
      <c r="AF188" s="919"/>
      <c r="AG188" s="919"/>
      <c r="AH188" s="919"/>
      <c r="AI188" s="919"/>
      <c r="AJ188" s="920"/>
      <c r="AK188" s="34"/>
      <c r="AM188" s="136"/>
      <c r="AN188" s="169"/>
      <c r="AO188" s="169"/>
      <c r="AP188" s="169"/>
      <c r="AQ188" s="169"/>
    </row>
    <row r="189" spans="1:46" s="46" customFormat="1" ht="14.45" customHeight="1">
      <c r="A189" s="9"/>
      <c r="B189" s="155"/>
      <c r="C189" s="918"/>
      <c r="D189" s="919"/>
      <c r="E189" s="919"/>
      <c r="F189" s="919"/>
      <c r="G189" s="919"/>
      <c r="H189" s="919"/>
      <c r="I189" s="919"/>
      <c r="J189" s="919"/>
      <c r="K189" s="919"/>
      <c r="L189" s="919"/>
      <c r="M189" s="919"/>
      <c r="N189" s="919"/>
      <c r="O189" s="919"/>
      <c r="P189" s="919"/>
      <c r="Q189" s="919"/>
      <c r="R189" s="919"/>
      <c r="S189" s="919"/>
      <c r="T189" s="919"/>
      <c r="U189" s="919"/>
      <c r="V189" s="919"/>
      <c r="W189" s="919"/>
      <c r="X189" s="919"/>
      <c r="Y189" s="919"/>
      <c r="Z189" s="919"/>
      <c r="AA189" s="919"/>
      <c r="AB189" s="919"/>
      <c r="AC189" s="919"/>
      <c r="AD189" s="919"/>
      <c r="AE189" s="919"/>
      <c r="AF189" s="919"/>
      <c r="AG189" s="919"/>
      <c r="AH189" s="919"/>
      <c r="AI189" s="919"/>
      <c r="AJ189" s="920"/>
      <c r="AK189" s="34"/>
      <c r="AM189" s="136"/>
      <c r="AN189" s="169"/>
      <c r="AO189" s="169"/>
      <c r="AP189" s="169"/>
      <c r="AQ189" s="169"/>
    </row>
    <row r="190" spans="1:46" s="46" customFormat="1" ht="14.45" customHeight="1">
      <c r="A190" s="9"/>
      <c r="B190" s="155"/>
      <c r="C190" s="918"/>
      <c r="D190" s="919"/>
      <c r="E190" s="919"/>
      <c r="F190" s="919"/>
      <c r="G190" s="919"/>
      <c r="H190" s="919"/>
      <c r="I190" s="919"/>
      <c r="J190" s="919"/>
      <c r="K190" s="919"/>
      <c r="L190" s="919"/>
      <c r="M190" s="919"/>
      <c r="N190" s="919"/>
      <c r="O190" s="919"/>
      <c r="P190" s="919"/>
      <c r="Q190" s="919"/>
      <c r="R190" s="919"/>
      <c r="S190" s="919"/>
      <c r="T190" s="919"/>
      <c r="U190" s="919"/>
      <c r="V190" s="919"/>
      <c r="W190" s="919"/>
      <c r="X190" s="919"/>
      <c r="Y190" s="919"/>
      <c r="Z190" s="919"/>
      <c r="AA190" s="919"/>
      <c r="AB190" s="919"/>
      <c r="AC190" s="919"/>
      <c r="AD190" s="919"/>
      <c r="AE190" s="919"/>
      <c r="AF190" s="919"/>
      <c r="AG190" s="919"/>
      <c r="AH190" s="919"/>
      <c r="AI190" s="919"/>
      <c r="AJ190" s="920"/>
      <c r="AK190" s="34"/>
      <c r="AM190" s="136"/>
      <c r="AN190" s="169"/>
      <c r="AO190" s="169"/>
      <c r="AP190" s="169"/>
      <c r="AQ190" s="169"/>
    </row>
    <row r="191" spans="1:46" s="46" customFormat="1" ht="14.45" customHeight="1">
      <c r="A191" s="9"/>
      <c r="B191" s="155"/>
      <c r="C191" s="918"/>
      <c r="D191" s="919"/>
      <c r="E191" s="919"/>
      <c r="F191" s="919"/>
      <c r="G191" s="919"/>
      <c r="H191" s="919"/>
      <c r="I191" s="919"/>
      <c r="J191" s="919"/>
      <c r="K191" s="919"/>
      <c r="L191" s="919"/>
      <c r="M191" s="919"/>
      <c r="N191" s="919"/>
      <c r="O191" s="919"/>
      <c r="P191" s="919"/>
      <c r="Q191" s="919"/>
      <c r="R191" s="919"/>
      <c r="S191" s="919"/>
      <c r="T191" s="919"/>
      <c r="U191" s="919"/>
      <c r="V191" s="919"/>
      <c r="W191" s="919"/>
      <c r="X191" s="919"/>
      <c r="Y191" s="919"/>
      <c r="Z191" s="919"/>
      <c r="AA191" s="919"/>
      <c r="AB191" s="919"/>
      <c r="AC191" s="919"/>
      <c r="AD191" s="919"/>
      <c r="AE191" s="919"/>
      <c r="AF191" s="919"/>
      <c r="AG191" s="919"/>
      <c r="AH191" s="919"/>
      <c r="AI191" s="919"/>
      <c r="AJ191" s="920"/>
      <c r="AK191" s="34"/>
      <c r="AM191" s="136"/>
      <c r="AN191" s="169"/>
      <c r="AO191" s="169"/>
      <c r="AP191" s="169"/>
      <c r="AQ191" s="169"/>
    </row>
    <row r="192" spans="1:46" s="46" customFormat="1" ht="14.45" customHeight="1">
      <c r="A192" s="9"/>
      <c r="B192" s="155"/>
      <c r="C192" s="918"/>
      <c r="D192" s="919"/>
      <c r="E192" s="919"/>
      <c r="F192" s="919"/>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920"/>
      <c r="AK192" s="34"/>
      <c r="AM192" s="136"/>
      <c r="AN192" s="169"/>
      <c r="AO192" s="169"/>
      <c r="AP192" s="169"/>
      <c r="AQ192" s="169"/>
    </row>
    <row r="193" spans="1:43" s="46" customFormat="1" ht="14.45" customHeight="1">
      <c r="A193" s="9"/>
      <c r="B193" s="155"/>
      <c r="C193" s="918"/>
      <c r="D193" s="919"/>
      <c r="E193" s="919"/>
      <c r="F193" s="919"/>
      <c r="G193" s="919"/>
      <c r="H193" s="919"/>
      <c r="I193" s="919"/>
      <c r="J193" s="919"/>
      <c r="K193" s="919"/>
      <c r="L193" s="919"/>
      <c r="M193" s="919"/>
      <c r="N193" s="919"/>
      <c r="O193" s="919"/>
      <c r="P193" s="919"/>
      <c r="Q193" s="919"/>
      <c r="R193" s="919"/>
      <c r="S193" s="919"/>
      <c r="T193" s="919"/>
      <c r="U193" s="919"/>
      <c r="V193" s="919"/>
      <c r="W193" s="919"/>
      <c r="X193" s="919"/>
      <c r="Y193" s="919"/>
      <c r="Z193" s="919"/>
      <c r="AA193" s="919"/>
      <c r="AB193" s="919"/>
      <c r="AC193" s="919"/>
      <c r="AD193" s="919"/>
      <c r="AE193" s="919"/>
      <c r="AF193" s="919"/>
      <c r="AG193" s="919"/>
      <c r="AH193" s="919"/>
      <c r="AI193" s="919"/>
      <c r="AJ193" s="920"/>
      <c r="AK193" s="34"/>
      <c r="AM193" s="136"/>
      <c r="AN193" s="169"/>
      <c r="AO193" s="169"/>
      <c r="AP193" s="169"/>
      <c r="AQ193" s="169"/>
    </row>
    <row r="194" spans="1:43" s="46" customFormat="1" ht="14.45" customHeight="1">
      <c r="A194" s="9"/>
      <c r="B194" s="155"/>
      <c r="C194" s="918"/>
      <c r="D194" s="919"/>
      <c r="E194" s="919"/>
      <c r="F194" s="919"/>
      <c r="G194" s="919"/>
      <c r="H194" s="919"/>
      <c r="I194" s="919"/>
      <c r="J194" s="919"/>
      <c r="K194" s="919"/>
      <c r="L194" s="919"/>
      <c r="M194" s="919"/>
      <c r="N194" s="919"/>
      <c r="O194" s="919"/>
      <c r="P194" s="919"/>
      <c r="Q194" s="919"/>
      <c r="R194" s="919"/>
      <c r="S194" s="919"/>
      <c r="T194" s="919"/>
      <c r="U194" s="919"/>
      <c r="V194" s="919"/>
      <c r="W194" s="919"/>
      <c r="X194" s="919"/>
      <c r="Y194" s="919"/>
      <c r="Z194" s="919"/>
      <c r="AA194" s="919"/>
      <c r="AB194" s="919"/>
      <c r="AC194" s="919"/>
      <c r="AD194" s="919"/>
      <c r="AE194" s="919"/>
      <c r="AF194" s="919"/>
      <c r="AG194" s="919"/>
      <c r="AH194" s="919"/>
      <c r="AI194" s="919"/>
      <c r="AJ194" s="920"/>
      <c r="AK194" s="34"/>
      <c r="AM194" s="136"/>
      <c r="AN194" s="169"/>
      <c r="AO194" s="169"/>
      <c r="AP194" s="169"/>
      <c r="AQ194" s="169"/>
    </row>
    <row r="195" spans="1:43" s="46" customFormat="1" ht="14.45" customHeight="1">
      <c r="A195" s="9"/>
      <c r="B195" s="155"/>
      <c r="C195" s="918"/>
      <c r="D195" s="919"/>
      <c r="E195" s="919"/>
      <c r="F195" s="919"/>
      <c r="G195" s="919"/>
      <c r="H195" s="919"/>
      <c r="I195" s="919"/>
      <c r="J195" s="919"/>
      <c r="K195" s="919"/>
      <c r="L195" s="919"/>
      <c r="M195" s="919"/>
      <c r="N195" s="919"/>
      <c r="O195" s="919"/>
      <c r="P195" s="919"/>
      <c r="Q195" s="919"/>
      <c r="R195" s="919"/>
      <c r="S195" s="919"/>
      <c r="T195" s="919"/>
      <c r="U195" s="919"/>
      <c r="V195" s="919"/>
      <c r="W195" s="919"/>
      <c r="X195" s="919"/>
      <c r="Y195" s="919"/>
      <c r="Z195" s="919"/>
      <c r="AA195" s="919"/>
      <c r="AB195" s="919"/>
      <c r="AC195" s="919"/>
      <c r="AD195" s="919"/>
      <c r="AE195" s="919"/>
      <c r="AF195" s="919"/>
      <c r="AG195" s="919"/>
      <c r="AH195" s="919"/>
      <c r="AI195" s="919"/>
      <c r="AJ195" s="920"/>
      <c r="AK195" s="34"/>
      <c r="AM195" s="136"/>
      <c r="AN195" s="169"/>
      <c r="AO195" s="169"/>
      <c r="AP195" s="169"/>
      <c r="AQ195" s="169"/>
    </row>
    <row r="196" spans="1:43" s="46" customFormat="1" ht="14.45" customHeight="1">
      <c r="A196" s="9"/>
      <c r="B196" s="155"/>
      <c r="C196" s="918"/>
      <c r="D196" s="919"/>
      <c r="E196" s="919"/>
      <c r="F196" s="919"/>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920"/>
      <c r="AK196" s="34"/>
      <c r="AM196" s="136"/>
      <c r="AN196" s="169"/>
      <c r="AO196" s="169"/>
      <c r="AP196" s="169"/>
      <c r="AQ196" s="169"/>
    </row>
    <row r="197" spans="1:43" s="46" customFormat="1" ht="14.45" customHeight="1">
      <c r="A197" s="9"/>
      <c r="B197" s="155"/>
      <c r="C197" s="918"/>
      <c r="D197" s="919"/>
      <c r="E197" s="919"/>
      <c r="F197" s="919"/>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920"/>
      <c r="AK197" s="34"/>
      <c r="AM197" s="136"/>
      <c r="AN197" s="169"/>
      <c r="AO197" s="169"/>
      <c r="AP197" s="169"/>
      <c r="AQ197" s="169"/>
    </row>
    <row r="198" spans="1:43" s="46" customFormat="1" ht="14.45" customHeight="1">
      <c r="A198" s="9"/>
      <c r="B198" s="155"/>
      <c r="C198" s="918"/>
      <c r="D198" s="919"/>
      <c r="E198" s="919"/>
      <c r="F198" s="919"/>
      <c r="G198" s="919"/>
      <c r="H198" s="919"/>
      <c r="I198" s="919"/>
      <c r="J198" s="919"/>
      <c r="K198" s="919"/>
      <c r="L198" s="919"/>
      <c r="M198" s="919"/>
      <c r="N198" s="919"/>
      <c r="O198" s="919"/>
      <c r="P198" s="919"/>
      <c r="Q198" s="919"/>
      <c r="R198" s="919"/>
      <c r="S198" s="919"/>
      <c r="T198" s="919"/>
      <c r="U198" s="919"/>
      <c r="V198" s="919"/>
      <c r="W198" s="919"/>
      <c r="X198" s="919"/>
      <c r="Y198" s="919"/>
      <c r="Z198" s="919"/>
      <c r="AA198" s="919"/>
      <c r="AB198" s="919"/>
      <c r="AC198" s="919"/>
      <c r="AD198" s="919"/>
      <c r="AE198" s="919"/>
      <c r="AF198" s="919"/>
      <c r="AG198" s="919"/>
      <c r="AH198" s="919"/>
      <c r="AI198" s="919"/>
      <c r="AJ198" s="920"/>
      <c r="AK198" s="34"/>
      <c r="AM198" s="136"/>
      <c r="AN198" s="169"/>
      <c r="AO198" s="169"/>
      <c r="AP198" s="169"/>
      <c r="AQ198" s="169"/>
    </row>
    <row r="199" spans="1:43" s="46" customFormat="1" ht="14.45" customHeight="1">
      <c r="A199" s="9"/>
      <c r="B199" s="155"/>
      <c r="C199" s="918"/>
      <c r="D199" s="919"/>
      <c r="E199" s="919"/>
      <c r="F199" s="919"/>
      <c r="G199" s="919"/>
      <c r="H199" s="919"/>
      <c r="I199" s="919"/>
      <c r="J199" s="919"/>
      <c r="K199" s="919"/>
      <c r="L199" s="919"/>
      <c r="M199" s="919"/>
      <c r="N199" s="919"/>
      <c r="O199" s="919"/>
      <c r="P199" s="919"/>
      <c r="Q199" s="919"/>
      <c r="R199" s="919"/>
      <c r="S199" s="919"/>
      <c r="T199" s="919"/>
      <c r="U199" s="919"/>
      <c r="V199" s="919"/>
      <c r="W199" s="919"/>
      <c r="X199" s="919"/>
      <c r="Y199" s="919"/>
      <c r="Z199" s="919"/>
      <c r="AA199" s="919"/>
      <c r="AB199" s="919"/>
      <c r="AC199" s="919"/>
      <c r="AD199" s="919"/>
      <c r="AE199" s="919"/>
      <c r="AF199" s="919"/>
      <c r="AG199" s="919"/>
      <c r="AH199" s="919"/>
      <c r="AI199" s="919"/>
      <c r="AJ199" s="920"/>
      <c r="AK199" s="34"/>
      <c r="AM199" s="136"/>
      <c r="AN199" s="169"/>
      <c r="AO199" s="169"/>
      <c r="AP199" s="169"/>
      <c r="AQ199" s="169"/>
    </row>
    <row r="200" spans="1:43" s="46" customFormat="1" ht="14.45" customHeight="1">
      <c r="A200" s="9"/>
      <c r="B200" s="155"/>
      <c r="C200" s="918"/>
      <c r="D200" s="919"/>
      <c r="E200" s="919"/>
      <c r="F200" s="919"/>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920"/>
      <c r="AK200" s="34"/>
      <c r="AM200" s="136"/>
      <c r="AN200" s="169"/>
      <c r="AO200" s="169"/>
      <c r="AP200" s="169"/>
      <c r="AQ200" s="169"/>
    </row>
    <row r="201" spans="1:43" s="46" customFormat="1" ht="14.45" customHeight="1">
      <c r="A201" s="9"/>
      <c r="B201" s="155"/>
      <c r="C201" s="918"/>
      <c r="D201" s="919"/>
      <c r="E201" s="919"/>
      <c r="F201" s="919"/>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920"/>
      <c r="AK201" s="34"/>
      <c r="AM201" s="136"/>
      <c r="AN201" s="169"/>
      <c r="AO201" s="169"/>
      <c r="AP201" s="169"/>
      <c r="AQ201" s="169"/>
    </row>
    <row r="202" spans="1:43" s="46" customFormat="1" ht="14.45" customHeight="1">
      <c r="A202" s="9"/>
      <c r="B202" s="155"/>
      <c r="C202" s="918"/>
      <c r="D202" s="919"/>
      <c r="E202" s="919"/>
      <c r="F202" s="919"/>
      <c r="G202" s="919"/>
      <c r="H202" s="919"/>
      <c r="I202" s="919"/>
      <c r="J202" s="919"/>
      <c r="K202" s="919"/>
      <c r="L202" s="919"/>
      <c r="M202" s="919"/>
      <c r="N202" s="919"/>
      <c r="O202" s="919"/>
      <c r="P202" s="919"/>
      <c r="Q202" s="919"/>
      <c r="R202" s="919"/>
      <c r="S202" s="919"/>
      <c r="T202" s="919"/>
      <c r="U202" s="919"/>
      <c r="V202" s="919"/>
      <c r="W202" s="919"/>
      <c r="X202" s="919"/>
      <c r="Y202" s="919"/>
      <c r="Z202" s="919"/>
      <c r="AA202" s="919"/>
      <c r="AB202" s="919"/>
      <c r="AC202" s="919"/>
      <c r="AD202" s="919"/>
      <c r="AE202" s="919"/>
      <c r="AF202" s="919"/>
      <c r="AG202" s="919"/>
      <c r="AH202" s="919"/>
      <c r="AI202" s="919"/>
      <c r="AJ202" s="920"/>
      <c r="AK202" s="34"/>
      <c r="AM202" s="136"/>
      <c r="AN202" s="169"/>
      <c r="AO202" s="169"/>
      <c r="AP202" s="169"/>
      <c r="AQ202" s="169"/>
    </row>
    <row r="203" spans="1:43" s="46" customFormat="1" ht="14.45" customHeight="1">
      <c r="A203" s="9"/>
      <c r="B203" s="155"/>
      <c r="C203" s="918"/>
      <c r="D203" s="919"/>
      <c r="E203" s="919"/>
      <c r="F203" s="919"/>
      <c r="G203" s="919"/>
      <c r="H203" s="919"/>
      <c r="I203" s="919"/>
      <c r="J203" s="919"/>
      <c r="K203" s="919"/>
      <c r="L203" s="919"/>
      <c r="M203" s="919"/>
      <c r="N203" s="919"/>
      <c r="O203" s="919"/>
      <c r="P203" s="919"/>
      <c r="Q203" s="919"/>
      <c r="R203" s="919"/>
      <c r="S203" s="919"/>
      <c r="T203" s="919"/>
      <c r="U203" s="919"/>
      <c r="V203" s="919"/>
      <c r="W203" s="919"/>
      <c r="X203" s="919"/>
      <c r="Y203" s="919"/>
      <c r="Z203" s="919"/>
      <c r="AA203" s="919"/>
      <c r="AB203" s="919"/>
      <c r="AC203" s="919"/>
      <c r="AD203" s="919"/>
      <c r="AE203" s="919"/>
      <c r="AF203" s="919"/>
      <c r="AG203" s="919"/>
      <c r="AH203" s="919"/>
      <c r="AI203" s="919"/>
      <c r="AJ203" s="920"/>
      <c r="AK203" s="34"/>
      <c r="AM203" s="136"/>
      <c r="AN203" s="169"/>
      <c r="AO203" s="169"/>
      <c r="AP203" s="169"/>
      <c r="AQ203" s="169"/>
    </row>
    <row r="204" spans="1:43" s="46" customFormat="1" ht="14.45" customHeight="1">
      <c r="A204" s="9"/>
      <c r="B204" s="155"/>
      <c r="C204" s="918"/>
      <c r="D204" s="919"/>
      <c r="E204" s="919"/>
      <c r="F204" s="919"/>
      <c r="G204" s="919"/>
      <c r="H204" s="919"/>
      <c r="I204" s="919"/>
      <c r="J204" s="919"/>
      <c r="K204" s="919"/>
      <c r="L204" s="919"/>
      <c r="M204" s="919"/>
      <c r="N204" s="919"/>
      <c r="O204" s="919"/>
      <c r="P204" s="919"/>
      <c r="Q204" s="919"/>
      <c r="R204" s="919"/>
      <c r="S204" s="919"/>
      <c r="T204" s="919"/>
      <c r="U204" s="919"/>
      <c r="V204" s="919"/>
      <c r="W204" s="919"/>
      <c r="X204" s="919"/>
      <c r="Y204" s="919"/>
      <c r="Z204" s="919"/>
      <c r="AA204" s="919"/>
      <c r="AB204" s="919"/>
      <c r="AC204" s="919"/>
      <c r="AD204" s="919"/>
      <c r="AE204" s="919"/>
      <c r="AF204" s="919"/>
      <c r="AG204" s="919"/>
      <c r="AH204" s="919"/>
      <c r="AI204" s="919"/>
      <c r="AJ204" s="920"/>
      <c r="AK204" s="34"/>
      <c r="AM204" s="136"/>
      <c r="AN204" s="169"/>
      <c r="AO204" s="169"/>
      <c r="AP204" s="169"/>
      <c r="AQ204" s="169"/>
    </row>
    <row r="205" spans="1:43" s="46" customFormat="1" ht="14.45" customHeight="1">
      <c r="A205" s="9"/>
      <c r="B205" s="155"/>
      <c r="C205" s="918"/>
      <c r="D205" s="919"/>
      <c r="E205" s="919"/>
      <c r="F205" s="919"/>
      <c r="G205" s="919"/>
      <c r="H205" s="919"/>
      <c r="I205" s="919"/>
      <c r="J205" s="919"/>
      <c r="K205" s="919"/>
      <c r="L205" s="919"/>
      <c r="M205" s="919"/>
      <c r="N205" s="919"/>
      <c r="O205" s="919"/>
      <c r="P205" s="919"/>
      <c r="Q205" s="919"/>
      <c r="R205" s="919"/>
      <c r="S205" s="919"/>
      <c r="T205" s="919"/>
      <c r="U205" s="919"/>
      <c r="V205" s="919"/>
      <c r="W205" s="919"/>
      <c r="X205" s="919"/>
      <c r="Y205" s="919"/>
      <c r="Z205" s="919"/>
      <c r="AA205" s="919"/>
      <c r="AB205" s="919"/>
      <c r="AC205" s="919"/>
      <c r="AD205" s="919"/>
      <c r="AE205" s="919"/>
      <c r="AF205" s="919"/>
      <c r="AG205" s="919"/>
      <c r="AH205" s="919"/>
      <c r="AI205" s="919"/>
      <c r="AJ205" s="920"/>
      <c r="AK205" s="34"/>
      <c r="AM205" s="136"/>
      <c r="AN205" s="169"/>
      <c r="AO205" s="169"/>
      <c r="AP205" s="169"/>
      <c r="AQ205" s="169"/>
    </row>
    <row r="206" spans="1:43" s="46" customFormat="1" ht="14.45" customHeight="1">
      <c r="A206" s="9"/>
      <c r="B206" s="155"/>
      <c r="C206" s="918"/>
      <c r="D206" s="919"/>
      <c r="E206" s="919"/>
      <c r="F206" s="919"/>
      <c r="G206" s="919"/>
      <c r="H206" s="919"/>
      <c r="I206" s="919"/>
      <c r="J206" s="919"/>
      <c r="K206" s="919"/>
      <c r="L206" s="919"/>
      <c r="M206" s="919"/>
      <c r="N206" s="919"/>
      <c r="O206" s="919"/>
      <c r="P206" s="919"/>
      <c r="Q206" s="919"/>
      <c r="R206" s="919"/>
      <c r="S206" s="919"/>
      <c r="T206" s="919"/>
      <c r="U206" s="919"/>
      <c r="V206" s="919"/>
      <c r="W206" s="919"/>
      <c r="X206" s="919"/>
      <c r="Y206" s="919"/>
      <c r="Z206" s="919"/>
      <c r="AA206" s="919"/>
      <c r="AB206" s="919"/>
      <c r="AC206" s="919"/>
      <c r="AD206" s="919"/>
      <c r="AE206" s="919"/>
      <c r="AF206" s="919"/>
      <c r="AG206" s="919"/>
      <c r="AH206" s="919"/>
      <c r="AI206" s="919"/>
      <c r="AJ206" s="920"/>
      <c r="AK206" s="34"/>
      <c r="AM206" s="136"/>
      <c r="AN206" s="169"/>
      <c r="AO206" s="169"/>
      <c r="AP206" s="169"/>
      <c r="AQ206" s="169"/>
    </row>
    <row r="207" spans="1:43" s="46" customFormat="1" ht="14.45" customHeight="1">
      <c r="A207" s="9"/>
      <c r="B207" s="155"/>
      <c r="C207" s="918"/>
      <c r="D207" s="919"/>
      <c r="E207" s="919"/>
      <c r="F207" s="919"/>
      <c r="G207" s="919"/>
      <c r="H207" s="919"/>
      <c r="I207" s="919"/>
      <c r="J207" s="919"/>
      <c r="K207" s="919"/>
      <c r="L207" s="919"/>
      <c r="M207" s="919"/>
      <c r="N207" s="919"/>
      <c r="O207" s="919"/>
      <c r="P207" s="919"/>
      <c r="Q207" s="919"/>
      <c r="R207" s="919"/>
      <c r="S207" s="919"/>
      <c r="T207" s="919"/>
      <c r="U207" s="919"/>
      <c r="V207" s="919"/>
      <c r="W207" s="919"/>
      <c r="X207" s="919"/>
      <c r="Y207" s="919"/>
      <c r="Z207" s="919"/>
      <c r="AA207" s="919"/>
      <c r="AB207" s="919"/>
      <c r="AC207" s="919"/>
      <c r="AD207" s="919"/>
      <c r="AE207" s="919"/>
      <c r="AF207" s="919"/>
      <c r="AG207" s="919"/>
      <c r="AH207" s="919"/>
      <c r="AI207" s="919"/>
      <c r="AJ207" s="920"/>
      <c r="AK207" s="34"/>
      <c r="AM207" s="136"/>
      <c r="AN207" s="169"/>
      <c r="AO207" s="169"/>
      <c r="AP207" s="169"/>
      <c r="AQ207" s="169"/>
    </row>
    <row r="208" spans="1:43" s="46" customFormat="1" ht="14.45" customHeight="1">
      <c r="A208" s="9"/>
      <c r="B208" s="155"/>
      <c r="C208" s="918"/>
      <c r="D208" s="919"/>
      <c r="E208" s="919"/>
      <c r="F208" s="919"/>
      <c r="G208" s="919"/>
      <c r="H208" s="919"/>
      <c r="I208" s="919"/>
      <c r="J208" s="919"/>
      <c r="K208" s="919"/>
      <c r="L208" s="919"/>
      <c r="M208" s="919"/>
      <c r="N208" s="919"/>
      <c r="O208" s="919"/>
      <c r="P208" s="919"/>
      <c r="Q208" s="919"/>
      <c r="R208" s="919"/>
      <c r="S208" s="919"/>
      <c r="T208" s="919"/>
      <c r="U208" s="919"/>
      <c r="V208" s="919"/>
      <c r="W208" s="919"/>
      <c r="X208" s="919"/>
      <c r="Y208" s="919"/>
      <c r="Z208" s="919"/>
      <c r="AA208" s="919"/>
      <c r="AB208" s="919"/>
      <c r="AC208" s="919"/>
      <c r="AD208" s="919"/>
      <c r="AE208" s="919"/>
      <c r="AF208" s="919"/>
      <c r="AG208" s="919"/>
      <c r="AH208" s="919"/>
      <c r="AI208" s="919"/>
      <c r="AJ208" s="920"/>
      <c r="AK208" s="34"/>
      <c r="AM208" s="136"/>
      <c r="AN208" s="169"/>
      <c r="AO208" s="169"/>
      <c r="AP208" s="169"/>
      <c r="AQ208" s="169"/>
    </row>
    <row r="209" spans="1:43" s="46" customFormat="1" ht="14.45" customHeight="1">
      <c r="A209" s="9"/>
      <c r="B209" s="155"/>
      <c r="C209" s="918"/>
      <c r="D209" s="919"/>
      <c r="E209" s="919"/>
      <c r="F209" s="919"/>
      <c r="G209" s="919"/>
      <c r="H209" s="919"/>
      <c r="I209" s="919"/>
      <c r="J209" s="919"/>
      <c r="K209" s="919"/>
      <c r="L209" s="919"/>
      <c r="M209" s="919"/>
      <c r="N209" s="919"/>
      <c r="O209" s="919"/>
      <c r="P209" s="919"/>
      <c r="Q209" s="919"/>
      <c r="R209" s="919"/>
      <c r="S209" s="919"/>
      <c r="T209" s="919"/>
      <c r="U209" s="919"/>
      <c r="V209" s="919"/>
      <c r="W209" s="919"/>
      <c r="X209" s="919"/>
      <c r="Y209" s="919"/>
      <c r="Z209" s="919"/>
      <c r="AA209" s="919"/>
      <c r="AB209" s="919"/>
      <c r="AC209" s="919"/>
      <c r="AD209" s="919"/>
      <c r="AE209" s="919"/>
      <c r="AF209" s="919"/>
      <c r="AG209" s="919"/>
      <c r="AH209" s="919"/>
      <c r="AI209" s="919"/>
      <c r="AJ209" s="920"/>
      <c r="AK209" s="34"/>
      <c r="AM209" s="136"/>
      <c r="AN209" s="169"/>
      <c r="AO209" s="169"/>
      <c r="AP209" s="169"/>
      <c r="AQ209" s="169"/>
    </row>
    <row r="210" spans="1:43" s="46" customFormat="1" ht="14.45" customHeight="1">
      <c r="A210" s="9"/>
      <c r="B210" s="155"/>
      <c r="C210" s="918"/>
      <c r="D210" s="919"/>
      <c r="E210" s="919"/>
      <c r="F210" s="919"/>
      <c r="G210" s="919"/>
      <c r="H210" s="919"/>
      <c r="I210" s="919"/>
      <c r="J210" s="919"/>
      <c r="K210" s="919"/>
      <c r="L210" s="919"/>
      <c r="M210" s="919"/>
      <c r="N210" s="919"/>
      <c r="O210" s="919"/>
      <c r="P210" s="919"/>
      <c r="Q210" s="919"/>
      <c r="R210" s="919"/>
      <c r="S210" s="919"/>
      <c r="T210" s="919"/>
      <c r="U210" s="919"/>
      <c r="V210" s="919"/>
      <c r="W210" s="919"/>
      <c r="X210" s="919"/>
      <c r="Y210" s="919"/>
      <c r="Z210" s="919"/>
      <c r="AA210" s="919"/>
      <c r="AB210" s="919"/>
      <c r="AC210" s="919"/>
      <c r="AD210" s="919"/>
      <c r="AE210" s="919"/>
      <c r="AF210" s="919"/>
      <c r="AG210" s="919"/>
      <c r="AH210" s="919"/>
      <c r="AI210" s="919"/>
      <c r="AJ210" s="920"/>
      <c r="AK210" s="34"/>
      <c r="AM210" s="136"/>
      <c r="AN210" s="169"/>
      <c r="AO210" s="169"/>
      <c r="AP210" s="169"/>
      <c r="AQ210" s="169"/>
    </row>
    <row r="211" spans="1:43" s="46" customFormat="1" ht="14.45" customHeight="1">
      <c r="A211" s="9"/>
      <c r="B211" s="155"/>
      <c r="C211" s="918"/>
      <c r="D211" s="919"/>
      <c r="E211" s="919"/>
      <c r="F211" s="919"/>
      <c r="G211" s="919"/>
      <c r="H211" s="919"/>
      <c r="I211" s="919"/>
      <c r="J211" s="919"/>
      <c r="K211" s="919"/>
      <c r="L211" s="919"/>
      <c r="M211" s="919"/>
      <c r="N211" s="919"/>
      <c r="O211" s="919"/>
      <c r="P211" s="919"/>
      <c r="Q211" s="919"/>
      <c r="R211" s="919"/>
      <c r="S211" s="919"/>
      <c r="T211" s="919"/>
      <c r="U211" s="919"/>
      <c r="V211" s="919"/>
      <c r="W211" s="919"/>
      <c r="X211" s="919"/>
      <c r="Y211" s="919"/>
      <c r="Z211" s="919"/>
      <c r="AA211" s="919"/>
      <c r="AB211" s="919"/>
      <c r="AC211" s="919"/>
      <c r="AD211" s="919"/>
      <c r="AE211" s="919"/>
      <c r="AF211" s="919"/>
      <c r="AG211" s="919"/>
      <c r="AH211" s="919"/>
      <c r="AI211" s="919"/>
      <c r="AJ211" s="920"/>
      <c r="AK211" s="34"/>
      <c r="AM211" s="136"/>
      <c r="AN211" s="169"/>
      <c r="AO211" s="169"/>
      <c r="AP211" s="169"/>
      <c r="AQ211" s="169"/>
    </row>
    <row r="212" spans="1:43" s="46" customFormat="1" ht="14.45" customHeight="1">
      <c r="A212" s="9"/>
      <c r="B212" s="155"/>
      <c r="C212" s="918"/>
      <c r="D212" s="919"/>
      <c r="E212" s="919"/>
      <c r="F212" s="919"/>
      <c r="G212" s="919"/>
      <c r="H212" s="919"/>
      <c r="I212" s="919"/>
      <c r="J212" s="919"/>
      <c r="K212" s="919"/>
      <c r="L212" s="919"/>
      <c r="M212" s="919"/>
      <c r="N212" s="919"/>
      <c r="O212" s="919"/>
      <c r="P212" s="919"/>
      <c r="Q212" s="919"/>
      <c r="R212" s="919"/>
      <c r="S212" s="919"/>
      <c r="T212" s="919"/>
      <c r="U212" s="919"/>
      <c r="V212" s="919"/>
      <c r="W212" s="919"/>
      <c r="X212" s="919"/>
      <c r="Y212" s="919"/>
      <c r="Z212" s="919"/>
      <c r="AA212" s="919"/>
      <c r="AB212" s="919"/>
      <c r="AC212" s="919"/>
      <c r="AD212" s="919"/>
      <c r="AE212" s="919"/>
      <c r="AF212" s="919"/>
      <c r="AG212" s="919"/>
      <c r="AH212" s="919"/>
      <c r="AI212" s="919"/>
      <c r="AJ212" s="920"/>
      <c r="AK212" s="34"/>
      <c r="AM212" s="136"/>
      <c r="AN212" s="169"/>
      <c r="AO212" s="169"/>
      <c r="AP212" s="169"/>
      <c r="AQ212" s="169"/>
    </row>
    <row r="213" spans="1:43" s="46" customFormat="1" ht="14.45" customHeight="1">
      <c r="A213" s="9"/>
      <c r="B213" s="155"/>
      <c r="C213" s="918"/>
      <c r="D213" s="919"/>
      <c r="E213" s="919"/>
      <c r="F213" s="919"/>
      <c r="G213" s="919"/>
      <c r="H213" s="919"/>
      <c r="I213" s="919"/>
      <c r="J213" s="919"/>
      <c r="K213" s="919"/>
      <c r="L213" s="919"/>
      <c r="M213" s="919"/>
      <c r="N213" s="919"/>
      <c r="O213" s="919"/>
      <c r="P213" s="919"/>
      <c r="Q213" s="919"/>
      <c r="R213" s="919"/>
      <c r="S213" s="919"/>
      <c r="T213" s="919"/>
      <c r="U213" s="919"/>
      <c r="V213" s="919"/>
      <c r="W213" s="919"/>
      <c r="X213" s="919"/>
      <c r="Y213" s="919"/>
      <c r="Z213" s="919"/>
      <c r="AA213" s="919"/>
      <c r="AB213" s="919"/>
      <c r="AC213" s="919"/>
      <c r="AD213" s="919"/>
      <c r="AE213" s="919"/>
      <c r="AF213" s="919"/>
      <c r="AG213" s="919"/>
      <c r="AH213" s="919"/>
      <c r="AI213" s="919"/>
      <c r="AJ213" s="920"/>
      <c r="AK213" s="34"/>
      <c r="AM213" s="136"/>
      <c r="AN213" s="169"/>
      <c r="AO213" s="169"/>
      <c r="AP213" s="169"/>
      <c r="AQ213" s="169"/>
    </row>
    <row r="214" spans="1:43" s="46" customFormat="1" ht="14.45" customHeight="1">
      <c r="A214" s="9"/>
      <c r="B214" s="155"/>
      <c r="C214" s="918"/>
      <c r="D214" s="919"/>
      <c r="E214" s="919"/>
      <c r="F214" s="919"/>
      <c r="G214" s="919"/>
      <c r="H214" s="919"/>
      <c r="I214" s="919"/>
      <c r="J214" s="919"/>
      <c r="K214" s="919"/>
      <c r="L214" s="919"/>
      <c r="M214" s="919"/>
      <c r="N214" s="919"/>
      <c r="O214" s="919"/>
      <c r="P214" s="919"/>
      <c r="Q214" s="919"/>
      <c r="R214" s="919"/>
      <c r="S214" s="919"/>
      <c r="T214" s="919"/>
      <c r="U214" s="919"/>
      <c r="V214" s="919"/>
      <c r="W214" s="919"/>
      <c r="X214" s="919"/>
      <c r="Y214" s="919"/>
      <c r="Z214" s="919"/>
      <c r="AA214" s="919"/>
      <c r="AB214" s="919"/>
      <c r="AC214" s="919"/>
      <c r="AD214" s="919"/>
      <c r="AE214" s="919"/>
      <c r="AF214" s="919"/>
      <c r="AG214" s="919"/>
      <c r="AH214" s="919"/>
      <c r="AI214" s="919"/>
      <c r="AJ214" s="920"/>
      <c r="AK214" s="34"/>
      <c r="AM214" s="136"/>
      <c r="AN214" s="169"/>
      <c r="AO214" s="169"/>
      <c r="AP214" s="169"/>
      <c r="AQ214" s="169"/>
    </row>
    <row r="215" spans="1:43" s="46" customFormat="1" ht="14.45" customHeight="1">
      <c r="A215" s="9"/>
      <c r="B215" s="155"/>
      <c r="C215" s="918"/>
      <c r="D215" s="919"/>
      <c r="E215" s="919"/>
      <c r="F215" s="919"/>
      <c r="G215" s="919"/>
      <c r="H215" s="919"/>
      <c r="I215" s="919"/>
      <c r="J215" s="919"/>
      <c r="K215" s="919"/>
      <c r="L215" s="919"/>
      <c r="M215" s="919"/>
      <c r="N215" s="919"/>
      <c r="O215" s="919"/>
      <c r="P215" s="919"/>
      <c r="Q215" s="919"/>
      <c r="R215" s="919"/>
      <c r="S215" s="919"/>
      <c r="T215" s="919"/>
      <c r="U215" s="919"/>
      <c r="V215" s="919"/>
      <c r="W215" s="919"/>
      <c r="X215" s="919"/>
      <c r="Y215" s="919"/>
      <c r="Z215" s="919"/>
      <c r="AA215" s="919"/>
      <c r="AB215" s="919"/>
      <c r="AC215" s="919"/>
      <c r="AD215" s="919"/>
      <c r="AE215" s="919"/>
      <c r="AF215" s="919"/>
      <c r="AG215" s="919"/>
      <c r="AH215" s="919"/>
      <c r="AI215" s="919"/>
      <c r="AJ215" s="920"/>
      <c r="AK215" s="34"/>
      <c r="AM215" s="136"/>
      <c r="AN215" s="169"/>
      <c r="AO215" s="169"/>
      <c r="AP215" s="169"/>
      <c r="AQ215" s="169"/>
    </row>
    <row r="216" spans="1:43" s="46" customFormat="1" ht="14.45" customHeight="1">
      <c r="A216" s="9"/>
      <c r="B216" s="155"/>
      <c r="C216" s="918"/>
      <c r="D216" s="919"/>
      <c r="E216" s="919"/>
      <c r="F216" s="919"/>
      <c r="G216" s="919"/>
      <c r="H216" s="919"/>
      <c r="I216" s="919"/>
      <c r="J216" s="919"/>
      <c r="K216" s="919"/>
      <c r="L216" s="919"/>
      <c r="M216" s="919"/>
      <c r="N216" s="919"/>
      <c r="O216" s="919"/>
      <c r="P216" s="919"/>
      <c r="Q216" s="919"/>
      <c r="R216" s="919"/>
      <c r="S216" s="919"/>
      <c r="T216" s="919"/>
      <c r="U216" s="919"/>
      <c r="V216" s="919"/>
      <c r="W216" s="919"/>
      <c r="X216" s="919"/>
      <c r="Y216" s="919"/>
      <c r="Z216" s="919"/>
      <c r="AA216" s="919"/>
      <c r="AB216" s="919"/>
      <c r="AC216" s="919"/>
      <c r="AD216" s="919"/>
      <c r="AE216" s="919"/>
      <c r="AF216" s="919"/>
      <c r="AG216" s="919"/>
      <c r="AH216" s="919"/>
      <c r="AI216" s="919"/>
      <c r="AJ216" s="920"/>
      <c r="AK216" s="34"/>
      <c r="AM216" s="136"/>
      <c r="AN216" s="169"/>
      <c r="AO216" s="169"/>
      <c r="AP216" s="169"/>
      <c r="AQ216" s="169"/>
    </row>
    <row r="217" spans="1:43" s="46" customFormat="1" ht="14.45" customHeight="1">
      <c r="A217" s="9"/>
      <c r="B217" s="155"/>
      <c r="C217" s="918"/>
      <c r="D217" s="919"/>
      <c r="E217" s="919"/>
      <c r="F217" s="919"/>
      <c r="G217" s="919"/>
      <c r="H217" s="919"/>
      <c r="I217" s="919"/>
      <c r="J217" s="919"/>
      <c r="K217" s="919"/>
      <c r="L217" s="919"/>
      <c r="M217" s="919"/>
      <c r="N217" s="919"/>
      <c r="O217" s="919"/>
      <c r="P217" s="919"/>
      <c r="Q217" s="919"/>
      <c r="R217" s="919"/>
      <c r="S217" s="919"/>
      <c r="T217" s="919"/>
      <c r="U217" s="919"/>
      <c r="V217" s="919"/>
      <c r="W217" s="919"/>
      <c r="X217" s="919"/>
      <c r="Y217" s="919"/>
      <c r="Z217" s="919"/>
      <c r="AA217" s="919"/>
      <c r="AB217" s="919"/>
      <c r="AC217" s="919"/>
      <c r="AD217" s="919"/>
      <c r="AE217" s="919"/>
      <c r="AF217" s="919"/>
      <c r="AG217" s="919"/>
      <c r="AH217" s="919"/>
      <c r="AI217" s="919"/>
      <c r="AJ217" s="920"/>
      <c r="AK217" s="34"/>
      <c r="AM217" s="136"/>
      <c r="AN217" s="169"/>
      <c r="AO217" s="169"/>
      <c r="AP217" s="169"/>
      <c r="AQ217" s="169"/>
    </row>
    <row r="218" spans="1:43" s="46" customFormat="1" ht="14.45" customHeight="1">
      <c r="A218" s="9"/>
      <c r="B218" s="155"/>
      <c r="C218" s="918"/>
      <c r="D218" s="919"/>
      <c r="E218" s="919"/>
      <c r="F218" s="919"/>
      <c r="G218" s="919"/>
      <c r="H218" s="919"/>
      <c r="I218" s="919"/>
      <c r="J218" s="919"/>
      <c r="K218" s="919"/>
      <c r="L218" s="919"/>
      <c r="M218" s="919"/>
      <c r="N218" s="919"/>
      <c r="O218" s="919"/>
      <c r="P218" s="919"/>
      <c r="Q218" s="919"/>
      <c r="R218" s="919"/>
      <c r="S218" s="919"/>
      <c r="T218" s="919"/>
      <c r="U218" s="919"/>
      <c r="V218" s="919"/>
      <c r="W218" s="919"/>
      <c r="X218" s="919"/>
      <c r="Y218" s="919"/>
      <c r="Z218" s="919"/>
      <c r="AA218" s="919"/>
      <c r="AB218" s="919"/>
      <c r="AC218" s="919"/>
      <c r="AD218" s="919"/>
      <c r="AE218" s="919"/>
      <c r="AF218" s="919"/>
      <c r="AG218" s="919"/>
      <c r="AH218" s="919"/>
      <c r="AI218" s="919"/>
      <c r="AJ218" s="920"/>
      <c r="AK218" s="34"/>
      <c r="AM218" s="136"/>
      <c r="AN218" s="169"/>
      <c r="AO218" s="169"/>
      <c r="AP218" s="169"/>
      <c r="AQ218" s="169"/>
    </row>
    <row r="219" spans="1:43" s="46" customFormat="1" ht="14.45" customHeight="1">
      <c r="A219" s="9"/>
      <c r="B219" s="155"/>
      <c r="C219" s="918"/>
      <c r="D219" s="919"/>
      <c r="E219" s="919"/>
      <c r="F219" s="919"/>
      <c r="G219" s="919"/>
      <c r="H219" s="919"/>
      <c r="I219" s="919"/>
      <c r="J219" s="919"/>
      <c r="K219" s="919"/>
      <c r="L219" s="919"/>
      <c r="M219" s="919"/>
      <c r="N219" s="919"/>
      <c r="O219" s="919"/>
      <c r="P219" s="919"/>
      <c r="Q219" s="919"/>
      <c r="R219" s="919"/>
      <c r="S219" s="919"/>
      <c r="T219" s="919"/>
      <c r="U219" s="919"/>
      <c r="V219" s="919"/>
      <c r="W219" s="919"/>
      <c r="X219" s="919"/>
      <c r="Y219" s="919"/>
      <c r="Z219" s="919"/>
      <c r="AA219" s="919"/>
      <c r="AB219" s="919"/>
      <c r="AC219" s="919"/>
      <c r="AD219" s="919"/>
      <c r="AE219" s="919"/>
      <c r="AF219" s="919"/>
      <c r="AG219" s="919"/>
      <c r="AH219" s="919"/>
      <c r="AI219" s="919"/>
      <c r="AJ219" s="920"/>
      <c r="AK219" s="34"/>
      <c r="AM219" s="136"/>
      <c r="AN219" s="169"/>
      <c r="AO219" s="169"/>
      <c r="AP219" s="169"/>
      <c r="AQ219" s="169"/>
    </row>
    <row r="220" spans="1:43" s="46" customFormat="1" ht="14.45" customHeight="1">
      <c r="A220" s="9"/>
      <c r="B220" s="155"/>
      <c r="C220" s="918"/>
      <c r="D220" s="919"/>
      <c r="E220" s="919"/>
      <c r="F220" s="919"/>
      <c r="G220" s="919"/>
      <c r="H220" s="919"/>
      <c r="I220" s="919"/>
      <c r="J220" s="919"/>
      <c r="K220" s="919"/>
      <c r="L220" s="919"/>
      <c r="M220" s="919"/>
      <c r="N220" s="919"/>
      <c r="O220" s="919"/>
      <c r="P220" s="919"/>
      <c r="Q220" s="919"/>
      <c r="R220" s="919"/>
      <c r="S220" s="919"/>
      <c r="T220" s="919"/>
      <c r="U220" s="919"/>
      <c r="V220" s="919"/>
      <c r="W220" s="919"/>
      <c r="X220" s="919"/>
      <c r="Y220" s="919"/>
      <c r="Z220" s="919"/>
      <c r="AA220" s="919"/>
      <c r="AB220" s="919"/>
      <c r="AC220" s="919"/>
      <c r="AD220" s="919"/>
      <c r="AE220" s="919"/>
      <c r="AF220" s="919"/>
      <c r="AG220" s="919"/>
      <c r="AH220" s="919"/>
      <c r="AI220" s="919"/>
      <c r="AJ220" s="920"/>
      <c r="AK220" s="34"/>
      <c r="AM220" s="136"/>
      <c r="AN220" s="169"/>
      <c r="AO220" s="284"/>
      <c r="AP220" s="169"/>
      <c r="AQ220" s="169"/>
    </row>
    <row r="221" spans="1:43" s="46" customFormat="1" ht="14.45" customHeight="1">
      <c r="A221" s="9"/>
      <c r="B221" s="155"/>
      <c r="C221" s="918"/>
      <c r="D221" s="919"/>
      <c r="E221" s="919"/>
      <c r="F221" s="919"/>
      <c r="G221" s="919"/>
      <c r="H221" s="919"/>
      <c r="I221" s="919"/>
      <c r="J221" s="919"/>
      <c r="K221" s="919"/>
      <c r="L221" s="919"/>
      <c r="M221" s="919"/>
      <c r="N221" s="919"/>
      <c r="O221" s="919"/>
      <c r="P221" s="919"/>
      <c r="Q221" s="919"/>
      <c r="R221" s="919"/>
      <c r="S221" s="919"/>
      <c r="T221" s="919"/>
      <c r="U221" s="919"/>
      <c r="V221" s="919"/>
      <c r="W221" s="919"/>
      <c r="X221" s="919"/>
      <c r="Y221" s="919"/>
      <c r="Z221" s="919"/>
      <c r="AA221" s="919"/>
      <c r="AB221" s="919"/>
      <c r="AC221" s="919"/>
      <c r="AD221" s="919"/>
      <c r="AE221" s="919"/>
      <c r="AF221" s="919"/>
      <c r="AG221" s="919"/>
      <c r="AH221" s="919"/>
      <c r="AI221" s="919"/>
      <c r="AJ221" s="920"/>
      <c r="AK221" s="34"/>
      <c r="AM221" s="136"/>
      <c r="AN221" s="169"/>
      <c r="AO221" s="169"/>
      <c r="AP221" s="169"/>
      <c r="AQ221" s="169"/>
    </row>
    <row r="222" spans="1:43" s="46" customFormat="1" ht="14.45" customHeight="1">
      <c r="A222" s="9"/>
      <c r="B222" s="155"/>
      <c r="C222" s="918"/>
      <c r="D222" s="919"/>
      <c r="E222" s="919"/>
      <c r="F222" s="919"/>
      <c r="G222" s="919"/>
      <c r="H222" s="919"/>
      <c r="I222" s="919"/>
      <c r="J222" s="919"/>
      <c r="K222" s="919"/>
      <c r="L222" s="919"/>
      <c r="M222" s="919"/>
      <c r="N222" s="919"/>
      <c r="O222" s="919"/>
      <c r="P222" s="919"/>
      <c r="Q222" s="919"/>
      <c r="R222" s="919"/>
      <c r="S222" s="919"/>
      <c r="T222" s="919"/>
      <c r="U222" s="919"/>
      <c r="V222" s="919"/>
      <c r="W222" s="919"/>
      <c r="X222" s="919"/>
      <c r="Y222" s="919"/>
      <c r="Z222" s="919"/>
      <c r="AA222" s="919"/>
      <c r="AB222" s="919"/>
      <c r="AC222" s="919"/>
      <c r="AD222" s="919"/>
      <c r="AE222" s="919"/>
      <c r="AF222" s="919"/>
      <c r="AG222" s="919"/>
      <c r="AH222" s="919"/>
      <c r="AI222" s="919"/>
      <c r="AJ222" s="920"/>
      <c r="AK222" s="34"/>
      <c r="AM222" s="136"/>
      <c r="AN222" s="169"/>
      <c r="AO222" s="169"/>
      <c r="AP222" s="169"/>
      <c r="AQ222" s="169"/>
    </row>
    <row r="223" spans="1:43" s="46" customFormat="1" ht="14.45" customHeight="1">
      <c r="A223" s="9"/>
      <c r="B223" s="155"/>
      <c r="C223" s="918"/>
      <c r="D223" s="919"/>
      <c r="E223" s="919"/>
      <c r="F223" s="919"/>
      <c r="G223" s="919"/>
      <c r="H223" s="919"/>
      <c r="I223" s="919"/>
      <c r="J223" s="919"/>
      <c r="K223" s="919"/>
      <c r="L223" s="919"/>
      <c r="M223" s="919"/>
      <c r="N223" s="919"/>
      <c r="O223" s="919"/>
      <c r="P223" s="919"/>
      <c r="Q223" s="919"/>
      <c r="R223" s="919"/>
      <c r="S223" s="919"/>
      <c r="T223" s="919"/>
      <c r="U223" s="919"/>
      <c r="V223" s="919"/>
      <c r="W223" s="919"/>
      <c r="X223" s="919"/>
      <c r="Y223" s="919"/>
      <c r="Z223" s="919"/>
      <c r="AA223" s="919"/>
      <c r="AB223" s="919"/>
      <c r="AC223" s="919"/>
      <c r="AD223" s="919"/>
      <c r="AE223" s="919"/>
      <c r="AF223" s="919"/>
      <c r="AG223" s="919"/>
      <c r="AH223" s="919"/>
      <c r="AI223" s="919"/>
      <c r="AJ223" s="920"/>
      <c r="AK223" s="34"/>
      <c r="AM223" s="136"/>
      <c r="AN223" s="169"/>
      <c r="AO223" s="169"/>
      <c r="AP223" s="169"/>
      <c r="AQ223" s="169"/>
    </row>
    <row r="224" spans="1:43" s="46" customFormat="1" ht="14.45" customHeight="1">
      <c r="A224" s="9"/>
      <c r="B224" s="155"/>
      <c r="C224" s="918"/>
      <c r="D224" s="919"/>
      <c r="E224" s="919"/>
      <c r="F224" s="919"/>
      <c r="G224" s="919"/>
      <c r="H224" s="919"/>
      <c r="I224" s="919"/>
      <c r="J224" s="919"/>
      <c r="K224" s="919"/>
      <c r="L224" s="919"/>
      <c r="M224" s="919"/>
      <c r="N224" s="919"/>
      <c r="O224" s="919"/>
      <c r="P224" s="919"/>
      <c r="Q224" s="919"/>
      <c r="R224" s="919"/>
      <c r="S224" s="919"/>
      <c r="T224" s="919"/>
      <c r="U224" s="919"/>
      <c r="V224" s="919"/>
      <c r="W224" s="919"/>
      <c r="X224" s="919"/>
      <c r="Y224" s="919"/>
      <c r="Z224" s="919"/>
      <c r="AA224" s="919"/>
      <c r="AB224" s="919"/>
      <c r="AC224" s="919"/>
      <c r="AD224" s="919"/>
      <c r="AE224" s="919"/>
      <c r="AF224" s="919"/>
      <c r="AG224" s="919"/>
      <c r="AH224" s="919"/>
      <c r="AI224" s="919"/>
      <c r="AJ224" s="920"/>
      <c r="AK224" s="34"/>
      <c r="AM224" s="136"/>
      <c r="AN224" s="169"/>
      <c r="AO224" s="169"/>
      <c r="AP224" s="169"/>
      <c r="AQ224" s="169"/>
    </row>
    <row r="225" spans="1:46" s="46" customFormat="1" ht="14.45" customHeight="1">
      <c r="A225" s="9"/>
      <c r="B225" s="155"/>
      <c r="C225" s="918"/>
      <c r="D225" s="919"/>
      <c r="E225" s="919"/>
      <c r="F225" s="919"/>
      <c r="G225" s="919"/>
      <c r="H225" s="919"/>
      <c r="I225" s="919"/>
      <c r="J225" s="919"/>
      <c r="K225" s="919"/>
      <c r="L225" s="919"/>
      <c r="M225" s="919"/>
      <c r="N225" s="919"/>
      <c r="O225" s="919"/>
      <c r="P225" s="919"/>
      <c r="Q225" s="919"/>
      <c r="R225" s="919"/>
      <c r="S225" s="919"/>
      <c r="T225" s="919"/>
      <c r="U225" s="919"/>
      <c r="V225" s="919"/>
      <c r="W225" s="919"/>
      <c r="X225" s="919"/>
      <c r="Y225" s="919"/>
      <c r="Z225" s="919"/>
      <c r="AA225" s="919"/>
      <c r="AB225" s="919"/>
      <c r="AC225" s="919"/>
      <c r="AD225" s="919"/>
      <c r="AE225" s="919"/>
      <c r="AF225" s="919"/>
      <c r="AG225" s="919"/>
      <c r="AH225" s="919"/>
      <c r="AI225" s="919"/>
      <c r="AJ225" s="920"/>
      <c r="AK225" s="34"/>
      <c r="AM225" s="136"/>
      <c r="AN225" s="169"/>
      <c r="AO225" s="169"/>
      <c r="AP225" s="169"/>
      <c r="AQ225" s="169"/>
    </row>
    <row r="226" spans="1:46" s="46" customFormat="1" ht="14.45" customHeight="1">
      <c r="A226" s="9"/>
      <c r="B226" s="155"/>
      <c r="C226" s="918"/>
      <c r="D226" s="919"/>
      <c r="E226" s="919"/>
      <c r="F226" s="919"/>
      <c r="G226" s="919"/>
      <c r="H226" s="919"/>
      <c r="I226" s="919"/>
      <c r="J226" s="919"/>
      <c r="K226" s="919"/>
      <c r="L226" s="919"/>
      <c r="M226" s="919"/>
      <c r="N226" s="919"/>
      <c r="O226" s="919"/>
      <c r="P226" s="919"/>
      <c r="Q226" s="919"/>
      <c r="R226" s="919"/>
      <c r="S226" s="919"/>
      <c r="T226" s="919"/>
      <c r="U226" s="919"/>
      <c r="V226" s="919"/>
      <c r="W226" s="919"/>
      <c r="X226" s="919"/>
      <c r="Y226" s="919"/>
      <c r="Z226" s="919"/>
      <c r="AA226" s="919"/>
      <c r="AB226" s="919"/>
      <c r="AC226" s="919"/>
      <c r="AD226" s="919"/>
      <c r="AE226" s="919"/>
      <c r="AF226" s="919"/>
      <c r="AG226" s="919"/>
      <c r="AH226" s="919"/>
      <c r="AI226" s="919"/>
      <c r="AJ226" s="920"/>
      <c r="AK226" s="34"/>
      <c r="AM226" s="136"/>
      <c r="AN226" s="169"/>
      <c r="AO226" s="169"/>
      <c r="AP226" s="169"/>
      <c r="AQ226" s="169"/>
    </row>
    <row r="227" spans="1:46" s="46" customFormat="1" ht="14.45" customHeight="1">
      <c r="A227" s="9"/>
      <c r="B227" s="155"/>
      <c r="C227" s="918"/>
      <c r="D227" s="919"/>
      <c r="E227" s="919"/>
      <c r="F227" s="919"/>
      <c r="G227" s="919"/>
      <c r="H227" s="919"/>
      <c r="I227" s="919"/>
      <c r="J227" s="919"/>
      <c r="K227" s="919"/>
      <c r="L227" s="919"/>
      <c r="M227" s="919"/>
      <c r="N227" s="919"/>
      <c r="O227" s="919"/>
      <c r="P227" s="919"/>
      <c r="Q227" s="919"/>
      <c r="R227" s="919"/>
      <c r="S227" s="919"/>
      <c r="T227" s="919"/>
      <c r="U227" s="919"/>
      <c r="V227" s="919"/>
      <c r="W227" s="919"/>
      <c r="X227" s="919"/>
      <c r="Y227" s="919"/>
      <c r="Z227" s="919"/>
      <c r="AA227" s="919"/>
      <c r="AB227" s="919"/>
      <c r="AC227" s="919"/>
      <c r="AD227" s="919"/>
      <c r="AE227" s="919"/>
      <c r="AF227" s="919"/>
      <c r="AG227" s="919"/>
      <c r="AH227" s="919"/>
      <c r="AI227" s="919"/>
      <c r="AJ227" s="920"/>
      <c r="AK227" s="34"/>
      <c r="AM227" s="136"/>
      <c r="AN227" s="169"/>
      <c r="AO227" s="169"/>
      <c r="AP227" s="169"/>
      <c r="AQ227" s="169"/>
    </row>
    <row r="228" spans="1:46" s="46" customFormat="1" ht="14.45" customHeight="1">
      <c r="A228" s="9"/>
      <c r="B228" s="155"/>
      <c r="C228" s="918"/>
      <c r="D228" s="919"/>
      <c r="E228" s="919"/>
      <c r="F228" s="919"/>
      <c r="G228" s="919"/>
      <c r="H228" s="919"/>
      <c r="I228" s="919"/>
      <c r="J228" s="919"/>
      <c r="K228" s="919"/>
      <c r="L228" s="919"/>
      <c r="M228" s="919"/>
      <c r="N228" s="919"/>
      <c r="O228" s="919"/>
      <c r="P228" s="919"/>
      <c r="Q228" s="919"/>
      <c r="R228" s="919"/>
      <c r="S228" s="919"/>
      <c r="T228" s="919"/>
      <c r="U228" s="919"/>
      <c r="V228" s="919"/>
      <c r="W228" s="919"/>
      <c r="X228" s="919"/>
      <c r="Y228" s="919"/>
      <c r="Z228" s="919"/>
      <c r="AA228" s="919"/>
      <c r="AB228" s="919"/>
      <c r="AC228" s="919"/>
      <c r="AD228" s="919"/>
      <c r="AE228" s="919"/>
      <c r="AF228" s="919"/>
      <c r="AG228" s="919"/>
      <c r="AH228" s="919"/>
      <c r="AI228" s="919"/>
      <c r="AJ228" s="920"/>
      <c r="AK228" s="34"/>
      <c r="AM228" s="136"/>
      <c r="AN228" s="169"/>
      <c r="AO228" s="169"/>
      <c r="AP228" s="169"/>
      <c r="AQ228" s="169"/>
    </row>
    <row r="229" spans="1:46" s="46" customFormat="1" ht="14.45" customHeight="1">
      <c r="A229" s="9"/>
      <c r="B229" s="155"/>
      <c r="C229" s="918"/>
      <c r="D229" s="919"/>
      <c r="E229" s="919"/>
      <c r="F229" s="919"/>
      <c r="G229" s="919"/>
      <c r="H229" s="919"/>
      <c r="I229" s="919"/>
      <c r="J229" s="919"/>
      <c r="K229" s="919"/>
      <c r="L229" s="919"/>
      <c r="M229" s="919"/>
      <c r="N229" s="919"/>
      <c r="O229" s="919"/>
      <c r="P229" s="919"/>
      <c r="Q229" s="919"/>
      <c r="R229" s="919"/>
      <c r="S229" s="919"/>
      <c r="T229" s="919"/>
      <c r="U229" s="919"/>
      <c r="V229" s="919"/>
      <c r="W229" s="919"/>
      <c r="X229" s="919"/>
      <c r="Y229" s="919"/>
      <c r="Z229" s="919"/>
      <c r="AA229" s="919"/>
      <c r="AB229" s="919"/>
      <c r="AC229" s="919"/>
      <c r="AD229" s="919"/>
      <c r="AE229" s="919"/>
      <c r="AF229" s="919"/>
      <c r="AG229" s="919"/>
      <c r="AH229" s="919"/>
      <c r="AI229" s="919"/>
      <c r="AJ229" s="920"/>
      <c r="AK229" s="34"/>
      <c r="AM229" s="136"/>
      <c r="AN229" s="169"/>
      <c r="AO229" s="169"/>
      <c r="AP229" s="169"/>
      <c r="AQ229" s="169"/>
    </row>
    <row r="230" spans="1:46" s="46" customFormat="1" ht="14.45" customHeight="1">
      <c r="A230" s="9"/>
      <c r="B230" s="155"/>
      <c r="C230" s="918"/>
      <c r="D230" s="919"/>
      <c r="E230" s="919"/>
      <c r="F230" s="919"/>
      <c r="G230" s="919"/>
      <c r="H230" s="919"/>
      <c r="I230" s="919"/>
      <c r="J230" s="919"/>
      <c r="K230" s="919"/>
      <c r="L230" s="919"/>
      <c r="M230" s="919"/>
      <c r="N230" s="919"/>
      <c r="O230" s="919"/>
      <c r="P230" s="919"/>
      <c r="Q230" s="919"/>
      <c r="R230" s="919"/>
      <c r="S230" s="919"/>
      <c r="T230" s="919"/>
      <c r="U230" s="919"/>
      <c r="V230" s="919"/>
      <c r="W230" s="919"/>
      <c r="X230" s="919"/>
      <c r="Y230" s="919"/>
      <c r="Z230" s="919"/>
      <c r="AA230" s="919"/>
      <c r="AB230" s="919"/>
      <c r="AC230" s="919"/>
      <c r="AD230" s="919"/>
      <c r="AE230" s="919"/>
      <c r="AF230" s="919"/>
      <c r="AG230" s="919"/>
      <c r="AH230" s="919"/>
      <c r="AI230" s="919"/>
      <c r="AJ230" s="920"/>
      <c r="AK230" s="34"/>
      <c r="AM230" s="136"/>
      <c r="AN230" s="169"/>
      <c r="AO230" s="169"/>
      <c r="AP230" s="169"/>
      <c r="AQ230" s="169"/>
    </row>
    <row r="231" spans="1:46" s="46" customFormat="1" ht="14.45" customHeight="1">
      <c r="A231" s="9"/>
      <c r="B231" s="155"/>
      <c r="C231" s="918"/>
      <c r="D231" s="919"/>
      <c r="E231" s="919"/>
      <c r="F231" s="919"/>
      <c r="G231" s="919"/>
      <c r="H231" s="919"/>
      <c r="I231" s="919"/>
      <c r="J231" s="919"/>
      <c r="K231" s="919"/>
      <c r="L231" s="919"/>
      <c r="M231" s="919"/>
      <c r="N231" s="919"/>
      <c r="O231" s="919"/>
      <c r="P231" s="919"/>
      <c r="Q231" s="919"/>
      <c r="R231" s="919"/>
      <c r="S231" s="919"/>
      <c r="T231" s="919"/>
      <c r="U231" s="919"/>
      <c r="V231" s="919"/>
      <c r="W231" s="919"/>
      <c r="X231" s="919"/>
      <c r="Y231" s="919"/>
      <c r="Z231" s="919"/>
      <c r="AA231" s="919"/>
      <c r="AB231" s="919"/>
      <c r="AC231" s="919"/>
      <c r="AD231" s="919"/>
      <c r="AE231" s="919"/>
      <c r="AF231" s="919"/>
      <c r="AG231" s="919"/>
      <c r="AH231" s="919"/>
      <c r="AI231" s="919"/>
      <c r="AJ231" s="920"/>
      <c r="AK231" s="34"/>
      <c r="AM231" s="136"/>
      <c r="AN231" s="169"/>
      <c r="AO231" s="169"/>
      <c r="AP231" s="169"/>
      <c r="AQ231" s="169"/>
    </row>
    <row r="232" spans="1:46" s="46" customFormat="1" ht="14.45" customHeight="1">
      <c r="A232" s="9"/>
      <c r="B232" s="155"/>
      <c r="C232" s="918"/>
      <c r="D232" s="919"/>
      <c r="E232" s="919"/>
      <c r="F232" s="919"/>
      <c r="G232" s="919"/>
      <c r="H232" s="919"/>
      <c r="I232" s="919"/>
      <c r="J232" s="919"/>
      <c r="K232" s="919"/>
      <c r="L232" s="919"/>
      <c r="M232" s="919"/>
      <c r="N232" s="919"/>
      <c r="O232" s="919"/>
      <c r="P232" s="919"/>
      <c r="Q232" s="919"/>
      <c r="R232" s="919"/>
      <c r="S232" s="919"/>
      <c r="T232" s="919"/>
      <c r="U232" s="919"/>
      <c r="V232" s="919"/>
      <c r="W232" s="919"/>
      <c r="X232" s="919"/>
      <c r="Y232" s="919"/>
      <c r="Z232" s="919"/>
      <c r="AA232" s="919"/>
      <c r="AB232" s="919"/>
      <c r="AC232" s="919"/>
      <c r="AD232" s="919"/>
      <c r="AE232" s="919"/>
      <c r="AF232" s="919"/>
      <c r="AG232" s="919"/>
      <c r="AH232" s="919"/>
      <c r="AI232" s="919"/>
      <c r="AJ232" s="920"/>
      <c r="AK232" s="34"/>
      <c r="AM232" s="136"/>
      <c r="AN232" s="169"/>
      <c r="AO232" s="169"/>
      <c r="AP232" s="169"/>
      <c r="AQ232" s="169"/>
    </row>
    <row r="233" spans="1:46" s="46" customFormat="1" ht="14.45" customHeight="1">
      <c r="A233" s="9"/>
      <c r="B233" s="155"/>
      <c r="C233" s="921"/>
      <c r="D233" s="922"/>
      <c r="E233" s="922"/>
      <c r="F233" s="922"/>
      <c r="G233" s="922"/>
      <c r="H233" s="922"/>
      <c r="I233" s="922"/>
      <c r="J233" s="922"/>
      <c r="K233" s="922"/>
      <c r="L233" s="922"/>
      <c r="M233" s="922"/>
      <c r="N233" s="922"/>
      <c r="O233" s="922"/>
      <c r="P233" s="922"/>
      <c r="Q233" s="922"/>
      <c r="R233" s="922"/>
      <c r="S233" s="922"/>
      <c r="T233" s="922"/>
      <c r="U233" s="922"/>
      <c r="V233" s="922"/>
      <c r="W233" s="922"/>
      <c r="X233" s="922"/>
      <c r="Y233" s="922"/>
      <c r="Z233" s="922"/>
      <c r="AA233" s="922"/>
      <c r="AB233" s="922"/>
      <c r="AC233" s="922"/>
      <c r="AD233" s="922"/>
      <c r="AE233" s="922"/>
      <c r="AF233" s="922"/>
      <c r="AG233" s="922"/>
      <c r="AH233" s="922"/>
      <c r="AI233" s="922"/>
      <c r="AJ233" s="923"/>
      <c r="AK233" s="34"/>
      <c r="AM233" s="136"/>
      <c r="AN233" s="169"/>
      <c r="AO233" s="169"/>
      <c r="AP233" s="169"/>
      <c r="AQ233" s="169"/>
      <c r="AR233" s="45"/>
      <c r="AS233" s="45"/>
      <c r="AT233" s="45"/>
    </row>
    <row r="234" spans="1:46" s="156" customFormat="1" ht="6" customHeight="1">
      <c r="A234" s="67"/>
      <c r="B234" s="87"/>
      <c r="C234" s="158"/>
      <c r="D234" s="158"/>
      <c r="E234" s="158"/>
      <c r="F234" s="158"/>
      <c r="G234" s="158"/>
      <c r="H234" s="158"/>
      <c r="I234" s="158"/>
      <c r="J234" s="158"/>
      <c r="K234" s="159"/>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35"/>
      <c r="AM234" s="157"/>
      <c r="AO234" s="143"/>
      <c r="AP234" s="143"/>
      <c r="AQ234" s="143"/>
      <c r="AR234" s="143"/>
      <c r="AS234" s="143"/>
      <c r="AT234" s="143"/>
    </row>
    <row r="235" spans="1:46" s="46" customFormat="1" ht="12.75" customHeight="1">
      <c r="A235" s="9"/>
      <c r="B235" s="67"/>
      <c r="C235" s="67"/>
      <c r="D235" s="67"/>
      <c r="E235" s="67"/>
      <c r="F235" s="67"/>
      <c r="G235" s="67"/>
      <c r="H235" s="67"/>
      <c r="I235" s="104"/>
      <c r="J235" s="67"/>
      <c r="K235" s="67"/>
      <c r="L235" s="67"/>
      <c r="M235" s="67"/>
      <c r="N235" s="67"/>
      <c r="O235" s="67"/>
      <c r="P235" s="67"/>
      <c r="Q235" s="67"/>
      <c r="R235" s="67"/>
      <c r="S235" s="67"/>
      <c r="T235" s="67"/>
      <c r="U235" s="67"/>
      <c r="V235" s="67"/>
      <c r="W235" s="67"/>
      <c r="X235" s="67"/>
      <c r="Y235" s="67"/>
      <c r="Z235" s="67"/>
      <c r="AA235" s="67"/>
      <c r="AB235" s="67"/>
      <c r="AC235" s="67"/>
      <c r="AD235" s="121"/>
      <c r="AE235" s="121"/>
      <c r="AF235" s="121"/>
      <c r="AG235" s="121"/>
      <c r="AH235" s="106"/>
      <c r="AI235" s="121"/>
      <c r="AJ235" s="285" t="s">
        <v>79</v>
      </c>
      <c r="AK235" s="67"/>
      <c r="AM235" s="136"/>
      <c r="AO235" s="45"/>
      <c r="AP235" s="45"/>
      <c r="AQ235" s="45"/>
      <c r="AR235" s="286"/>
      <c r="AS235" s="287"/>
      <c r="AT235" s="288"/>
    </row>
    <row r="236" spans="1:46">
      <c r="AR236" s="286"/>
      <c r="AS236" s="287"/>
      <c r="AT236" s="289"/>
    </row>
    <row r="237" spans="1:46">
      <c r="AR237" s="286"/>
      <c r="AS237" s="287"/>
      <c r="AT237" s="289"/>
    </row>
    <row r="238" spans="1:46" ht="14.25" customHeight="1">
      <c r="AR238" s="286"/>
      <c r="AS238" s="287"/>
      <c r="AT238" s="289"/>
    </row>
    <row r="239" spans="1:46" ht="14.25" customHeight="1">
      <c r="AR239" s="286"/>
      <c r="AS239" s="287"/>
      <c r="AT239" s="289"/>
    </row>
    <row r="240" spans="1:46" ht="14.25" customHeight="1">
      <c r="AR240" s="286"/>
      <c r="AS240" s="287"/>
      <c r="AT240" s="289"/>
    </row>
    <row r="241" spans="44:46" ht="14.25" customHeight="1">
      <c r="AR241" s="286"/>
      <c r="AS241" s="287"/>
      <c r="AT241" s="289"/>
    </row>
    <row r="242" spans="44:46" ht="14.25" customHeight="1">
      <c r="AR242" s="286"/>
      <c r="AS242" s="287"/>
      <c r="AT242" s="289"/>
    </row>
    <row r="243" spans="44:46" ht="14.25" customHeight="1">
      <c r="AR243" s="286"/>
      <c r="AS243" s="287"/>
      <c r="AT243" s="289"/>
    </row>
    <row r="244" spans="44:46" ht="14.25" customHeight="1">
      <c r="AR244" s="286"/>
      <c r="AS244" s="287"/>
      <c r="AT244" s="289"/>
    </row>
    <row r="245" spans="44:46" ht="14.25" customHeight="1">
      <c r="AR245" s="286"/>
      <c r="AS245" s="287"/>
      <c r="AT245" s="289"/>
    </row>
    <row r="246" spans="44:46" ht="14.25" customHeight="1">
      <c r="AR246" s="286"/>
      <c r="AS246" s="287"/>
      <c r="AT246" s="289"/>
    </row>
    <row r="247" spans="44:46" ht="14.25" customHeight="1">
      <c r="AR247" s="286"/>
      <c r="AS247" s="287"/>
      <c r="AT247" s="289"/>
    </row>
    <row r="248" spans="44:46" ht="14.25" customHeight="1">
      <c r="AR248" s="286"/>
      <c r="AS248" s="287"/>
      <c r="AT248" s="289"/>
    </row>
    <row r="249" spans="44:46" ht="14.25" customHeight="1">
      <c r="AR249" s="286"/>
      <c r="AS249" s="287"/>
      <c r="AT249" s="289"/>
    </row>
    <row r="250" spans="44:46" ht="14.25" customHeight="1">
      <c r="AR250" s="286"/>
      <c r="AS250" s="287"/>
      <c r="AT250" s="289"/>
    </row>
    <row r="251" spans="44:46" ht="14.25" customHeight="1">
      <c r="AR251" s="286"/>
      <c r="AS251" s="287"/>
      <c r="AT251" s="289"/>
    </row>
    <row r="252" spans="44:46" ht="14.25" customHeight="1">
      <c r="AR252" s="286"/>
      <c r="AS252" s="287"/>
      <c r="AT252" s="289"/>
    </row>
    <row r="253" spans="44:46" ht="14.25" customHeight="1">
      <c r="AR253" s="286"/>
      <c r="AS253" s="287"/>
      <c r="AT253" s="289"/>
    </row>
    <row r="254" spans="44:46" ht="14.25" customHeight="1">
      <c r="AR254" s="286"/>
      <c r="AS254" s="287"/>
      <c r="AT254" s="289"/>
    </row>
    <row r="255" spans="44:46" ht="14.25" customHeight="1">
      <c r="AR255" s="286"/>
      <c r="AS255" s="287"/>
      <c r="AT255" s="289"/>
    </row>
    <row r="256" spans="44:46" ht="14.25" customHeight="1">
      <c r="AR256" s="286"/>
      <c r="AS256" s="287"/>
      <c r="AT256" s="289"/>
    </row>
    <row r="257" spans="44:46" ht="14.25" customHeight="1">
      <c r="AR257" s="286"/>
      <c r="AS257" s="287"/>
      <c r="AT257" s="289"/>
    </row>
    <row r="258" spans="44:46" ht="14.25" customHeight="1">
      <c r="AR258" s="286"/>
      <c r="AS258" s="287"/>
      <c r="AT258" s="289"/>
    </row>
    <row r="259" spans="44:46" ht="14.25" customHeight="1">
      <c r="AR259" s="286"/>
      <c r="AS259" s="287"/>
      <c r="AT259" s="289"/>
    </row>
    <row r="260" spans="44:46" ht="14.25" customHeight="1">
      <c r="AR260" s="286"/>
      <c r="AS260" s="287"/>
      <c r="AT260" s="289"/>
    </row>
    <row r="261" spans="44:46" ht="14.25" customHeight="1">
      <c r="AR261" s="286"/>
      <c r="AS261" s="287"/>
      <c r="AT261" s="289"/>
    </row>
    <row r="262" spans="44:46" ht="14.25" customHeight="1">
      <c r="AR262" s="286"/>
      <c r="AS262" s="287"/>
      <c r="AT262" s="289"/>
    </row>
    <row r="263" spans="44:46" ht="14.25" customHeight="1">
      <c r="AR263" s="286"/>
      <c r="AS263" s="287"/>
      <c r="AT263" s="286"/>
    </row>
    <row r="264" spans="44:46" ht="14.25" customHeight="1">
      <c r="AR264" s="286"/>
      <c r="AS264" s="287"/>
      <c r="AT264" s="286"/>
    </row>
    <row r="265" spans="44:46" ht="14.25" customHeight="1">
      <c r="AR265" s="286"/>
      <c r="AS265" s="287"/>
      <c r="AT265" s="286"/>
    </row>
    <row r="266" spans="44:46" ht="14.25" customHeight="1">
      <c r="AR266" s="286"/>
      <c r="AS266" s="287"/>
      <c r="AT266" s="286"/>
    </row>
    <row r="267" spans="44:46" ht="14.25" customHeight="1">
      <c r="AR267" s="286"/>
      <c r="AS267" s="287"/>
      <c r="AT267" s="286"/>
    </row>
    <row r="268" spans="44:46" ht="14.25" customHeight="1">
      <c r="AR268" s="286"/>
      <c r="AS268" s="287"/>
      <c r="AT268" s="290"/>
    </row>
    <row r="269" spans="44:46" ht="14.25" customHeight="1">
      <c r="AR269" s="286"/>
      <c r="AS269" s="287"/>
      <c r="AT269" s="290"/>
    </row>
    <row r="270" spans="44:46" ht="14.25" customHeight="1">
      <c r="AR270" s="286"/>
      <c r="AS270" s="287"/>
      <c r="AT270" s="290"/>
    </row>
    <row r="271" spans="44:46" ht="14.25" customHeight="1">
      <c r="AR271" s="286"/>
      <c r="AS271" s="287"/>
      <c r="AT271" s="291"/>
    </row>
    <row r="272" spans="44:46" ht="14.25" customHeight="1">
      <c r="AR272" s="286"/>
      <c r="AS272" s="287"/>
      <c r="AT272" s="291"/>
    </row>
    <row r="273" spans="44:46" ht="14.25" customHeight="1">
      <c r="AR273" s="286"/>
      <c r="AS273" s="287"/>
      <c r="AT273" s="286"/>
    </row>
    <row r="274" spans="44:46" ht="14.25" customHeight="1">
      <c r="AR274" s="286"/>
      <c r="AS274" s="287"/>
      <c r="AT274" s="286"/>
    </row>
    <row r="275" spans="44:46" ht="14.25" customHeight="1">
      <c r="AR275" s="286"/>
      <c r="AS275" s="287"/>
      <c r="AT275" s="286"/>
    </row>
    <row r="276" spans="44:46" ht="14.25" customHeight="1">
      <c r="AR276" s="286"/>
      <c r="AS276" s="287"/>
      <c r="AT276" s="286"/>
    </row>
    <row r="277" spans="44:46" ht="14.25" customHeight="1">
      <c r="AR277" s="286"/>
      <c r="AS277" s="287"/>
      <c r="AT277" s="286"/>
    </row>
    <row r="278" spans="44:46" ht="14.25" customHeight="1">
      <c r="AR278" s="286"/>
      <c r="AS278" s="287"/>
      <c r="AT278" s="286"/>
    </row>
    <row r="279" spans="44:46" ht="14.25" customHeight="1">
      <c r="AR279" s="286"/>
      <c r="AS279" s="287"/>
      <c r="AT279" s="286"/>
    </row>
    <row r="280" spans="44:46" ht="14.25" customHeight="1">
      <c r="AR280" s="286"/>
      <c r="AS280" s="287"/>
      <c r="AT280" s="286"/>
    </row>
    <row r="281" spans="44:46" ht="14.25" customHeight="1">
      <c r="AR281" s="286"/>
      <c r="AS281" s="287"/>
      <c r="AT281" s="286"/>
    </row>
    <row r="282" spans="44:46" ht="14.25" customHeight="1">
      <c r="AR282" s="286"/>
      <c r="AS282" s="287"/>
      <c r="AT282" s="286"/>
    </row>
    <row r="283" spans="44:46" ht="14.25" customHeight="1">
      <c r="AR283" s="286"/>
      <c r="AS283" s="287"/>
      <c r="AT283" s="286"/>
    </row>
    <row r="284" spans="44:46" ht="14.25" customHeight="1"/>
    <row r="285" spans="44:46" ht="14.25" customHeight="1"/>
    <row r="286" spans="44:46" ht="14.25" customHeight="1"/>
  </sheetData>
  <sheetProtection password="EC9D" sheet="1" objects="1" scenarios="1"/>
  <mergeCells count="456">
    <mergeCell ref="AM162:AS162"/>
    <mergeCell ref="AM122:AR124"/>
    <mergeCell ref="AM176:AT176"/>
    <mergeCell ref="Y178:AB178"/>
    <mergeCell ref="AC178:AJ178"/>
    <mergeCell ref="C183:M183"/>
    <mergeCell ref="C186:AJ233"/>
    <mergeCell ref="AF175:AG175"/>
    <mergeCell ref="AH175:AJ175"/>
    <mergeCell ref="C176:D176"/>
    <mergeCell ref="E176:G176"/>
    <mergeCell ref="H176:K176"/>
    <mergeCell ref="L176:Q176"/>
    <mergeCell ref="R176:AC176"/>
    <mergeCell ref="AD176:AE176"/>
    <mergeCell ref="AF176:AG176"/>
    <mergeCell ref="AH176:AJ176"/>
    <mergeCell ref="C175:D175"/>
    <mergeCell ref="E175:G175"/>
    <mergeCell ref="H175:K175"/>
    <mergeCell ref="L175:Q175"/>
    <mergeCell ref="R175:AC175"/>
    <mergeCell ref="AD175:AE175"/>
    <mergeCell ref="AF173:AG173"/>
    <mergeCell ref="AH173:AJ173"/>
    <mergeCell ref="C174:D174"/>
    <mergeCell ref="E174:G174"/>
    <mergeCell ref="H174:K174"/>
    <mergeCell ref="L174:Q174"/>
    <mergeCell ref="R174:AC174"/>
    <mergeCell ref="AD174:AE174"/>
    <mergeCell ref="AF174:AG174"/>
    <mergeCell ref="AH174:AJ174"/>
    <mergeCell ref="C173:D173"/>
    <mergeCell ref="E173:G173"/>
    <mergeCell ref="H173:K173"/>
    <mergeCell ref="L173:Q173"/>
    <mergeCell ref="R173:AC173"/>
    <mergeCell ref="AD173:AE173"/>
    <mergeCell ref="AF171:AG171"/>
    <mergeCell ref="AH171:AJ171"/>
    <mergeCell ref="C172:D172"/>
    <mergeCell ref="E172:G172"/>
    <mergeCell ref="H172:K172"/>
    <mergeCell ref="L172:Q172"/>
    <mergeCell ref="R172:AC172"/>
    <mergeCell ref="AD172:AE172"/>
    <mergeCell ref="AF172:AG172"/>
    <mergeCell ref="AH172:AJ172"/>
    <mergeCell ref="C171:D171"/>
    <mergeCell ref="E171:G171"/>
    <mergeCell ref="H171:K171"/>
    <mergeCell ref="L171:Q171"/>
    <mergeCell ref="R171:AC171"/>
    <mergeCell ref="AD171:AE171"/>
    <mergeCell ref="AF169:AG169"/>
    <mergeCell ref="AH169:AJ169"/>
    <mergeCell ref="C170:D170"/>
    <mergeCell ref="E170:G170"/>
    <mergeCell ref="H170:K170"/>
    <mergeCell ref="L170:Q170"/>
    <mergeCell ref="R170:AC170"/>
    <mergeCell ref="AD170:AE170"/>
    <mergeCell ref="AF170:AG170"/>
    <mergeCell ref="AH170:AJ170"/>
    <mergeCell ref="C169:D169"/>
    <mergeCell ref="E169:G169"/>
    <mergeCell ref="H169:K169"/>
    <mergeCell ref="L169:Q169"/>
    <mergeCell ref="R169:AC169"/>
    <mergeCell ref="AD169:AE169"/>
    <mergeCell ref="AF167:AG167"/>
    <mergeCell ref="AH167:AJ167"/>
    <mergeCell ref="C168:D168"/>
    <mergeCell ref="E168:G168"/>
    <mergeCell ref="H168:K168"/>
    <mergeCell ref="L168:Q168"/>
    <mergeCell ref="R168:AC168"/>
    <mergeCell ref="AD168:AE168"/>
    <mergeCell ref="AF168:AG168"/>
    <mergeCell ref="AH168:AJ168"/>
    <mergeCell ref="C167:D167"/>
    <mergeCell ref="E167:G167"/>
    <mergeCell ref="H167:K167"/>
    <mergeCell ref="L167:Q167"/>
    <mergeCell ref="R167:AC167"/>
    <mergeCell ref="AD167:AE167"/>
    <mergeCell ref="AF165:AG165"/>
    <mergeCell ref="AH165:AJ165"/>
    <mergeCell ref="C166:D166"/>
    <mergeCell ref="E166:G166"/>
    <mergeCell ref="H166:K166"/>
    <mergeCell ref="L166:Q166"/>
    <mergeCell ref="R166:AC166"/>
    <mergeCell ref="AD166:AE166"/>
    <mergeCell ref="AF166:AG166"/>
    <mergeCell ref="AH166:AJ166"/>
    <mergeCell ref="C165:D165"/>
    <mergeCell ref="E165:G165"/>
    <mergeCell ref="H165:K165"/>
    <mergeCell ref="L165:Q165"/>
    <mergeCell ref="R165:AC165"/>
    <mergeCell ref="AD165:AE165"/>
    <mergeCell ref="C163:D163"/>
    <mergeCell ref="E163:G163"/>
    <mergeCell ref="H163:K163"/>
    <mergeCell ref="L163:Q163"/>
    <mergeCell ref="R163:AC163"/>
    <mergeCell ref="AD163:AE163"/>
    <mergeCell ref="AF163:AG163"/>
    <mergeCell ref="AH163:AJ163"/>
    <mergeCell ref="C164:D164"/>
    <mergeCell ref="E164:G164"/>
    <mergeCell ref="H164:K164"/>
    <mergeCell ref="L164:Q164"/>
    <mergeCell ref="R164:AC164"/>
    <mergeCell ref="AD164:AE164"/>
    <mergeCell ref="AF164:AG164"/>
    <mergeCell ref="AH164:AJ164"/>
    <mergeCell ref="H161:K161"/>
    <mergeCell ref="L161:Q161"/>
    <mergeCell ref="C162:D162"/>
    <mergeCell ref="E162:G162"/>
    <mergeCell ref="H162:K162"/>
    <mergeCell ref="L162:Q162"/>
    <mergeCell ref="Y152:AB152"/>
    <mergeCell ref="AC152:AJ152"/>
    <mergeCell ref="C157:D161"/>
    <mergeCell ref="E157:Q159"/>
    <mergeCell ref="R157:AC161"/>
    <mergeCell ref="AD157:AE161"/>
    <mergeCell ref="AF157:AG161"/>
    <mergeCell ref="AH157:AJ161"/>
    <mergeCell ref="E160:G161"/>
    <mergeCell ref="H160:Q160"/>
    <mergeCell ref="R162:AC162"/>
    <mergeCell ref="AD162:AE162"/>
    <mergeCell ref="AF162:AG162"/>
    <mergeCell ref="AH162:AJ162"/>
    <mergeCell ref="Y148:AB148"/>
    <mergeCell ref="AC148:AF148"/>
    <mergeCell ref="AG148:AJ148"/>
    <mergeCell ref="D149:L149"/>
    <mergeCell ref="M149:P149"/>
    <mergeCell ref="Q149:T149"/>
    <mergeCell ref="U149:X149"/>
    <mergeCell ref="Y149:AB149"/>
    <mergeCell ref="AC149:AF149"/>
    <mergeCell ref="AG149:AJ149"/>
    <mergeCell ref="D146:F148"/>
    <mergeCell ref="G148:L148"/>
    <mergeCell ref="M148:P148"/>
    <mergeCell ref="Q148:T148"/>
    <mergeCell ref="U148:X148"/>
    <mergeCell ref="AC146:AF146"/>
    <mergeCell ref="AG146:AJ146"/>
    <mergeCell ref="G147:L147"/>
    <mergeCell ref="M147:P147"/>
    <mergeCell ref="Q147:T147"/>
    <mergeCell ref="U147:X147"/>
    <mergeCell ref="Y147:AB147"/>
    <mergeCell ref="AC147:AF147"/>
    <mergeCell ref="AG147:AJ147"/>
    <mergeCell ref="G146:L146"/>
    <mergeCell ref="M146:P146"/>
    <mergeCell ref="Q146:T146"/>
    <mergeCell ref="U146:X146"/>
    <mergeCell ref="Y146:AB146"/>
    <mergeCell ref="AG144:AJ144"/>
    <mergeCell ref="G145:L145"/>
    <mergeCell ref="M145:AF145"/>
    <mergeCell ref="AG145:AJ145"/>
    <mergeCell ref="AG142:AJ142"/>
    <mergeCell ref="G143:L143"/>
    <mergeCell ref="M143:P143"/>
    <mergeCell ref="Q143:T143"/>
    <mergeCell ref="U143:X143"/>
    <mergeCell ref="Y143:AB143"/>
    <mergeCell ref="AC143:AF143"/>
    <mergeCell ref="AG143:AJ143"/>
    <mergeCell ref="G142:L142"/>
    <mergeCell ref="M142:P142"/>
    <mergeCell ref="Q142:T142"/>
    <mergeCell ref="U142:X142"/>
    <mergeCell ref="Y142:AB142"/>
    <mergeCell ref="AC142:AF142"/>
    <mergeCell ref="M141:P141"/>
    <mergeCell ref="Q141:T141"/>
    <mergeCell ref="U141:X141"/>
    <mergeCell ref="Y141:AB141"/>
    <mergeCell ref="AC141:AF141"/>
    <mergeCell ref="AG141:AJ141"/>
    <mergeCell ref="AG139:AJ139"/>
    <mergeCell ref="D140:F145"/>
    <mergeCell ref="G140:L140"/>
    <mergeCell ref="M140:P140"/>
    <mergeCell ref="Q140:T140"/>
    <mergeCell ref="U140:X140"/>
    <mergeCell ref="Y140:AB140"/>
    <mergeCell ref="AC140:AF140"/>
    <mergeCell ref="AG140:AJ140"/>
    <mergeCell ref="G141:L141"/>
    <mergeCell ref="D139:L139"/>
    <mergeCell ref="M139:P139"/>
    <mergeCell ref="Q139:T139"/>
    <mergeCell ref="U139:X139"/>
    <mergeCell ref="Y139:AB139"/>
    <mergeCell ref="AC139:AF139"/>
    <mergeCell ref="G144:L144"/>
    <mergeCell ref="M144:AF144"/>
    <mergeCell ref="D133:J133"/>
    <mergeCell ref="K133:S133"/>
    <mergeCell ref="D136:G136"/>
    <mergeCell ref="H136:K136"/>
    <mergeCell ref="L136:O136"/>
    <mergeCell ref="P136:S136"/>
    <mergeCell ref="D129:E129"/>
    <mergeCell ref="F129:K129"/>
    <mergeCell ref="L129:T129"/>
    <mergeCell ref="D130:E130"/>
    <mergeCell ref="F130:K130"/>
    <mergeCell ref="L130:T130"/>
    <mergeCell ref="AM126:AR127"/>
    <mergeCell ref="D127:E127"/>
    <mergeCell ref="F127:K127"/>
    <mergeCell ref="L127:T127"/>
    <mergeCell ref="D128:E128"/>
    <mergeCell ref="F128:K128"/>
    <mergeCell ref="L128:T128"/>
    <mergeCell ref="D125:E125"/>
    <mergeCell ref="F125:K125"/>
    <mergeCell ref="L125:T125"/>
    <mergeCell ref="D126:E126"/>
    <mergeCell ref="F126:K126"/>
    <mergeCell ref="L126:T126"/>
    <mergeCell ref="D121:O121"/>
    <mergeCell ref="P121:X121"/>
    <mergeCell ref="Y121:AB121"/>
    <mergeCell ref="D122:O122"/>
    <mergeCell ref="P122:X122"/>
    <mergeCell ref="AM99:AT105"/>
    <mergeCell ref="D106:G113"/>
    <mergeCell ref="H106:P106"/>
    <mergeCell ref="Q106:R106"/>
    <mergeCell ref="S106:Y106"/>
    <mergeCell ref="Z106:AA106"/>
    <mergeCell ref="AB106:AH106"/>
    <mergeCell ref="AI106:AJ106"/>
    <mergeCell ref="H107:AJ113"/>
    <mergeCell ref="AM107:AT113"/>
    <mergeCell ref="D98:G105"/>
    <mergeCell ref="H98:P98"/>
    <mergeCell ref="Q98:R98"/>
    <mergeCell ref="S98:Y98"/>
    <mergeCell ref="Z98:AA98"/>
    <mergeCell ref="AB98:AH98"/>
    <mergeCell ref="AI98:AJ98"/>
    <mergeCell ref="H99:AJ105"/>
    <mergeCell ref="Y115:AB115"/>
    <mergeCell ref="AC115:AJ115"/>
    <mergeCell ref="D90:G97"/>
    <mergeCell ref="H90:P90"/>
    <mergeCell ref="Q90:R90"/>
    <mergeCell ref="S90:Y90"/>
    <mergeCell ref="Z90:AA90"/>
    <mergeCell ref="AB90:AH90"/>
    <mergeCell ref="AI90:AJ90"/>
    <mergeCell ref="H91:AJ97"/>
    <mergeCell ref="AM91:AT97"/>
    <mergeCell ref="AM75:AT81"/>
    <mergeCell ref="D82:G89"/>
    <mergeCell ref="H82:P82"/>
    <mergeCell ref="Q82:R82"/>
    <mergeCell ref="S82:Y82"/>
    <mergeCell ref="Z82:AA82"/>
    <mergeCell ref="AB82:AH82"/>
    <mergeCell ref="AI82:AJ82"/>
    <mergeCell ref="H83:AJ89"/>
    <mergeCell ref="AM83:AT89"/>
    <mergeCell ref="AG67:AJ68"/>
    <mergeCell ref="D68:L68"/>
    <mergeCell ref="M68:P68"/>
    <mergeCell ref="Y70:AB70"/>
    <mergeCell ref="AC70:AJ70"/>
    <mergeCell ref="D74:G81"/>
    <mergeCell ref="H74:P74"/>
    <mergeCell ref="Q74:R74"/>
    <mergeCell ref="S74:Y74"/>
    <mergeCell ref="Z74:AA74"/>
    <mergeCell ref="D67:L67"/>
    <mergeCell ref="M67:P67"/>
    <mergeCell ref="Q67:T68"/>
    <mergeCell ref="U67:X68"/>
    <mergeCell ref="Y67:AB68"/>
    <mergeCell ref="AC67:AF68"/>
    <mergeCell ref="AB74:AH74"/>
    <mergeCell ref="AI74:AJ74"/>
    <mergeCell ref="H75:AJ81"/>
    <mergeCell ref="E66:P66"/>
    <mergeCell ref="Q66:T66"/>
    <mergeCell ref="U66:X66"/>
    <mergeCell ref="Y66:AB66"/>
    <mergeCell ref="AC66:AF66"/>
    <mergeCell ref="AG66:AJ66"/>
    <mergeCell ref="D65:P65"/>
    <mergeCell ref="Q65:T65"/>
    <mergeCell ref="U65:X65"/>
    <mergeCell ref="Y65:AB65"/>
    <mergeCell ref="AC65:AF65"/>
    <mergeCell ref="AG65:AJ65"/>
    <mergeCell ref="AC61:AJ61"/>
    <mergeCell ref="D62:P64"/>
    <mergeCell ref="Q62:AJ62"/>
    <mergeCell ref="Q63:T64"/>
    <mergeCell ref="U63:X64"/>
    <mergeCell ref="Y63:AB64"/>
    <mergeCell ref="AC63:AF64"/>
    <mergeCell ref="AG63:AJ64"/>
    <mergeCell ref="D58:P58"/>
    <mergeCell ref="Q58:T58"/>
    <mergeCell ref="U58:X58"/>
    <mergeCell ref="Y58:AB58"/>
    <mergeCell ref="AC58:AF58"/>
    <mergeCell ref="AG58:AJ58"/>
    <mergeCell ref="AG53:AJ53"/>
    <mergeCell ref="E54:P54"/>
    <mergeCell ref="Q54:T54"/>
    <mergeCell ref="U54:X54"/>
    <mergeCell ref="Y54:AB54"/>
    <mergeCell ref="AC54:AF54"/>
    <mergeCell ref="AG54:AJ54"/>
    <mergeCell ref="E57:P57"/>
    <mergeCell ref="Q57:T57"/>
    <mergeCell ref="U57:X57"/>
    <mergeCell ref="Y57:AB57"/>
    <mergeCell ref="AC57:AF57"/>
    <mergeCell ref="AG57:AJ57"/>
    <mergeCell ref="E56:P56"/>
    <mergeCell ref="Q56:T56"/>
    <mergeCell ref="U56:X56"/>
    <mergeCell ref="Y56:AB56"/>
    <mergeCell ref="AC56:AF56"/>
    <mergeCell ref="AG56:AJ56"/>
    <mergeCell ref="AG51:AJ51"/>
    <mergeCell ref="E52:P52"/>
    <mergeCell ref="Q52:T52"/>
    <mergeCell ref="U52:X52"/>
    <mergeCell ref="Y52:AB52"/>
    <mergeCell ref="AC52:AF52"/>
    <mergeCell ref="AG52:AJ52"/>
    <mergeCell ref="D51:D57"/>
    <mergeCell ref="E51:P51"/>
    <mergeCell ref="Q51:T51"/>
    <mergeCell ref="U51:X51"/>
    <mergeCell ref="Y51:AB51"/>
    <mergeCell ref="AC51:AF51"/>
    <mergeCell ref="E53:P53"/>
    <mergeCell ref="Q53:T53"/>
    <mergeCell ref="U53:X53"/>
    <mergeCell ref="Y53:AB53"/>
    <mergeCell ref="E55:P55"/>
    <mergeCell ref="Q55:T55"/>
    <mergeCell ref="U55:X55"/>
    <mergeCell ref="Y55:AB55"/>
    <mergeCell ref="AC55:AF55"/>
    <mergeCell ref="AG55:AJ55"/>
    <mergeCell ref="AC53:AF53"/>
    <mergeCell ref="E50:P50"/>
    <mergeCell ref="Q50:T50"/>
    <mergeCell ref="U50:X50"/>
    <mergeCell ref="Y50:AB50"/>
    <mergeCell ref="AC50:AF50"/>
    <mergeCell ref="AG50:AJ50"/>
    <mergeCell ref="D49:P49"/>
    <mergeCell ref="Q49:T49"/>
    <mergeCell ref="U49:X49"/>
    <mergeCell ref="Y49:AB49"/>
    <mergeCell ref="AC49:AF49"/>
    <mergeCell ref="AG49:AJ49"/>
    <mergeCell ref="AC42:AF42"/>
    <mergeCell ref="AG42:AJ42"/>
    <mergeCell ref="D46:P48"/>
    <mergeCell ref="Q46:AJ46"/>
    <mergeCell ref="Q47:T48"/>
    <mergeCell ref="U47:X48"/>
    <mergeCell ref="Y47:AB48"/>
    <mergeCell ref="AC47:AF48"/>
    <mergeCell ref="AG47:AJ48"/>
    <mergeCell ref="D40:P42"/>
    <mergeCell ref="Q40:AJ40"/>
    <mergeCell ref="Q41:T41"/>
    <mergeCell ref="U41:X41"/>
    <mergeCell ref="Y41:AB41"/>
    <mergeCell ref="AC41:AF41"/>
    <mergeCell ref="AG41:AJ41"/>
    <mergeCell ref="Q42:T42"/>
    <mergeCell ref="U42:X42"/>
    <mergeCell ref="Y42:AB42"/>
    <mergeCell ref="D30:D31"/>
    <mergeCell ref="E30:N30"/>
    <mergeCell ref="O30:AJ30"/>
    <mergeCell ref="E31:N31"/>
    <mergeCell ref="O31:AJ31"/>
    <mergeCell ref="Y34:AB34"/>
    <mergeCell ref="AC34:AJ34"/>
    <mergeCell ref="D29:N29"/>
    <mergeCell ref="O29:R29"/>
    <mergeCell ref="S29:V29"/>
    <mergeCell ref="W29:Z29"/>
    <mergeCell ref="AA29:AD29"/>
    <mergeCell ref="AE29:AH29"/>
    <mergeCell ref="J26:N26"/>
    <mergeCell ref="O26:U26"/>
    <mergeCell ref="V26:Y26"/>
    <mergeCell ref="Z26:AD26"/>
    <mergeCell ref="AE26:AJ26"/>
    <mergeCell ref="D28:S28"/>
    <mergeCell ref="D23:D24"/>
    <mergeCell ref="E23:N23"/>
    <mergeCell ref="O23:AJ23"/>
    <mergeCell ref="E24:N24"/>
    <mergeCell ref="O24:AJ24"/>
    <mergeCell ref="D25:I26"/>
    <mergeCell ref="J25:N25"/>
    <mergeCell ref="O25:U25"/>
    <mergeCell ref="V25:Y25"/>
    <mergeCell ref="Z25:AJ25"/>
    <mergeCell ref="E13:N13"/>
    <mergeCell ref="O13:AJ13"/>
    <mergeCell ref="E14:N15"/>
    <mergeCell ref="O14:R14"/>
    <mergeCell ref="S14:AJ14"/>
    <mergeCell ref="O15:R15"/>
    <mergeCell ref="S15:AJ15"/>
    <mergeCell ref="D22:N22"/>
    <mergeCell ref="O22:R22"/>
    <mergeCell ref="S22:V22"/>
    <mergeCell ref="W22:Z22"/>
    <mergeCell ref="AA22:AD22"/>
    <mergeCell ref="AE22:AH22"/>
    <mergeCell ref="E16:N16"/>
    <mergeCell ref="O16:AJ16"/>
    <mergeCell ref="E17:N17"/>
    <mergeCell ref="O17:AJ17"/>
    <mergeCell ref="E18:N18"/>
    <mergeCell ref="O18:R18"/>
    <mergeCell ref="S18:AJ18"/>
    <mergeCell ref="E4:G4"/>
    <mergeCell ref="S4:U4"/>
    <mergeCell ref="V4:Y4"/>
    <mergeCell ref="Z4:AB4"/>
    <mergeCell ref="AC4:AJ4"/>
    <mergeCell ref="C6:AH6"/>
    <mergeCell ref="E9:I9"/>
    <mergeCell ref="J9:AJ10"/>
    <mergeCell ref="E10:I10"/>
  </mergeCells>
  <phoneticPr fontId="2"/>
  <conditionalFormatting sqref="B115:AK137 B140:AK151 B138:AI138 AK138 B139:L139 AG139:AK139">
    <cfRule type="expression" dxfId="14" priority="7">
      <formula>$E$10="B"</formula>
    </cfRule>
  </conditionalFormatting>
  <conditionalFormatting sqref="D129">
    <cfRule type="expression" dxfId="13" priority="5">
      <formula>$E$10="B"</formula>
    </cfRule>
  </conditionalFormatting>
  <conditionalFormatting sqref="D130">
    <cfRule type="expression" dxfId="12" priority="4">
      <formula>$E$10="B"</formula>
    </cfRule>
  </conditionalFormatting>
  <conditionalFormatting sqref="AJ138">
    <cfRule type="expression" dxfId="11" priority="3">
      <formula>$E$10="B"</formula>
    </cfRule>
  </conditionalFormatting>
  <conditionalFormatting sqref="M139:AF139">
    <cfRule type="expression" dxfId="10" priority="1">
      <formula>$E$10="B"</formula>
    </cfRule>
  </conditionalFormatting>
  <dataValidations count="19">
    <dataValidation imeMode="disabled" operator="greaterThanOrEqual" allowBlank="1" showInputMessage="1" showErrorMessage="1" sqref="L126:T130 Q67:AJ68" xr:uid="{00000000-0002-0000-0A00-000000000000}"/>
    <dataValidation type="list" imeMode="disabled" allowBlank="1" showInputMessage="1" showErrorMessage="1" sqref="F126:K130" xr:uid="{00000000-0002-0000-0A00-000001000000}">
      <formula1>pldn20</formula1>
    </dataValidation>
    <dataValidation type="list" imeMode="disabled" allowBlank="1" showInputMessage="1" showErrorMessage="1" sqref="M142:AF142" xr:uid="{00000000-0002-0000-0A00-000002000000}">
      <formula1>pldn19</formula1>
    </dataValidation>
    <dataValidation type="list" imeMode="disabled" allowBlank="1" showInputMessage="1" showErrorMessage="1" sqref="K133:S133" xr:uid="{00000000-0002-0000-0A00-000003000000}">
      <formula1>pldn17</formula1>
    </dataValidation>
    <dataValidation type="list" imeMode="disabled" allowBlank="1" showInputMessage="1" showErrorMessage="1" sqref="E10:I10" xr:uid="{00000000-0002-0000-0A00-000004000000}">
      <formula1>pldn10</formula1>
    </dataValidation>
    <dataValidation imeMode="disabled" allowBlank="1" showInputMessage="1" showErrorMessage="1" sqref="AC4:AJ4 U50 AH162:AJ176 Q50 Y50 AC50 AG50" xr:uid="{00000000-0002-0000-0A00-000005000000}"/>
    <dataValidation type="list" imeMode="disabled" allowBlank="1" showInputMessage="1" showErrorMessage="1" sqref="M141:AF141" xr:uid="{00000000-0002-0000-0A00-000006000000}">
      <formula1>pldn18</formula1>
    </dataValidation>
    <dataValidation type="list" imeMode="disabled" allowBlank="1" showInputMessage="1" showErrorMessage="1" sqref="D136:G136 L136:O136 AA22:AD22 O22:R22" xr:uid="{00000000-0002-0000-0A00-000007000000}">
      <formula1>pldn11</formula1>
    </dataValidation>
    <dataValidation type="list" imeMode="disabled" allowBlank="1" showInputMessage="1" showErrorMessage="1" sqref="M149:AF149 P122:X122" xr:uid="{00000000-0002-0000-0A00-000008000000}">
      <formula1>pldn16</formula1>
    </dataValidation>
    <dataValidation type="list" imeMode="disabled" allowBlank="1" showInputMessage="1" showErrorMessage="1" sqref="O16:AJ16" xr:uid="{00000000-0002-0000-0A00-000009000000}">
      <formula1>pldn4</formula1>
    </dataValidation>
    <dataValidation imeMode="on" allowBlank="1" showInputMessage="1" showErrorMessage="1" sqref="S18:AJ18 O23:AJ24 O30:AJ31 H75:AJ81 H83:AJ89 H91:AJ97 H99:AJ105 H107:AJ113 R162:AC176" xr:uid="{00000000-0002-0000-0A00-00000A000000}"/>
    <dataValidation type="list" imeMode="disabled" allowBlank="1" showInputMessage="1" showErrorMessage="1" sqref="AA29:AD29 O29:R29" xr:uid="{00000000-0002-0000-0A00-00000B000000}">
      <formula1>pldn12</formula1>
    </dataValidation>
    <dataValidation type="whole" imeMode="disabled" operator="greaterThanOrEqual" allowBlank="1" showInputMessage="1" showErrorMessage="1" sqref="Q42:AJ42 Q49:AJ49 Q51:AJ57" xr:uid="{00000000-0002-0000-0A00-00000C000000}">
      <formula1>0</formula1>
    </dataValidation>
    <dataValidation type="whole" imeMode="disabled" operator="greaterThanOrEqual" allowBlank="1" showInputMessage="1" showErrorMessage="1" sqref="P121:X121" xr:uid="{00000000-0002-0000-0A00-00000D000000}">
      <formula1>1</formula1>
    </dataValidation>
    <dataValidation type="list" imeMode="disabled" allowBlank="1" showInputMessage="1" showErrorMessage="1" sqref="Q74:R74 Z74:AA74 AI74:AJ74 AI82:AJ82 Z82:AA82 Q82:R82 Q90:R90 Z90:AA90 AI90:AJ90 AI98:AJ98 Z98:AA98 Q98:R98 Q106:R106 Z106:AA106 AI106:AJ106" xr:uid="{00000000-0002-0000-0A00-00000E000000}">
      <formula1>pldn15</formula1>
    </dataValidation>
    <dataValidation type="whole" imeMode="disabled" operator="greaterThan" allowBlank="1" showInputMessage="1" showErrorMessage="1" sqref="M140:AF140" xr:uid="{00000000-0002-0000-0A00-00000F000000}">
      <formula1>1</formula1>
    </dataValidation>
    <dataValidation type="decimal" imeMode="disabled" operator="greaterThanOrEqual" allowBlank="1" showInputMessage="1" showErrorMessage="1" sqref="M143:AF143" xr:uid="{00000000-0002-0000-0A00-000010000000}">
      <formula1>0.01</formula1>
    </dataValidation>
    <dataValidation type="list" imeMode="disabled" allowBlank="1" showInputMessage="1" showErrorMessage="1" sqref="L162:Q176" xr:uid="{00000000-0002-0000-0A00-000011000000}">
      <formula1>pldn13</formula1>
    </dataValidation>
    <dataValidation type="list" imeMode="disabled" allowBlank="1" showInputMessage="1" showErrorMessage="1" sqref="AD162:AG176" xr:uid="{00000000-0002-0000-0A00-000012000000}">
      <formula1>pldn14</formula1>
    </dataValidation>
  </dataValidations>
  <pageMargins left="0.78740157480314965" right="0.59055118110236227" top="0.78740157480314965" bottom="0.59055118110236227" header="0.31496062992125984" footer="0.31496062992125984"/>
  <pageSetup paperSize="9" scale="91" fitToHeight="0" orientation="portrait" r:id="rId1"/>
  <rowBreaks count="5" manualBreakCount="5">
    <brk id="33" min="1" max="36" man="1"/>
    <brk id="69" min="1" max="36" man="1"/>
    <brk id="114" min="1" max="34" man="1"/>
    <brk id="151" min="1" max="36" man="1"/>
    <brk id="177" min="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Group Box 1">
              <controlPr defaultSize="0" autoFill="0" autoPict="0">
                <anchor moveWithCells="1">
                  <from>
                    <xdr:col>8</xdr:col>
                    <xdr:colOff>9525</xdr:colOff>
                    <xdr:row>67</xdr:row>
                    <xdr:rowOff>0</xdr:rowOff>
                  </from>
                  <to>
                    <xdr:col>10</xdr:col>
                    <xdr:colOff>9525</xdr:colOff>
                    <xdr:row>74</xdr:row>
                    <xdr:rowOff>114300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AT286"/>
  <sheetViews>
    <sheetView showGridLines="0" zoomScaleNormal="100" zoomScaleSheetLayoutView="100" workbookViewId="0"/>
  </sheetViews>
  <sheetFormatPr defaultColWidth="2.5" defaultRowHeight="18.75"/>
  <cols>
    <col min="1" max="36" width="2.5" style="45" customWidth="1"/>
    <col min="37" max="37" width="1.5" style="45" customWidth="1"/>
    <col min="38" max="38" width="2.5" style="45"/>
    <col min="39" max="39" width="8.625" style="136" customWidth="1"/>
    <col min="40" max="43" width="8.625" style="45" customWidth="1"/>
    <col min="44" max="44" width="6.5" style="45" customWidth="1"/>
    <col min="45" max="45" width="13.625" style="45" customWidth="1"/>
    <col min="46" max="46" width="10.5" style="45" customWidth="1"/>
    <col min="47" max="54" width="2.5" style="45" customWidth="1"/>
    <col min="55" max="16384" width="2.5" style="45"/>
  </cols>
  <sheetData>
    <row r="1" spans="1:43">
      <c r="AN1" s="169"/>
      <c r="AO1" s="169"/>
      <c r="AP1" s="169"/>
      <c r="AQ1" s="169"/>
    </row>
    <row r="2" spans="1:43" ht="17.25" customHeight="1">
      <c r="A2" s="1"/>
      <c r="B2" s="90"/>
      <c r="C2" s="123" t="s">
        <v>170</v>
      </c>
      <c r="D2" s="90"/>
      <c r="E2" s="90"/>
      <c r="F2" s="90"/>
      <c r="G2" s="90"/>
      <c r="H2" s="90"/>
      <c r="I2" s="90"/>
      <c r="J2" s="90"/>
      <c r="K2" s="90"/>
      <c r="L2" s="54"/>
      <c r="M2" s="92"/>
      <c r="N2" s="90"/>
      <c r="O2" s="54"/>
      <c r="P2" s="54"/>
      <c r="Q2" s="54"/>
      <c r="R2" s="54"/>
      <c r="S2" s="54"/>
      <c r="T2" s="54"/>
      <c r="U2" s="54"/>
      <c r="V2" s="54"/>
      <c r="W2" s="54"/>
      <c r="X2" s="54"/>
      <c r="Y2" s="54"/>
      <c r="Z2" s="54"/>
      <c r="AA2" s="54"/>
      <c r="AB2" s="54"/>
      <c r="AC2" s="54"/>
      <c r="AD2" s="54"/>
      <c r="AE2" s="54"/>
      <c r="AF2" s="60" t="str">
        <f>IF(E10="B","B事業所 （１）",IF(E10="C","C事業所（１）",""))</f>
        <v/>
      </c>
      <c r="AG2" s="54"/>
      <c r="AH2" s="54"/>
      <c r="AI2" s="54"/>
      <c r="AJ2" s="54"/>
      <c r="AK2" s="54"/>
      <c r="AN2" s="169"/>
      <c r="AO2" s="169"/>
      <c r="AP2" s="169"/>
      <c r="AQ2" s="169"/>
    </row>
    <row r="3" spans="1:43" ht="8.4499999999999993" customHeight="1">
      <c r="A3" s="1"/>
      <c r="B3" s="52"/>
      <c r="C3" s="52"/>
      <c r="D3" s="52"/>
      <c r="E3" s="52"/>
      <c r="F3" s="52"/>
      <c r="G3" s="52"/>
      <c r="H3" s="52"/>
      <c r="I3" s="52"/>
      <c r="J3" s="52"/>
      <c r="K3" s="52"/>
      <c r="L3" s="52"/>
      <c r="M3" s="52"/>
      <c r="N3" s="53"/>
      <c r="O3" s="54"/>
      <c r="P3" s="54"/>
      <c r="Q3" s="54"/>
      <c r="R3" s="54"/>
      <c r="S3" s="54"/>
      <c r="T3" s="54"/>
      <c r="U3" s="54"/>
      <c r="V3" s="54"/>
      <c r="W3" s="54"/>
      <c r="X3" s="54"/>
      <c r="Y3" s="54"/>
      <c r="Z3" s="54"/>
      <c r="AA3" s="54"/>
      <c r="AB3" s="54"/>
      <c r="AC3" s="54"/>
      <c r="AD3" s="54"/>
      <c r="AE3" s="54"/>
      <c r="AF3" s="54"/>
      <c r="AG3" s="54"/>
      <c r="AH3" s="54"/>
      <c r="AI3" s="54"/>
      <c r="AJ3" s="54"/>
      <c r="AK3" s="54"/>
      <c r="AN3" s="169"/>
      <c r="AO3" s="169"/>
      <c r="AP3" s="169"/>
      <c r="AQ3" s="169"/>
    </row>
    <row r="4" spans="1:43" ht="23.25" customHeight="1">
      <c r="A4" s="1"/>
      <c r="B4" s="52"/>
      <c r="C4" s="52" t="s">
        <v>11</v>
      </c>
      <c r="D4" s="52"/>
      <c r="E4" s="925">
        <f>IF(様式１号!$D$16="","",様式１号!$D$16)</f>
        <v>3</v>
      </c>
      <c r="F4" s="926"/>
      <c r="G4" s="927"/>
      <c r="H4" s="52" t="s">
        <v>133</v>
      </c>
      <c r="I4" s="54"/>
      <c r="J4" s="54"/>
      <c r="K4" s="54"/>
      <c r="L4" s="54"/>
      <c r="M4" s="54"/>
      <c r="N4" s="53"/>
      <c r="O4" s="54"/>
      <c r="P4" s="54"/>
      <c r="Q4" s="54"/>
      <c r="R4" s="54"/>
      <c r="S4" s="658" t="s">
        <v>68</v>
      </c>
      <c r="T4" s="659"/>
      <c r="U4" s="660"/>
      <c r="V4" s="928" t="str">
        <f>IF(事業者!$O$14="","",事業者!$O$14)</f>
        <v/>
      </c>
      <c r="W4" s="929"/>
      <c r="X4" s="929"/>
      <c r="Y4" s="930"/>
      <c r="Z4" s="658" t="s">
        <v>84</v>
      </c>
      <c r="AA4" s="659"/>
      <c r="AB4" s="660"/>
      <c r="AC4" s="664"/>
      <c r="AD4" s="665"/>
      <c r="AE4" s="665"/>
      <c r="AF4" s="665"/>
      <c r="AG4" s="665"/>
      <c r="AH4" s="665"/>
      <c r="AI4" s="665"/>
      <c r="AJ4" s="666"/>
      <c r="AK4" s="54"/>
      <c r="AN4" s="169"/>
      <c r="AO4" s="169"/>
      <c r="AP4" s="169"/>
      <c r="AQ4" s="169"/>
    </row>
    <row r="5" spans="1:43">
      <c r="A5" s="1"/>
      <c r="B5" s="52"/>
      <c r="C5" s="52"/>
      <c r="D5" s="52"/>
      <c r="E5" s="55"/>
      <c r="F5" s="52"/>
      <c r="G5" s="52"/>
      <c r="H5" s="56"/>
      <c r="I5" s="56"/>
      <c r="J5" s="56"/>
      <c r="K5" s="56"/>
      <c r="L5" s="56"/>
      <c r="M5" s="56"/>
      <c r="N5" s="53"/>
      <c r="O5" s="54"/>
      <c r="P5" s="54"/>
      <c r="Q5" s="54"/>
      <c r="R5" s="54"/>
      <c r="S5" s="54"/>
      <c r="T5" s="54"/>
      <c r="U5" s="54"/>
      <c r="V5" s="54"/>
      <c r="W5" s="54"/>
      <c r="X5" s="54"/>
      <c r="Y5" s="54"/>
      <c r="Z5" s="54"/>
      <c r="AA5" s="54"/>
      <c r="AB5" s="54"/>
      <c r="AC5" s="54"/>
      <c r="AD5" s="54"/>
      <c r="AE5" s="54"/>
      <c r="AF5" s="54"/>
      <c r="AG5" s="54"/>
      <c r="AH5" s="54"/>
      <c r="AI5" s="54"/>
      <c r="AJ5" s="54"/>
      <c r="AK5" s="54"/>
      <c r="AN5" s="169"/>
      <c r="AO5" s="169"/>
      <c r="AP5" s="169"/>
      <c r="AQ5" s="169"/>
    </row>
    <row r="6" spans="1:43" ht="21.75" customHeight="1">
      <c r="A6" s="1"/>
      <c r="B6" s="252"/>
      <c r="C6" s="667" t="s">
        <v>134</v>
      </c>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c r="AH6" s="667"/>
      <c r="AI6" s="5"/>
      <c r="AJ6" s="5"/>
      <c r="AK6" s="18"/>
      <c r="AN6" s="169"/>
      <c r="AO6" s="169"/>
      <c r="AP6" s="169"/>
      <c r="AQ6" s="169"/>
    </row>
    <row r="7" spans="1:43">
      <c r="A7" s="1"/>
      <c r="B7" s="144"/>
      <c r="C7" s="123" t="s">
        <v>135</v>
      </c>
      <c r="D7" s="52"/>
      <c r="E7" s="52"/>
      <c r="F7" s="52"/>
      <c r="G7" s="52"/>
      <c r="H7" s="52"/>
      <c r="I7" s="52"/>
      <c r="J7" s="52"/>
      <c r="K7" s="52"/>
      <c r="L7" s="52"/>
      <c r="M7" s="52"/>
      <c r="N7" s="53"/>
      <c r="O7" s="54"/>
      <c r="P7" s="54"/>
      <c r="Q7" s="54"/>
      <c r="R7" s="54"/>
      <c r="S7" s="54"/>
      <c r="T7" s="54"/>
      <c r="U7" s="54"/>
      <c r="V7" s="54"/>
      <c r="W7" s="54"/>
      <c r="X7" s="54"/>
      <c r="Y7" s="54"/>
      <c r="Z7" s="54"/>
      <c r="AA7" s="54"/>
      <c r="AB7" s="54"/>
      <c r="AC7" s="54"/>
      <c r="AD7" s="54"/>
      <c r="AE7" s="54"/>
      <c r="AF7" s="54"/>
      <c r="AG7" s="54"/>
      <c r="AH7" s="54"/>
      <c r="AI7" s="54"/>
      <c r="AJ7" s="54"/>
      <c r="AK7" s="3"/>
      <c r="AN7" s="169"/>
      <c r="AO7" s="169"/>
      <c r="AP7" s="169"/>
      <c r="AQ7" s="169"/>
    </row>
    <row r="8" spans="1:43">
      <c r="A8" s="1"/>
      <c r="B8" s="144"/>
      <c r="C8" s="52"/>
      <c r="D8" s="124" t="s">
        <v>136</v>
      </c>
      <c r="E8" s="52"/>
      <c r="F8" s="52"/>
      <c r="G8" s="52"/>
      <c r="H8" s="52"/>
      <c r="I8" s="52"/>
      <c r="J8" s="52"/>
      <c r="K8" s="52"/>
      <c r="L8" s="52"/>
      <c r="M8" s="52"/>
      <c r="N8" s="4"/>
      <c r="O8" s="54"/>
      <c r="P8" s="54"/>
      <c r="Q8" s="54"/>
      <c r="R8" s="54"/>
      <c r="S8" s="54"/>
      <c r="T8" s="54"/>
      <c r="U8" s="54"/>
      <c r="V8" s="54"/>
      <c r="W8" s="54"/>
      <c r="X8" s="54"/>
      <c r="Y8" s="54"/>
      <c r="Z8" s="54"/>
      <c r="AA8" s="54"/>
      <c r="AB8" s="54"/>
      <c r="AC8" s="54"/>
      <c r="AD8" s="54"/>
      <c r="AE8" s="54"/>
      <c r="AF8" s="54"/>
      <c r="AG8" s="54"/>
      <c r="AH8" s="54"/>
      <c r="AI8" s="54"/>
      <c r="AJ8" s="54"/>
      <c r="AK8" s="3"/>
      <c r="AN8" s="169"/>
      <c r="AO8" s="169"/>
      <c r="AP8" s="169"/>
      <c r="AQ8" s="169"/>
    </row>
    <row r="9" spans="1:43" ht="16.5" customHeight="1">
      <c r="A9" s="1"/>
      <c r="B9" s="144"/>
      <c r="C9" s="52"/>
      <c r="D9" s="57"/>
      <c r="E9" s="931" t="s">
        <v>137</v>
      </c>
      <c r="F9" s="932"/>
      <c r="G9" s="932"/>
      <c r="H9" s="932"/>
      <c r="I9" s="933"/>
      <c r="J9" s="934" t="str">
        <f>IF($E$10="B","B 原油換算エネルギー使用量が年間1,500kL以上の事業所 （種別Cの事業所を除く）",IF($E$10="C","C　平成20年度以降の3か年度（年度の途中から当該事業所の使用が開始された場合にあっては、当該年度を除く3か年度）連続して、年間原油換算エネルギー使用量が1,500kL以上の事業所（他の事業所の一部（区分所有部分、テナント部分等）である事業所は除く）",""))</f>
        <v/>
      </c>
      <c r="K9" s="935"/>
      <c r="L9" s="935"/>
      <c r="M9" s="935"/>
      <c r="N9" s="935"/>
      <c r="O9" s="935"/>
      <c r="P9" s="935"/>
      <c r="Q9" s="935"/>
      <c r="R9" s="935"/>
      <c r="S9" s="935"/>
      <c r="T9" s="935"/>
      <c r="U9" s="935"/>
      <c r="V9" s="935"/>
      <c r="W9" s="935"/>
      <c r="X9" s="935"/>
      <c r="Y9" s="935"/>
      <c r="Z9" s="935"/>
      <c r="AA9" s="935"/>
      <c r="AB9" s="935"/>
      <c r="AC9" s="935"/>
      <c r="AD9" s="935"/>
      <c r="AE9" s="935"/>
      <c r="AF9" s="935"/>
      <c r="AG9" s="935"/>
      <c r="AH9" s="935"/>
      <c r="AI9" s="935"/>
      <c r="AJ9" s="936"/>
      <c r="AK9" s="3"/>
      <c r="AN9" s="169"/>
      <c r="AO9" s="169"/>
      <c r="AP9" s="169"/>
      <c r="AQ9" s="169"/>
    </row>
    <row r="10" spans="1:43" ht="28.5" customHeight="1">
      <c r="A10" s="1"/>
      <c r="B10" s="144"/>
      <c r="C10" s="52"/>
      <c r="D10" s="57"/>
      <c r="E10" s="940"/>
      <c r="F10" s="941"/>
      <c r="G10" s="941"/>
      <c r="H10" s="941"/>
      <c r="I10" s="942"/>
      <c r="J10" s="937"/>
      <c r="K10" s="938"/>
      <c r="L10" s="938"/>
      <c r="M10" s="938"/>
      <c r="N10" s="938"/>
      <c r="O10" s="938"/>
      <c r="P10" s="938"/>
      <c r="Q10" s="938"/>
      <c r="R10" s="938"/>
      <c r="S10" s="938"/>
      <c r="T10" s="938"/>
      <c r="U10" s="938"/>
      <c r="V10" s="938"/>
      <c r="W10" s="938"/>
      <c r="X10" s="938"/>
      <c r="Y10" s="938"/>
      <c r="Z10" s="938"/>
      <c r="AA10" s="938"/>
      <c r="AB10" s="938"/>
      <c r="AC10" s="938"/>
      <c r="AD10" s="938"/>
      <c r="AE10" s="938"/>
      <c r="AF10" s="938"/>
      <c r="AG10" s="938"/>
      <c r="AH10" s="938"/>
      <c r="AI10" s="938"/>
      <c r="AJ10" s="939"/>
      <c r="AK10" s="3"/>
      <c r="AN10" s="169"/>
      <c r="AO10" s="169"/>
      <c r="AP10" s="169"/>
      <c r="AQ10" s="169"/>
    </row>
    <row r="11" spans="1:43" ht="4.5" customHeight="1">
      <c r="A11" s="1"/>
      <c r="B11" s="144"/>
      <c r="C11" s="52"/>
      <c r="D11" s="57"/>
      <c r="E11" s="58"/>
      <c r="F11" s="58"/>
      <c r="G11" s="59"/>
      <c r="H11" s="59"/>
      <c r="I11" s="59"/>
      <c r="J11" s="59"/>
      <c r="K11" s="59"/>
      <c r="L11" s="59"/>
      <c r="M11" s="59"/>
      <c r="N11" s="53"/>
      <c r="O11" s="5"/>
      <c r="P11" s="54"/>
      <c r="Q11" s="54"/>
      <c r="R11" s="54"/>
      <c r="S11" s="54"/>
      <c r="T11" s="54"/>
      <c r="U11" s="54"/>
      <c r="V11" s="54"/>
      <c r="W11" s="54"/>
      <c r="X11" s="54"/>
      <c r="Y11" s="54"/>
      <c r="Z11" s="54"/>
      <c r="AA11" s="54"/>
      <c r="AB11" s="54"/>
      <c r="AC11" s="54"/>
      <c r="AD11" s="54"/>
      <c r="AE11" s="54"/>
      <c r="AF11" s="54"/>
      <c r="AG11" s="54"/>
      <c r="AH11" s="54"/>
      <c r="AI11" s="54"/>
      <c r="AJ11" s="54"/>
      <c r="AK11" s="3"/>
      <c r="AN11" s="169"/>
      <c r="AO11" s="169"/>
      <c r="AP11" s="169"/>
      <c r="AQ11" s="169"/>
    </row>
    <row r="12" spans="1:43">
      <c r="A12" s="1"/>
      <c r="B12" s="145"/>
      <c r="C12" s="52"/>
      <c r="D12" s="123" t="s">
        <v>138</v>
      </c>
      <c r="E12" s="52"/>
      <c r="F12" s="52"/>
      <c r="G12" s="52"/>
      <c r="H12" s="52"/>
      <c r="I12" s="52"/>
      <c r="J12" s="52"/>
      <c r="K12" s="52"/>
      <c r="L12" s="52"/>
      <c r="M12" s="52"/>
      <c r="N12" s="4"/>
      <c r="O12" s="2"/>
      <c r="P12" s="54"/>
      <c r="Q12" s="54"/>
      <c r="R12" s="54"/>
      <c r="S12" s="54"/>
      <c r="T12" s="54"/>
      <c r="U12" s="54"/>
      <c r="V12" s="54"/>
      <c r="W12" s="54"/>
      <c r="X12" s="54"/>
      <c r="Y12" s="54"/>
      <c r="Z12" s="54"/>
      <c r="AA12" s="54"/>
      <c r="AB12" s="54"/>
      <c r="AC12" s="54"/>
      <c r="AD12" s="54"/>
      <c r="AE12" s="54"/>
      <c r="AF12" s="54"/>
      <c r="AG12" s="54"/>
      <c r="AH12" s="54"/>
      <c r="AI12" s="54"/>
      <c r="AJ12" s="54"/>
      <c r="AK12" s="3"/>
      <c r="AN12" s="169"/>
      <c r="AO12" s="169"/>
      <c r="AP12" s="169"/>
      <c r="AQ12" s="169"/>
    </row>
    <row r="13" spans="1:43" ht="24.6" customHeight="1">
      <c r="A13" s="1"/>
      <c r="B13" s="145"/>
      <c r="C13" s="52"/>
      <c r="D13" s="52"/>
      <c r="E13" s="688" t="s">
        <v>154</v>
      </c>
      <c r="F13" s="689"/>
      <c r="G13" s="689"/>
      <c r="H13" s="689"/>
      <c r="I13" s="689"/>
      <c r="J13" s="689"/>
      <c r="K13" s="689"/>
      <c r="L13" s="689"/>
      <c r="M13" s="689"/>
      <c r="N13" s="690"/>
      <c r="O13" s="670"/>
      <c r="P13" s="671"/>
      <c r="Q13" s="671"/>
      <c r="R13" s="671"/>
      <c r="S13" s="671"/>
      <c r="T13" s="671"/>
      <c r="U13" s="671"/>
      <c r="V13" s="671"/>
      <c r="W13" s="671"/>
      <c r="X13" s="671"/>
      <c r="Y13" s="671"/>
      <c r="Z13" s="671"/>
      <c r="AA13" s="671"/>
      <c r="AB13" s="671"/>
      <c r="AC13" s="671"/>
      <c r="AD13" s="671"/>
      <c r="AE13" s="671"/>
      <c r="AF13" s="671"/>
      <c r="AG13" s="671"/>
      <c r="AH13" s="671"/>
      <c r="AI13" s="671"/>
      <c r="AJ13" s="672"/>
      <c r="AK13" s="3"/>
      <c r="AN13" s="169"/>
      <c r="AO13" s="169"/>
      <c r="AP13" s="169"/>
      <c r="AQ13" s="169"/>
    </row>
    <row r="14" spans="1:43" ht="18.600000000000001" customHeight="1">
      <c r="A14" s="1"/>
      <c r="B14" s="144"/>
      <c r="C14" s="52"/>
      <c r="D14" s="52"/>
      <c r="E14" s="668" t="s">
        <v>183</v>
      </c>
      <c r="F14" s="668"/>
      <c r="G14" s="668"/>
      <c r="H14" s="668"/>
      <c r="I14" s="668"/>
      <c r="J14" s="668"/>
      <c r="K14" s="668"/>
      <c r="L14" s="668"/>
      <c r="M14" s="668"/>
      <c r="N14" s="668"/>
      <c r="O14" s="669" t="s">
        <v>139</v>
      </c>
      <c r="P14" s="669"/>
      <c r="Q14" s="669"/>
      <c r="R14" s="669"/>
      <c r="S14" s="670"/>
      <c r="T14" s="671"/>
      <c r="U14" s="671"/>
      <c r="V14" s="671"/>
      <c r="W14" s="671"/>
      <c r="X14" s="671"/>
      <c r="Y14" s="671"/>
      <c r="Z14" s="671"/>
      <c r="AA14" s="671"/>
      <c r="AB14" s="671"/>
      <c r="AC14" s="671"/>
      <c r="AD14" s="671"/>
      <c r="AE14" s="671"/>
      <c r="AF14" s="671"/>
      <c r="AG14" s="671"/>
      <c r="AH14" s="671"/>
      <c r="AI14" s="671"/>
      <c r="AJ14" s="672"/>
      <c r="AK14" s="3"/>
      <c r="AM14" s="133" t="str">
        <f>IFERROR(IF(FIND("埼玉県",$S$14,1)&gt;0,"← 「埼玉県」は入力しないでください。",""),"")</f>
        <v/>
      </c>
      <c r="AN14" s="169"/>
      <c r="AO14" s="169"/>
      <c r="AP14" s="169"/>
      <c r="AQ14" s="169"/>
    </row>
    <row r="15" spans="1:43" ht="18.600000000000001" customHeight="1">
      <c r="A15" s="1"/>
      <c r="B15" s="144"/>
      <c r="C15" s="52"/>
      <c r="D15" s="52"/>
      <c r="E15" s="668"/>
      <c r="F15" s="668"/>
      <c r="G15" s="668"/>
      <c r="H15" s="668"/>
      <c r="I15" s="668"/>
      <c r="J15" s="668"/>
      <c r="K15" s="668"/>
      <c r="L15" s="668"/>
      <c r="M15" s="668"/>
      <c r="N15" s="668"/>
      <c r="O15" s="673" t="s">
        <v>140</v>
      </c>
      <c r="P15" s="673"/>
      <c r="Q15" s="673"/>
      <c r="R15" s="673"/>
      <c r="S15" s="674"/>
      <c r="T15" s="675"/>
      <c r="U15" s="675"/>
      <c r="V15" s="675"/>
      <c r="W15" s="675"/>
      <c r="X15" s="675"/>
      <c r="Y15" s="675"/>
      <c r="Z15" s="675"/>
      <c r="AA15" s="675"/>
      <c r="AB15" s="675"/>
      <c r="AC15" s="675"/>
      <c r="AD15" s="675"/>
      <c r="AE15" s="675"/>
      <c r="AF15" s="675"/>
      <c r="AG15" s="675"/>
      <c r="AH15" s="675"/>
      <c r="AI15" s="675"/>
      <c r="AJ15" s="676"/>
      <c r="AK15" s="3"/>
      <c r="AN15" s="169"/>
      <c r="AO15" s="169"/>
      <c r="AP15" s="169"/>
      <c r="AQ15" s="169"/>
    </row>
    <row r="16" spans="1:43" ht="18.600000000000001" customHeight="1">
      <c r="A16" s="1"/>
      <c r="B16" s="145"/>
      <c r="C16" s="52"/>
      <c r="D16" s="52"/>
      <c r="E16" s="668" t="s">
        <v>141</v>
      </c>
      <c r="F16" s="668"/>
      <c r="G16" s="668"/>
      <c r="H16" s="668"/>
      <c r="I16" s="668"/>
      <c r="J16" s="668"/>
      <c r="K16" s="668"/>
      <c r="L16" s="668"/>
      <c r="M16" s="668"/>
      <c r="N16" s="668"/>
      <c r="O16" s="709"/>
      <c r="P16" s="710"/>
      <c r="Q16" s="710"/>
      <c r="R16" s="710"/>
      <c r="S16" s="710"/>
      <c r="T16" s="710"/>
      <c r="U16" s="710"/>
      <c r="V16" s="710"/>
      <c r="W16" s="710"/>
      <c r="X16" s="710"/>
      <c r="Y16" s="710"/>
      <c r="Z16" s="710"/>
      <c r="AA16" s="710"/>
      <c r="AB16" s="710"/>
      <c r="AC16" s="710"/>
      <c r="AD16" s="710"/>
      <c r="AE16" s="710"/>
      <c r="AF16" s="710"/>
      <c r="AG16" s="710"/>
      <c r="AH16" s="710"/>
      <c r="AI16" s="710"/>
      <c r="AJ16" s="711"/>
      <c r="AK16" s="3"/>
      <c r="AN16" s="169"/>
      <c r="AO16" s="169"/>
      <c r="AP16" s="169"/>
      <c r="AQ16" s="169"/>
    </row>
    <row r="17" spans="1:43" ht="18.600000000000001" customHeight="1">
      <c r="A17" s="1"/>
      <c r="B17" s="145"/>
      <c r="C17" s="52"/>
      <c r="D17" s="52"/>
      <c r="E17" s="668" t="s">
        <v>142</v>
      </c>
      <c r="F17" s="668"/>
      <c r="G17" s="668"/>
      <c r="H17" s="668"/>
      <c r="I17" s="668"/>
      <c r="J17" s="668"/>
      <c r="K17" s="668"/>
      <c r="L17" s="668"/>
      <c r="M17" s="668"/>
      <c r="N17" s="668"/>
      <c r="O17" s="712" t="str">
        <f>LEFT($O$16,2)</f>
        <v/>
      </c>
      <c r="P17" s="713"/>
      <c r="Q17" s="713"/>
      <c r="R17" s="713"/>
      <c r="S17" s="713"/>
      <c r="T17" s="713"/>
      <c r="U17" s="713"/>
      <c r="V17" s="713"/>
      <c r="W17" s="713"/>
      <c r="X17" s="713"/>
      <c r="Y17" s="713"/>
      <c r="Z17" s="713"/>
      <c r="AA17" s="713"/>
      <c r="AB17" s="713"/>
      <c r="AC17" s="713"/>
      <c r="AD17" s="713"/>
      <c r="AE17" s="713"/>
      <c r="AF17" s="713"/>
      <c r="AG17" s="713"/>
      <c r="AH17" s="713"/>
      <c r="AI17" s="713"/>
      <c r="AJ17" s="714"/>
      <c r="AK17" s="3"/>
      <c r="AN17" s="169"/>
      <c r="AO17" s="169"/>
      <c r="AP17" s="169"/>
      <c r="AQ17" s="169"/>
    </row>
    <row r="18" spans="1:43" ht="64.5" customHeight="1">
      <c r="A18" s="1"/>
      <c r="B18" s="145"/>
      <c r="C18" s="52"/>
      <c r="D18" s="52"/>
      <c r="E18" s="715" t="s">
        <v>143</v>
      </c>
      <c r="F18" s="715"/>
      <c r="G18" s="715"/>
      <c r="H18" s="715"/>
      <c r="I18" s="715"/>
      <c r="J18" s="715"/>
      <c r="K18" s="715"/>
      <c r="L18" s="715"/>
      <c r="M18" s="715"/>
      <c r="N18" s="715"/>
      <c r="O18" s="715" t="s">
        <v>74</v>
      </c>
      <c r="P18" s="715"/>
      <c r="Q18" s="715"/>
      <c r="R18" s="715"/>
      <c r="S18" s="943"/>
      <c r="T18" s="943"/>
      <c r="U18" s="943"/>
      <c r="V18" s="943"/>
      <c r="W18" s="943"/>
      <c r="X18" s="943"/>
      <c r="Y18" s="943"/>
      <c r="Z18" s="943"/>
      <c r="AA18" s="943"/>
      <c r="AB18" s="943"/>
      <c r="AC18" s="943"/>
      <c r="AD18" s="943"/>
      <c r="AE18" s="943"/>
      <c r="AF18" s="943"/>
      <c r="AG18" s="943"/>
      <c r="AH18" s="943"/>
      <c r="AI18" s="943"/>
      <c r="AJ18" s="943"/>
      <c r="AK18" s="3"/>
      <c r="AM18" s="133" t="s">
        <v>451</v>
      </c>
      <c r="AN18" s="169"/>
      <c r="AO18" s="169"/>
      <c r="AP18" s="169"/>
      <c r="AQ18" s="169"/>
    </row>
    <row r="19" spans="1:43" ht="4.5" customHeight="1">
      <c r="A19" s="1"/>
      <c r="B19" s="145"/>
      <c r="C19" s="52"/>
      <c r="D19" s="52"/>
      <c r="E19" s="60"/>
      <c r="F19" s="52"/>
      <c r="G19" s="52"/>
      <c r="H19" s="52"/>
      <c r="I19" s="52"/>
      <c r="J19" s="52"/>
      <c r="K19" s="52"/>
      <c r="L19" s="52"/>
      <c r="M19" s="52"/>
      <c r="N19" s="53"/>
      <c r="O19" s="54"/>
      <c r="P19" s="54"/>
      <c r="Q19" s="54"/>
      <c r="R19" s="54"/>
      <c r="S19" s="54"/>
      <c r="T19" s="54"/>
      <c r="U19" s="54"/>
      <c r="V19" s="54"/>
      <c r="W19" s="54"/>
      <c r="X19" s="54"/>
      <c r="Y19" s="54"/>
      <c r="Z19" s="54"/>
      <c r="AA19" s="54"/>
      <c r="AB19" s="54"/>
      <c r="AC19" s="54"/>
      <c r="AD19" s="54"/>
      <c r="AE19" s="54"/>
      <c r="AF19" s="54"/>
      <c r="AG19" s="54"/>
      <c r="AH19" s="54"/>
      <c r="AI19" s="54"/>
      <c r="AJ19" s="54"/>
      <c r="AK19" s="3"/>
      <c r="AN19" s="169"/>
      <c r="AO19" s="169"/>
      <c r="AP19" s="169"/>
      <c r="AQ19" s="169"/>
    </row>
    <row r="20" spans="1:43">
      <c r="A20" s="1"/>
      <c r="B20" s="144"/>
      <c r="C20" s="123" t="s">
        <v>144</v>
      </c>
      <c r="D20" s="52"/>
      <c r="E20" s="52"/>
      <c r="F20" s="52"/>
      <c r="G20" s="52"/>
      <c r="H20" s="52"/>
      <c r="I20" s="52"/>
      <c r="J20" s="52"/>
      <c r="K20" s="52"/>
      <c r="L20" s="52"/>
      <c r="M20" s="52"/>
      <c r="N20" s="53"/>
      <c r="O20" s="54"/>
      <c r="P20" s="54"/>
      <c r="Q20" s="54"/>
      <c r="R20" s="54"/>
      <c r="S20" s="54"/>
      <c r="T20" s="54"/>
      <c r="U20" s="54"/>
      <c r="V20" s="54"/>
      <c r="W20" s="54"/>
      <c r="X20" s="54"/>
      <c r="Y20" s="54"/>
      <c r="Z20" s="54"/>
      <c r="AA20" s="54"/>
      <c r="AB20" s="54"/>
      <c r="AC20" s="54"/>
      <c r="AD20" s="54"/>
      <c r="AE20" s="54"/>
      <c r="AF20" s="54"/>
      <c r="AG20" s="54"/>
      <c r="AH20" s="54"/>
      <c r="AI20" s="54"/>
      <c r="AJ20" s="54"/>
      <c r="AK20" s="3"/>
      <c r="AN20" s="169"/>
      <c r="AO20" s="169"/>
      <c r="AP20" s="169"/>
      <c r="AQ20" s="169"/>
    </row>
    <row r="21" spans="1:43">
      <c r="A21" s="1"/>
      <c r="B21" s="144"/>
      <c r="C21" s="52"/>
      <c r="D21" s="123" t="s">
        <v>145</v>
      </c>
      <c r="E21" s="52"/>
      <c r="F21" s="52"/>
      <c r="G21" s="52"/>
      <c r="H21" s="52"/>
      <c r="I21" s="52"/>
      <c r="J21" s="52"/>
      <c r="K21" s="52"/>
      <c r="L21" s="52"/>
      <c r="M21" s="52"/>
      <c r="N21" s="53"/>
      <c r="O21" s="54"/>
      <c r="P21" s="54"/>
      <c r="Q21" s="54"/>
      <c r="R21" s="54"/>
      <c r="S21" s="54"/>
      <c r="T21" s="54"/>
      <c r="U21" s="54"/>
      <c r="V21" s="54"/>
      <c r="W21" s="54"/>
      <c r="X21" s="54"/>
      <c r="Y21" s="54"/>
      <c r="Z21" s="54"/>
      <c r="AA21" s="54"/>
      <c r="AB21" s="54"/>
      <c r="AC21" s="54"/>
      <c r="AD21" s="54"/>
      <c r="AE21" s="54"/>
      <c r="AF21" s="54"/>
      <c r="AG21" s="54"/>
      <c r="AH21" s="54"/>
      <c r="AI21" s="54"/>
      <c r="AJ21" s="54"/>
      <c r="AK21" s="3"/>
      <c r="AN21" s="169"/>
      <c r="AO21" s="169"/>
      <c r="AP21" s="169"/>
      <c r="AQ21" s="169"/>
    </row>
    <row r="22" spans="1:43" ht="24.75" customHeight="1">
      <c r="A22" s="1"/>
      <c r="B22" s="144"/>
      <c r="C22" s="52"/>
      <c r="D22" s="703" t="s">
        <v>481</v>
      </c>
      <c r="E22" s="704"/>
      <c r="F22" s="704"/>
      <c r="G22" s="704"/>
      <c r="H22" s="704"/>
      <c r="I22" s="704"/>
      <c r="J22" s="704"/>
      <c r="K22" s="704"/>
      <c r="L22" s="704"/>
      <c r="M22" s="704"/>
      <c r="N22" s="705"/>
      <c r="O22" s="700">
        <v>2</v>
      </c>
      <c r="P22" s="701"/>
      <c r="Q22" s="701"/>
      <c r="R22" s="702"/>
      <c r="S22" s="703" t="s">
        <v>475</v>
      </c>
      <c r="T22" s="704"/>
      <c r="U22" s="704"/>
      <c r="V22" s="705"/>
      <c r="W22" s="706" t="s">
        <v>147</v>
      </c>
      <c r="X22" s="707"/>
      <c r="Y22" s="707"/>
      <c r="Z22" s="708"/>
      <c r="AA22" s="700">
        <v>6</v>
      </c>
      <c r="AB22" s="701"/>
      <c r="AC22" s="701"/>
      <c r="AD22" s="702"/>
      <c r="AE22" s="703" t="s">
        <v>476</v>
      </c>
      <c r="AF22" s="704"/>
      <c r="AG22" s="704"/>
      <c r="AH22" s="704"/>
      <c r="AI22" s="6"/>
      <c r="AJ22" s="7"/>
      <c r="AK22" s="3"/>
      <c r="AN22" s="169"/>
      <c r="AO22" s="169"/>
      <c r="AP22" s="169"/>
      <c r="AQ22" s="169"/>
    </row>
    <row r="23" spans="1:43" ht="69.95" customHeight="1">
      <c r="A23" s="1"/>
      <c r="B23" s="144"/>
      <c r="C23" s="52"/>
      <c r="D23" s="952" t="s">
        <v>148</v>
      </c>
      <c r="E23" s="954" t="s">
        <v>473</v>
      </c>
      <c r="F23" s="722"/>
      <c r="G23" s="722"/>
      <c r="H23" s="722"/>
      <c r="I23" s="722"/>
      <c r="J23" s="722"/>
      <c r="K23" s="722"/>
      <c r="L23" s="722"/>
      <c r="M23" s="722"/>
      <c r="N23" s="723"/>
      <c r="O23" s="955"/>
      <c r="P23" s="956"/>
      <c r="Q23" s="956"/>
      <c r="R23" s="956"/>
      <c r="S23" s="956"/>
      <c r="T23" s="956"/>
      <c r="U23" s="956"/>
      <c r="V23" s="956"/>
      <c r="W23" s="956"/>
      <c r="X23" s="956"/>
      <c r="Y23" s="956"/>
      <c r="Z23" s="956"/>
      <c r="AA23" s="956"/>
      <c r="AB23" s="956"/>
      <c r="AC23" s="956"/>
      <c r="AD23" s="956"/>
      <c r="AE23" s="956"/>
      <c r="AF23" s="956"/>
      <c r="AG23" s="956"/>
      <c r="AH23" s="956"/>
      <c r="AI23" s="956"/>
      <c r="AJ23" s="957"/>
      <c r="AK23" s="3"/>
      <c r="AN23" s="169"/>
      <c r="AO23" s="169"/>
      <c r="AP23" s="169"/>
      <c r="AQ23" s="169"/>
    </row>
    <row r="24" spans="1:43" ht="69.95" customHeight="1">
      <c r="A24" s="1"/>
      <c r="B24" s="144"/>
      <c r="C24" s="52"/>
      <c r="D24" s="953"/>
      <c r="E24" s="954" t="s">
        <v>150</v>
      </c>
      <c r="F24" s="722"/>
      <c r="G24" s="722"/>
      <c r="H24" s="722"/>
      <c r="I24" s="722"/>
      <c r="J24" s="722"/>
      <c r="K24" s="722"/>
      <c r="L24" s="722"/>
      <c r="M24" s="722"/>
      <c r="N24" s="723"/>
      <c r="O24" s="955"/>
      <c r="P24" s="956"/>
      <c r="Q24" s="956"/>
      <c r="R24" s="956"/>
      <c r="S24" s="956"/>
      <c r="T24" s="956"/>
      <c r="U24" s="956"/>
      <c r="V24" s="956"/>
      <c r="W24" s="956"/>
      <c r="X24" s="956"/>
      <c r="Y24" s="956"/>
      <c r="Z24" s="956"/>
      <c r="AA24" s="956"/>
      <c r="AB24" s="956"/>
      <c r="AC24" s="956"/>
      <c r="AD24" s="956"/>
      <c r="AE24" s="956"/>
      <c r="AF24" s="956"/>
      <c r="AG24" s="956"/>
      <c r="AH24" s="956"/>
      <c r="AI24" s="956"/>
      <c r="AJ24" s="957"/>
      <c r="AK24" s="3"/>
      <c r="AN24" s="169"/>
      <c r="AO24" s="169"/>
      <c r="AP24" s="169"/>
      <c r="AQ24" s="169"/>
    </row>
    <row r="25" spans="1:43" ht="21" customHeight="1">
      <c r="A25" s="1"/>
      <c r="B25" s="144"/>
      <c r="C25" s="52"/>
      <c r="D25" s="958" t="s">
        <v>489</v>
      </c>
      <c r="E25" s="959"/>
      <c r="F25" s="959"/>
      <c r="G25" s="959"/>
      <c r="H25" s="959"/>
      <c r="I25" s="960"/>
      <c r="J25" s="944" t="s">
        <v>184</v>
      </c>
      <c r="K25" s="944"/>
      <c r="L25" s="944"/>
      <c r="M25" s="944"/>
      <c r="N25" s="944"/>
      <c r="O25" s="945" t="str">
        <f>$AG$144</f>
        <v/>
      </c>
      <c r="P25" s="945"/>
      <c r="Q25" s="945"/>
      <c r="R25" s="945"/>
      <c r="S25" s="945"/>
      <c r="T25" s="945"/>
      <c r="U25" s="945"/>
      <c r="V25" s="946" t="s">
        <v>490</v>
      </c>
      <c r="W25" s="946"/>
      <c r="X25" s="946"/>
      <c r="Y25" s="946"/>
      <c r="Z25" s="964"/>
      <c r="AA25" s="964"/>
      <c r="AB25" s="964"/>
      <c r="AC25" s="964"/>
      <c r="AD25" s="964"/>
      <c r="AE25" s="964"/>
      <c r="AF25" s="964"/>
      <c r="AG25" s="964"/>
      <c r="AH25" s="964"/>
      <c r="AI25" s="964"/>
      <c r="AJ25" s="964"/>
      <c r="AK25" s="3"/>
      <c r="AN25" s="169"/>
      <c r="AO25" s="169"/>
      <c r="AP25" s="169"/>
      <c r="AQ25" s="169"/>
    </row>
    <row r="26" spans="1:43" ht="21" customHeight="1">
      <c r="A26" s="1"/>
      <c r="B26" s="144"/>
      <c r="C26" s="52"/>
      <c r="D26" s="961"/>
      <c r="E26" s="962"/>
      <c r="F26" s="962"/>
      <c r="G26" s="962"/>
      <c r="H26" s="962"/>
      <c r="I26" s="963"/>
      <c r="J26" s="944" t="s">
        <v>185</v>
      </c>
      <c r="K26" s="944"/>
      <c r="L26" s="944"/>
      <c r="M26" s="944"/>
      <c r="N26" s="944"/>
      <c r="O26" s="945" t="str">
        <f>$AG$145</f>
        <v/>
      </c>
      <c r="P26" s="945"/>
      <c r="Q26" s="945"/>
      <c r="R26" s="945"/>
      <c r="S26" s="945"/>
      <c r="T26" s="945"/>
      <c r="U26" s="945"/>
      <c r="V26" s="946" t="s">
        <v>490</v>
      </c>
      <c r="W26" s="946"/>
      <c r="X26" s="946"/>
      <c r="Y26" s="946"/>
      <c r="Z26" s="947" t="s">
        <v>186</v>
      </c>
      <c r="AA26" s="947"/>
      <c r="AB26" s="947"/>
      <c r="AC26" s="947"/>
      <c r="AD26" s="947"/>
      <c r="AE26" s="948" t="str">
        <f>IF($K$133="","",$K$133)</f>
        <v/>
      </c>
      <c r="AF26" s="949"/>
      <c r="AG26" s="949"/>
      <c r="AH26" s="949"/>
      <c r="AI26" s="949"/>
      <c r="AJ26" s="950"/>
      <c r="AK26" s="3"/>
      <c r="AM26" s="253"/>
      <c r="AN26" s="169"/>
      <c r="AO26" s="169"/>
      <c r="AP26" s="169"/>
      <c r="AQ26" s="169"/>
    </row>
    <row r="27" spans="1:43" ht="4.5" customHeight="1">
      <c r="A27" s="1"/>
      <c r="B27" s="144"/>
      <c r="C27" s="52"/>
      <c r="D27" s="61"/>
      <c r="E27" s="61"/>
      <c r="F27" s="62"/>
      <c r="G27" s="62"/>
      <c r="H27" s="63"/>
      <c r="I27" s="64"/>
      <c r="J27" s="65"/>
      <c r="K27" s="66"/>
      <c r="L27" s="64"/>
      <c r="M27" s="64"/>
      <c r="N27" s="53"/>
      <c r="O27" s="8"/>
      <c r="P27" s="67"/>
      <c r="Q27" s="67"/>
      <c r="R27" s="67"/>
      <c r="S27" s="67"/>
      <c r="T27" s="67"/>
      <c r="U27" s="67"/>
      <c r="V27" s="67"/>
      <c r="W27" s="67"/>
      <c r="X27" s="67"/>
      <c r="Y27" s="67"/>
      <c r="Z27" s="67"/>
      <c r="AA27" s="67"/>
      <c r="AB27" s="67"/>
      <c r="AC27" s="67"/>
      <c r="AD27" s="67"/>
      <c r="AE27" s="67"/>
      <c r="AF27" s="67"/>
      <c r="AG27" s="67"/>
      <c r="AH27" s="67"/>
      <c r="AI27" s="67"/>
      <c r="AJ27" s="67"/>
      <c r="AK27" s="3"/>
      <c r="AN27" s="169"/>
      <c r="AO27" s="169"/>
      <c r="AP27" s="169"/>
      <c r="AQ27" s="169"/>
    </row>
    <row r="28" spans="1:43" ht="13.5" customHeight="1">
      <c r="A28" s="1"/>
      <c r="B28" s="144"/>
      <c r="C28" s="52"/>
      <c r="D28" s="951" t="s">
        <v>151</v>
      </c>
      <c r="E28" s="951"/>
      <c r="F28" s="951"/>
      <c r="G28" s="951"/>
      <c r="H28" s="951"/>
      <c r="I28" s="951"/>
      <c r="J28" s="951"/>
      <c r="K28" s="951"/>
      <c r="L28" s="951"/>
      <c r="M28" s="951"/>
      <c r="N28" s="951"/>
      <c r="O28" s="951"/>
      <c r="P28" s="951"/>
      <c r="Q28" s="951"/>
      <c r="R28" s="951"/>
      <c r="S28" s="951"/>
      <c r="T28" s="67"/>
      <c r="U28" s="67"/>
      <c r="V28" s="67"/>
      <c r="W28" s="67"/>
      <c r="X28" s="67"/>
      <c r="Y28" s="67"/>
      <c r="Z28" s="67"/>
      <c r="AA28" s="67"/>
      <c r="AB28" s="67"/>
      <c r="AC28" s="67"/>
      <c r="AD28" s="67"/>
      <c r="AE28" s="67"/>
      <c r="AF28" s="67"/>
      <c r="AG28" s="67"/>
      <c r="AH28" s="67"/>
      <c r="AI28" s="67"/>
      <c r="AJ28" s="67"/>
      <c r="AK28" s="3"/>
      <c r="AN28" s="169"/>
      <c r="AO28" s="169"/>
      <c r="AP28" s="169"/>
      <c r="AQ28" s="169"/>
    </row>
    <row r="29" spans="1:43" ht="24.75" customHeight="1">
      <c r="A29" s="1"/>
      <c r="B29" s="144"/>
      <c r="C29" s="52"/>
      <c r="D29" s="703" t="s">
        <v>481</v>
      </c>
      <c r="E29" s="704"/>
      <c r="F29" s="704"/>
      <c r="G29" s="704"/>
      <c r="H29" s="704"/>
      <c r="I29" s="704"/>
      <c r="J29" s="704"/>
      <c r="K29" s="704"/>
      <c r="L29" s="704"/>
      <c r="M29" s="704"/>
      <c r="N29" s="705"/>
      <c r="O29" s="719">
        <v>7</v>
      </c>
      <c r="P29" s="719"/>
      <c r="Q29" s="719"/>
      <c r="R29" s="719"/>
      <c r="S29" s="680" t="s">
        <v>475</v>
      </c>
      <c r="T29" s="680"/>
      <c r="U29" s="680"/>
      <c r="V29" s="680"/>
      <c r="W29" s="946" t="s">
        <v>152</v>
      </c>
      <c r="X29" s="946"/>
      <c r="Y29" s="946"/>
      <c r="Z29" s="946"/>
      <c r="AA29" s="719">
        <v>11</v>
      </c>
      <c r="AB29" s="719"/>
      <c r="AC29" s="719"/>
      <c r="AD29" s="719"/>
      <c r="AE29" s="703" t="s">
        <v>133</v>
      </c>
      <c r="AF29" s="704"/>
      <c r="AG29" s="704"/>
      <c r="AH29" s="704"/>
      <c r="AI29" s="10"/>
      <c r="AJ29" s="11"/>
      <c r="AK29" s="3"/>
      <c r="AM29" s="133"/>
      <c r="AN29" s="169"/>
      <c r="AO29" s="169"/>
      <c r="AP29" s="169"/>
      <c r="AQ29" s="169"/>
    </row>
    <row r="30" spans="1:43" ht="69.95" customHeight="1">
      <c r="A30" s="1"/>
      <c r="B30" s="144"/>
      <c r="C30" s="52"/>
      <c r="D30" s="952" t="s">
        <v>148</v>
      </c>
      <c r="E30" s="965" t="s">
        <v>473</v>
      </c>
      <c r="F30" s="726"/>
      <c r="G30" s="726"/>
      <c r="H30" s="726"/>
      <c r="I30" s="726"/>
      <c r="J30" s="726"/>
      <c r="K30" s="726"/>
      <c r="L30" s="726"/>
      <c r="M30" s="726"/>
      <c r="N30" s="727"/>
      <c r="O30" s="955"/>
      <c r="P30" s="956"/>
      <c r="Q30" s="956"/>
      <c r="R30" s="956"/>
      <c r="S30" s="956"/>
      <c r="T30" s="956"/>
      <c r="U30" s="956"/>
      <c r="V30" s="956"/>
      <c r="W30" s="956"/>
      <c r="X30" s="956"/>
      <c r="Y30" s="956"/>
      <c r="Z30" s="956"/>
      <c r="AA30" s="956"/>
      <c r="AB30" s="956"/>
      <c r="AC30" s="956"/>
      <c r="AD30" s="956"/>
      <c r="AE30" s="956"/>
      <c r="AF30" s="956"/>
      <c r="AG30" s="956"/>
      <c r="AH30" s="956"/>
      <c r="AI30" s="956"/>
      <c r="AJ30" s="957"/>
      <c r="AK30" s="3"/>
      <c r="AM30" s="133" t="str">
        <f>IF(様式１号!D16=7,"← ７年度提出の計画書には第４計画期間の削減目標を必ず入力してください。","← 計画がある場合は入力してください。")</f>
        <v>← 計画がある場合は入力してください。</v>
      </c>
      <c r="AN30" s="169"/>
      <c r="AO30" s="169"/>
      <c r="AP30" s="169"/>
      <c r="AQ30" s="169"/>
    </row>
    <row r="31" spans="1:43" ht="69.95" customHeight="1">
      <c r="A31" s="1"/>
      <c r="B31" s="144"/>
      <c r="C31" s="52"/>
      <c r="D31" s="953"/>
      <c r="E31" s="954" t="s">
        <v>109</v>
      </c>
      <c r="F31" s="722"/>
      <c r="G31" s="722"/>
      <c r="H31" s="722"/>
      <c r="I31" s="722"/>
      <c r="J31" s="722"/>
      <c r="K31" s="722"/>
      <c r="L31" s="722"/>
      <c r="M31" s="722"/>
      <c r="N31" s="723"/>
      <c r="O31" s="955"/>
      <c r="P31" s="956"/>
      <c r="Q31" s="956"/>
      <c r="R31" s="956"/>
      <c r="S31" s="956"/>
      <c r="T31" s="956"/>
      <c r="U31" s="956"/>
      <c r="V31" s="956"/>
      <c r="W31" s="956"/>
      <c r="X31" s="956"/>
      <c r="Y31" s="956"/>
      <c r="Z31" s="956"/>
      <c r="AA31" s="956"/>
      <c r="AB31" s="956"/>
      <c r="AC31" s="956"/>
      <c r="AD31" s="956"/>
      <c r="AE31" s="956"/>
      <c r="AF31" s="956"/>
      <c r="AG31" s="956"/>
      <c r="AH31" s="956"/>
      <c r="AI31" s="956"/>
      <c r="AJ31" s="957"/>
      <c r="AK31" s="3"/>
      <c r="AN31" s="169"/>
      <c r="AO31" s="169"/>
      <c r="AP31" s="169"/>
      <c r="AQ31" s="169"/>
    </row>
    <row r="32" spans="1:43" s="143" customFormat="1" ht="5.25" customHeight="1">
      <c r="A32" s="54"/>
      <c r="B32" s="146"/>
      <c r="C32" s="12"/>
      <c r="D32" s="12"/>
      <c r="E32" s="12"/>
      <c r="F32" s="12"/>
      <c r="G32" s="12"/>
      <c r="H32" s="12"/>
      <c r="I32" s="12"/>
      <c r="J32" s="12"/>
      <c r="K32" s="12"/>
      <c r="L32" s="12"/>
      <c r="M32" s="12"/>
      <c r="N32" s="4"/>
      <c r="O32" s="2"/>
      <c r="P32" s="2"/>
      <c r="Q32" s="2"/>
      <c r="R32" s="2"/>
      <c r="S32" s="2"/>
      <c r="T32" s="2"/>
      <c r="U32" s="2"/>
      <c r="V32" s="2"/>
      <c r="W32" s="2"/>
      <c r="X32" s="2"/>
      <c r="Y32" s="2"/>
      <c r="Z32" s="2"/>
      <c r="AA32" s="2"/>
      <c r="AB32" s="2"/>
      <c r="AC32" s="2"/>
      <c r="AD32" s="2"/>
      <c r="AE32" s="2"/>
      <c r="AF32" s="2"/>
      <c r="AG32" s="2"/>
      <c r="AH32" s="2"/>
      <c r="AI32" s="2"/>
      <c r="AJ32" s="2"/>
      <c r="AK32" s="13"/>
      <c r="AM32" s="157"/>
      <c r="AN32" s="254"/>
      <c r="AO32" s="254"/>
      <c r="AP32" s="254"/>
      <c r="AQ32" s="254"/>
    </row>
    <row r="33" spans="1:43">
      <c r="A33" s="1"/>
      <c r="B33" s="53"/>
      <c r="C33" s="255"/>
      <c r="D33" s="255"/>
      <c r="E33" s="1"/>
      <c r="F33" s="256"/>
      <c r="G33" s="255"/>
      <c r="H33" s="255"/>
      <c r="I33" s="255"/>
      <c r="J33" s="255"/>
      <c r="K33" s="255"/>
      <c r="L33" s="1"/>
      <c r="M33" s="255"/>
      <c r="N33" s="255"/>
      <c r="O33" s="54"/>
      <c r="P33" s="1"/>
      <c r="Q33" s="1"/>
      <c r="R33" s="1"/>
      <c r="S33" s="1"/>
      <c r="T33" s="1"/>
      <c r="U33" s="1"/>
      <c r="V33" s="1"/>
      <c r="W33" s="1"/>
      <c r="X33" s="1"/>
      <c r="Y33" s="1"/>
      <c r="Z33" s="1"/>
      <c r="AA33" s="1"/>
      <c r="AB33" s="1"/>
      <c r="AC33" s="1"/>
      <c r="AD33" s="107"/>
      <c r="AE33" s="107"/>
      <c r="AF33" s="107"/>
      <c r="AG33" s="107"/>
      <c r="AH33" s="107"/>
      <c r="AI33" s="107"/>
      <c r="AJ33" s="257" t="s">
        <v>79</v>
      </c>
      <c r="AK33" s="116"/>
      <c r="AN33" s="169"/>
      <c r="AO33" s="169"/>
      <c r="AP33" s="169"/>
      <c r="AQ33" s="169"/>
    </row>
    <row r="34" spans="1:43">
      <c r="A34" s="1"/>
      <c r="B34" s="76"/>
      <c r="C34" s="76"/>
      <c r="D34" s="76"/>
      <c r="E34" s="76"/>
      <c r="F34" s="76"/>
      <c r="G34" s="76"/>
      <c r="H34" s="76"/>
      <c r="I34" s="76"/>
      <c r="J34" s="76"/>
      <c r="K34" s="76"/>
      <c r="L34" s="76"/>
      <c r="M34" s="54"/>
      <c r="N34" s="54"/>
      <c r="O34" s="76"/>
      <c r="P34" s="54"/>
      <c r="Q34" s="54"/>
      <c r="R34" s="54"/>
      <c r="S34" s="54"/>
      <c r="T34" s="54"/>
      <c r="U34" s="54"/>
      <c r="V34" s="54"/>
      <c r="W34" s="54"/>
      <c r="X34" s="54"/>
      <c r="Y34" s="745" t="s">
        <v>84</v>
      </c>
      <c r="Z34" s="745"/>
      <c r="AA34" s="745"/>
      <c r="AB34" s="745"/>
      <c r="AC34" s="746" t="str">
        <f>IF($AC$4="","",$AC$4)</f>
        <v/>
      </c>
      <c r="AD34" s="746"/>
      <c r="AE34" s="746"/>
      <c r="AF34" s="746"/>
      <c r="AG34" s="746"/>
      <c r="AH34" s="746"/>
      <c r="AI34" s="746"/>
      <c r="AJ34" s="746"/>
      <c r="AK34" s="54"/>
      <c r="AN34" s="169"/>
      <c r="AO34" s="169"/>
      <c r="AP34" s="169"/>
      <c r="AQ34" s="169"/>
    </row>
    <row r="35" spans="1:43" ht="21" customHeight="1">
      <c r="A35" s="1"/>
      <c r="B35" s="15"/>
      <c r="C35" s="258" t="s">
        <v>170</v>
      </c>
      <c r="D35" s="258"/>
      <c r="E35" s="258"/>
      <c r="F35" s="258"/>
      <c r="G35" s="258"/>
      <c r="H35" s="258"/>
      <c r="I35" s="258"/>
      <c r="J35" s="258"/>
      <c r="K35" s="258"/>
      <c r="L35" s="258"/>
      <c r="M35" s="258"/>
      <c r="N35" s="258"/>
      <c r="O35" s="258"/>
      <c r="P35" s="258"/>
      <c r="Q35" s="258"/>
      <c r="R35" s="258"/>
      <c r="S35" s="258"/>
      <c r="T35" s="258"/>
      <c r="U35" s="258"/>
      <c r="V35" s="258"/>
      <c r="W35" s="258"/>
      <c r="X35" s="258"/>
      <c r="Y35" s="2"/>
      <c r="Z35" s="2"/>
      <c r="AA35" s="2"/>
      <c r="AB35" s="2"/>
      <c r="AC35" s="2"/>
      <c r="AD35" s="2"/>
      <c r="AE35" s="2"/>
      <c r="AF35" s="140" t="str">
        <f>IF($E$10="B","B事業所 （２）",IF($E$10="C","C事業所（２）",""))</f>
        <v/>
      </c>
      <c r="AG35" s="2"/>
      <c r="AH35" s="2"/>
      <c r="AI35" s="2"/>
      <c r="AJ35" s="2"/>
      <c r="AK35" s="2"/>
      <c r="AN35" s="169"/>
      <c r="AO35" s="169"/>
      <c r="AP35" s="169"/>
      <c r="AQ35" s="169"/>
    </row>
    <row r="36" spans="1:43" ht="8.25" customHeight="1">
      <c r="A36" s="1"/>
      <c r="B36" s="16"/>
      <c r="C36" s="17"/>
      <c r="D36" s="17"/>
      <c r="E36" s="17"/>
      <c r="F36" s="17"/>
      <c r="G36" s="17"/>
      <c r="H36" s="17"/>
      <c r="I36" s="17"/>
      <c r="J36" s="17"/>
      <c r="K36" s="17"/>
      <c r="L36" s="17"/>
      <c r="M36" s="17"/>
      <c r="N36" s="17"/>
      <c r="O36" s="17"/>
      <c r="P36" s="17"/>
      <c r="Q36" s="17"/>
      <c r="R36" s="17"/>
      <c r="S36" s="17"/>
      <c r="T36" s="17"/>
      <c r="U36" s="17"/>
      <c r="V36" s="17"/>
      <c r="W36" s="5"/>
      <c r="X36" s="5"/>
      <c r="Y36" s="5"/>
      <c r="Z36" s="5"/>
      <c r="AA36" s="5"/>
      <c r="AB36" s="5"/>
      <c r="AC36" s="5"/>
      <c r="AD36" s="5"/>
      <c r="AE36" s="5"/>
      <c r="AF36" s="17"/>
      <c r="AG36" s="5"/>
      <c r="AH36" s="5"/>
      <c r="AI36" s="5"/>
      <c r="AJ36" s="5"/>
      <c r="AK36" s="18"/>
      <c r="AN36" s="169"/>
      <c r="AO36" s="169"/>
      <c r="AP36" s="169"/>
      <c r="AQ36" s="169"/>
    </row>
    <row r="37" spans="1:43" ht="22.5" customHeight="1">
      <c r="A37" s="1"/>
      <c r="B37" s="153"/>
      <c r="C37" s="126" t="s">
        <v>187</v>
      </c>
      <c r="D37" s="72"/>
      <c r="E37" s="72"/>
      <c r="F37" s="72"/>
      <c r="G37" s="72"/>
      <c r="H37" s="72"/>
      <c r="I37" s="72"/>
      <c r="J37" s="72"/>
      <c r="K37" s="72"/>
      <c r="L37" s="72"/>
      <c r="M37" s="72"/>
      <c r="N37" s="72"/>
      <c r="O37" s="73"/>
      <c r="P37" s="54"/>
      <c r="Q37" s="54"/>
      <c r="R37" s="54"/>
      <c r="S37" s="54"/>
      <c r="T37" s="54"/>
      <c r="U37" s="54"/>
      <c r="V37" s="54"/>
      <c r="W37" s="54"/>
      <c r="X37" s="54"/>
      <c r="Y37" s="54"/>
      <c r="Z37" s="54"/>
      <c r="AA37" s="54"/>
      <c r="AB37" s="54"/>
      <c r="AC37" s="54"/>
      <c r="AD37" s="54"/>
      <c r="AE37" s="54"/>
      <c r="AF37" s="54"/>
      <c r="AG37" s="54"/>
      <c r="AH37" s="54"/>
      <c r="AI37" s="54"/>
      <c r="AJ37" s="54"/>
      <c r="AK37" s="3"/>
      <c r="AN37" s="169"/>
      <c r="AO37" s="169"/>
      <c r="AP37" s="169"/>
      <c r="AQ37" s="169"/>
    </row>
    <row r="38" spans="1:43" ht="6.75" customHeight="1">
      <c r="A38" s="1"/>
      <c r="B38" s="153"/>
      <c r="C38" s="72"/>
      <c r="D38" s="72"/>
      <c r="E38" s="72"/>
      <c r="F38" s="72"/>
      <c r="G38" s="72"/>
      <c r="H38" s="72"/>
      <c r="I38" s="72"/>
      <c r="J38" s="72"/>
      <c r="K38" s="72"/>
      <c r="L38" s="72"/>
      <c r="M38" s="72"/>
      <c r="N38" s="72"/>
      <c r="O38" s="73"/>
      <c r="P38" s="54"/>
      <c r="Q38" s="54"/>
      <c r="R38" s="54"/>
      <c r="S38" s="54"/>
      <c r="T38" s="54"/>
      <c r="U38" s="54"/>
      <c r="V38" s="54"/>
      <c r="W38" s="54"/>
      <c r="X38" s="54"/>
      <c r="Y38" s="54"/>
      <c r="Z38" s="54"/>
      <c r="AA38" s="54"/>
      <c r="AB38" s="54"/>
      <c r="AC38" s="54"/>
      <c r="AD38" s="54"/>
      <c r="AE38" s="54"/>
      <c r="AF38" s="54"/>
      <c r="AG38" s="54"/>
      <c r="AH38" s="54"/>
      <c r="AI38" s="54"/>
      <c r="AJ38" s="54"/>
      <c r="AK38" s="3"/>
      <c r="AN38" s="169"/>
      <c r="AO38" s="169"/>
      <c r="AP38" s="169"/>
      <c r="AQ38" s="169"/>
    </row>
    <row r="39" spans="1:43" ht="13.5" customHeight="1">
      <c r="A39" s="1"/>
      <c r="B39" s="153"/>
      <c r="C39" s="126" t="s">
        <v>515</v>
      </c>
      <c r="D39" s="72"/>
      <c r="E39" s="72"/>
      <c r="F39" s="72"/>
      <c r="G39" s="72"/>
      <c r="H39" s="72"/>
      <c r="I39" s="72"/>
      <c r="J39" s="72"/>
      <c r="K39" s="72"/>
      <c r="L39" s="72"/>
      <c r="M39" s="72"/>
      <c r="N39" s="72"/>
      <c r="O39" s="73"/>
      <c r="P39" s="54"/>
      <c r="Q39" s="54"/>
      <c r="R39" s="54"/>
      <c r="S39" s="54"/>
      <c r="T39" s="54"/>
      <c r="U39" s="54"/>
      <c r="V39" s="54"/>
      <c r="W39" s="54"/>
      <c r="X39" s="54"/>
      <c r="Y39" s="54"/>
      <c r="Z39" s="54"/>
      <c r="AA39" s="54"/>
      <c r="AB39" s="54"/>
      <c r="AC39" s="54"/>
      <c r="AD39" s="54"/>
      <c r="AE39" s="54"/>
      <c r="AF39" s="54"/>
      <c r="AG39" s="54"/>
      <c r="AH39" s="54"/>
      <c r="AI39" s="54"/>
      <c r="AJ39" s="54"/>
      <c r="AK39" s="3"/>
      <c r="AN39" s="169"/>
      <c r="AO39" s="169"/>
      <c r="AP39" s="169"/>
      <c r="AQ39" s="169"/>
    </row>
    <row r="40" spans="1:43" ht="18" customHeight="1">
      <c r="A40" s="1"/>
      <c r="B40" s="153"/>
      <c r="C40" s="72"/>
      <c r="D40" s="747" t="s">
        <v>480</v>
      </c>
      <c r="E40" s="748"/>
      <c r="F40" s="748"/>
      <c r="G40" s="748"/>
      <c r="H40" s="748"/>
      <c r="I40" s="748"/>
      <c r="J40" s="748"/>
      <c r="K40" s="748"/>
      <c r="L40" s="748"/>
      <c r="M40" s="748"/>
      <c r="N40" s="748"/>
      <c r="O40" s="748"/>
      <c r="P40" s="749"/>
      <c r="Q40" s="756" t="s">
        <v>481</v>
      </c>
      <c r="R40" s="757"/>
      <c r="S40" s="757"/>
      <c r="T40" s="757"/>
      <c r="U40" s="757"/>
      <c r="V40" s="757"/>
      <c r="W40" s="757"/>
      <c r="X40" s="757"/>
      <c r="Y40" s="757"/>
      <c r="Z40" s="757"/>
      <c r="AA40" s="757"/>
      <c r="AB40" s="757"/>
      <c r="AC40" s="757"/>
      <c r="AD40" s="757"/>
      <c r="AE40" s="757"/>
      <c r="AF40" s="757"/>
      <c r="AG40" s="757"/>
      <c r="AH40" s="757"/>
      <c r="AI40" s="757"/>
      <c r="AJ40" s="758"/>
      <c r="AK40" s="3"/>
      <c r="AN40" s="169"/>
      <c r="AO40" s="169"/>
      <c r="AP40" s="169"/>
      <c r="AQ40" s="169"/>
    </row>
    <row r="41" spans="1:43" ht="30" customHeight="1">
      <c r="A41" s="1"/>
      <c r="B41" s="153"/>
      <c r="C41" s="54"/>
      <c r="D41" s="966"/>
      <c r="E41" s="751"/>
      <c r="F41" s="751"/>
      <c r="G41" s="751"/>
      <c r="H41" s="751"/>
      <c r="I41" s="751"/>
      <c r="J41" s="751"/>
      <c r="K41" s="751"/>
      <c r="L41" s="751"/>
      <c r="M41" s="751"/>
      <c r="N41" s="751"/>
      <c r="O41" s="751"/>
      <c r="P41" s="752"/>
      <c r="Q41" s="759" t="str">
        <f>Tbl!$Q$2</f>
        <v>令和２年度
（2020年度）</v>
      </c>
      <c r="R41" s="760"/>
      <c r="S41" s="760"/>
      <c r="T41" s="761"/>
      <c r="U41" s="759" t="str">
        <f>Tbl!$Q$3</f>
        <v>令和３年度
（2021年度）</v>
      </c>
      <c r="V41" s="760"/>
      <c r="W41" s="760"/>
      <c r="X41" s="761"/>
      <c r="Y41" s="759" t="str">
        <f>Tbl!$Q$4</f>
        <v>令和４年度
（2022年度）</v>
      </c>
      <c r="Z41" s="760"/>
      <c r="AA41" s="760"/>
      <c r="AB41" s="761"/>
      <c r="AC41" s="759" t="str">
        <f>Tbl!$Q$5</f>
        <v>令和５年度
（2023年度）</v>
      </c>
      <c r="AD41" s="760"/>
      <c r="AE41" s="760"/>
      <c r="AF41" s="761"/>
      <c r="AG41" s="759" t="str">
        <f>Tbl!$Q$6</f>
        <v>令和６年度
（2024年度）</v>
      </c>
      <c r="AH41" s="760"/>
      <c r="AI41" s="760"/>
      <c r="AJ41" s="761"/>
      <c r="AK41" s="3"/>
      <c r="AN41" s="169"/>
      <c r="AO41" s="169"/>
      <c r="AP41" s="169"/>
      <c r="AQ41" s="169"/>
    </row>
    <row r="42" spans="1:43" ht="32.450000000000003" customHeight="1">
      <c r="A42" s="1"/>
      <c r="B42" s="153"/>
      <c r="C42" s="54"/>
      <c r="D42" s="753"/>
      <c r="E42" s="754"/>
      <c r="F42" s="754"/>
      <c r="G42" s="754"/>
      <c r="H42" s="754"/>
      <c r="I42" s="754"/>
      <c r="J42" s="754"/>
      <c r="K42" s="754"/>
      <c r="L42" s="754"/>
      <c r="M42" s="754"/>
      <c r="N42" s="754"/>
      <c r="O42" s="754"/>
      <c r="P42" s="755"/>
      <c r="Q42" s="777"/>
      <c r="R42" s="778"/>
      <c r="S42" s="778"/>
      <c r="T42" s="779"/>
      <c r="U42" s="777"/>
      <c r="V42" s="778"/>
      <c r="W42" s="778"/>
      <c r="X42" s="779"/>
      <c r="Y42" s="777"/>
      <c r="Z42" s="778"/>
      <c r="AA42" s="778"/>
      <c r="AB42" s="779"/>
      <c r="AC42" s="777"/>
      <c r="AD42" s="778"/>
      <c r="AE42" s="778"/>
      <c r="AF42" s="779"/>
      <c r="AG42" s="777"/>
      <c r="AH42" s="778"/>
      <c r="AI42" s="778"/>
      <c r="AJ42" s="779"/>
      <c r="AK42" s="3"/>
      <c r="AN42" s="169"/>
      <c r="AO42" s="169"/>
      <c r="AP42" s="169"/>
      <c r="AQ42" s="169"/>
    </row>
    <row r="43" spans="1:43" ht="13.5" customHeight="1">
      <c r="A43" s="1"/>
      <c r="B43" s="153"/>
      <c r="C43" s="72"/>
      <c r="D43" s="72"/>
      <c r="E43" s="72"/>
      <c r="F43" s="72"/>
      <c r="G43" s="72"/>
      <c r="H43" s="72"/>
      <c r="I43" s="72"/>
      <c r="J43" s="72"/>
      <c r="K43" s="72"/>
      <c r="L43" s="72"/>
      <c r="M43" s="72"/>
      <c r="N43" s="72"/>
      <c r="O43" s="73"/>
      <c r="P43" s="54"/>
      <c r="Q43" s="54"/>
      <c r="R43" s="54"/>
      <c r="S43" s="54"/>
      <c r="T43" s="54"/>
      <c r="U43" s="54"/>
      <c r="V43" s="54"/>
      <c r="W43" s="54"/>
      <c r="X43" s="54"/>
      <c r="Y43" s="54"/>
      <c r="Z43" s="54"/>
      <c r="AA43" s="54"/>
      <c r="AB43" s="54"/>
      <c r="AC43" s="54"/>
      <c r="AD43" s="54"/>
      <c r="AE43" s="54"/>
      <c r="AF43" s="54"/>
      <c r="AG43" s="54"/>
      <c r="AH43" s="54"/>
      <c r="AI43" s="54"/>
      <c r="AJ43" s="54"/>
      <c r="AK43" s="3"/>
      <c r="AN43" s="169"/>
      <c r="AO43" s="169"/>
      <c r="AP43" s="169"/>
      <c r="AQ43" s="169"/>
    </row>
    <row r="44" spans="1:43">
      <c r="A44" s="1"/>
      <c r="B44" s="153"/>
      <c r="C44" s="126" t="s">
        <v>516</v>
      </c>
      <c r="D44" s="72"/>
      <c r="E44" s="72"/>
      <c r="F44" s="72"/>
      <c r="G44" s="72"/>
      <c r="H44" s="72"/>
      <c r="I44" s="72"/>
      <c r="J44" s="72"/>
      <c r="K44" s="72"/>
      <c r="L44" s="72"/>
      <c r="M44" s="72"/>
      <c r="N44" s="72"/>
      <c r="O44" s="21"/>
      <c r="P44" s="54"/>
      <c r="Q44" s="54"/>
      <c r="R44" s="54"/>
      <c r="S44" s="54"/>
      <c r="T44" s="54"/>
      <c r="U44" s="54"/>
      <c r="V44" s="54"/>
      <c r="W44" s="54"/>
      <c r="X44" s="54"/>
      <c r="Y44" s="54"/>
      <c r="Z44" s="54"/>
      <c r="AA44" s="54"/>
      <c r="AB44" s="54"/>
      <c r="AC44" s="54"/>
      <c r="AD44" s="54"/>
      <c r="AE44" s="54"/>
      <c r="AF44" s="54"/>
      <c r="AG44" s="54"/>
      <c r="AH44" s="54"/>
      <c r="AI44" s="54"/>
      <c r="AJ44" s="54"/>
      <c r="AK44" s="3"/>
      <c r="AN44" s="169"/>
      <c r="AO44" s="169"/>
      <c r="AP44" s="169"/>
      <c r="AQ44" s="169"/>
    </row>
    <row r="45" spans="1:43">
      <c r="A45" s="1"/>
      <c r="B45" s="153"/>
      <c r="C45" s="72"/>
      <c r="D45" s="72"/>
      <c r="E45" s="72"/>
      <c r="F45" s="72"/>
      <c r="G45" s="72"/>
      <c r="H45" s="72"/>
      <c r="I45" s="72"/>
      <c r="J45" s="72"/>
      <c r="K45" s="72"/>
      <c r="L45" s="72"/>
      <c r="M45" s="74"/>
      <c r="N45" s="54"/>
      <c r="O45" s="73"/>
      <c r="P45" s="2"/>
      <c r="Q45" s="54"/>
      <c r="R45" s="54"/>
      <c r="S45" s="54"/>
      <c r="T45" s="54"/>
      <c r="U45" s="54"/>
      <c r="V45" s="54"/>
      <c r="W45" s="54"/>
      <c r="X45" s="54"/>
      <c r="Y45" s="54"/>
      <c r="Z45" s="54"/>
      <c r="AA45" s="54"/>
      <c r="AB45" s="54"/>
      <c r="AC45" s="54"/>
      <c r="AD45" s="54"/>
      <c r="AE45" s="54"/>
      <c r="AF45" s="54"/>
      <c r="AG45" s="54"/>
      <c r="AH45" s="54"/>
      <c r="AI45" s="54"/>
      <c r="AJ45" s="142" t="s">
        <v>497</v>
      </c>
      <c r="AK45" s="3"/>
      <c r="AN45" s="169"/>
      <c r="AO45" s="169"/>
      <c r="AP45" s="169"/>
      <c r="AQ45" s="169"/>
    </row>
    <row r="46" spans="1:43" ht="18" customHeight="1">
      <c r="A46" s="1"/>
      <c r="B46" s="153"/>
      <c r="C46" s="72"/>
      <c r="D46" s="967"/>
      <c r="E46" s="968"/>
      <c r="F46" s="968"/>
      <c r="G46" s="968"/>
      <c r="H46" s="968"/>
      <c r="I46" s="968"/>
      <c r="J46" s="968"/>
      <c r="K46" s="968"/>
      <c r="L46" s="968"/>
      <c r="M46" s="968"/>
      <c r="N46" s="968"/>
      <c r="O46" s="968"/>
      <c r="P46" s="969"/>
      <c r="Q46" s="976" t="s">
        <v>481</v>
      </c>
      <c r="R46" s="977"/>
      <c r="S46" s="977"/>
      <c r="T46" s="977"/>
      <c r="U46" s="977"/>
      <c r="V46" s="977"/>
      <c r="W46" s="977"/>
      <c r="X46" s="977"/>
      <c r="Y46" s="977"/>
      <c r="Z46" s="977"/>
      <c r="AA46" s="977"/>
      <c r="AB46" s="977"/>
      <c r="AC46" s="977"/>
      <c r="AD46" s="977"/>
      <c r="AE46" s="977"/>
      <c r="AF46" s="977"/>
      <c r="AG46" s="977"/>
      <c r="AH46" s="977"/>
      <c r="AI46" s="977"/>
      <c r="AJ46" s="978"/>
      <c r="AK46" s="3"/>
      <c r="AN46" s="169"/>
      <c r="AO46" s="169"/>
      <c r="AP46" s="169"/>
      <c r="AQ46" s="169"/>
    </row>
    <row r="47" spans="1:43" ht="15" customHeight="1">
      <c r="A47" s="1"/>
      <c r="B47" s="153"/>
      <c r="C47" s="72"/>
      <c r="D47" s="970"/>
      <c r="E47" s="971"/>
      <c r="F47" s="971"/>
      <c r="G47" s="971"/>
      <c r="H47" s="971"/>
      <c r="I47" s="971"/>
      <c r="J47" s="971"/>
      <c r="K47" s="971"/>
      <c r="L47" s="971"/>
      <c r="M47" s="971"/>
      <c r="N47" s="971"/>
      <c r="O47" s="971"/>
      <c r="P47" s="972"/>
      <c r="Q47" s="771" t="str">
        <f>Tbl!$Q$2</f>
        <v>令和２年度
（2020年度）</v>
      </c>
      <c r="R47" s="772"/>
      <c r="S47" s="772"/>
      <c r="T47" s="773"/>
      <c r="U47" s="771" t="str">
        <f>Tbl!$Q$3</f>
        <v>令和３年度
（2021年度）</v>
      </c>
      <c r="V47" s="772"/>
      <c r="W47" s="772"/>
      <c r="X47" s="773"/>
      <c r="Y47" s="771" t="str">
        <f>Tbl!$Q$4</f>
        <v>令和４年度
（2022年度）</v>
      </c>
      <c r="Z47" s="772"/>
      <c r="AA47" s="772"/>
      <c r="AB47" s="773"/>
      <c r="AC47" s="771" t="str">
        <f>Tbl!$Q$5</f>
        <v>令和５年度
（2023年度）</v>
      </c>
      <c r="AD47" s="772"/>
      <c r="AE47" s="772"/>
      <c r="AF47" s="773"/>
      <c r="AG47" s="771" t="str">
        <f>Tbl!$Q$6</f>
        <v>令和６年度
（2024年度）</v>
      </c>
      <c r="AH47" s="772"/>
      <c r="AI47" s="772"/>
      <c r="AJ47" s="773"/>
      <c r="AK47" s="3"/>
      <c r="AN47" s="169"/>
      <c r="AO47" s="169"/>
      <c r="AP47" s="169"/>
      <c r="AQ47" s="169"/>
    </row>
    <row r="48" spans="1:43" ht="15" customHeight="1">
      <c r="A48" s="1"/>
      <c r="B48" s="153"/>
      <c r="C48" s="72"/>
      <c r="D48" s="973"/>
      <c r="E48" s="974"/>
      <c r="F48" s="974"/>
      <c r="G48" s="974"/>
      <c r="H48" s="974"/>
      <c r="I48" s="974"/>
      <c r="J48" s="974"/>
      <c r="K48" s="974"/>
      <c r="L48" s="974"/>
      <c r="M48" s="974"/>
      <c r="N48" s="974"/>
      <c r="O48" s="974"/>
      <c r="P48" s="975"/>
      <c r="Q48" s="774"/>
      <c r="R48" s="775"/>
      <c r="S48" s="775"/>
      <c r="T48" s="776"/>
      <c r="U48" s="774"/>
      <c r="V48" s="775"/>
      <c r="W48" s="775"/>
      <c r="X48" s="776"/>
      <c r="Y48" s="774"/>
      <c r="Z48" s="775"/>
      <c r="AA48" s="775"/>
      <c r="AB48" s="776"/>
      <c r="AC48" s="774"/>
      <c r="AD48" s="775"/>
      <c r="AE48" s="775"/>
      <c r="AF48" s="776"/>
      <c r="AG48" s="774"/>
      <c r="AH48" s="775"/>
      <c r="AI48" s="775"/>
      <c r="AJ48" s="776"/>
      <c r="AK48" s="3"/>
      <c r="AN48" s="169"/>
      <c r="AO48" s="169"/>
      <c r="AP48" s="169"/>
      <c r="AQ48" s="169"/>
    </row>
    <row r="49" spans="1:46" ht="32.450000000000003" customHeight="1">
      <c r="A49" s="1"/>
      <c r="B49" s="153"/>
      <c r="C49" s="72"/>
      <c r="D49" s="788" t="s">
        <v>482</v>
      </c>
      <c r="E49" s="789"/>
      <c r="F49" s="789"/>
      <c r="G49" s="789"/>
      <c r="H49" s="789"/>
      <c r="I49" s="789"/>
      <c r="J49" s="789"/>
      <c r="K49" s="789"/>
      <c r="L49" s="789"/>
      <c r="M49" s="789"/>
      <c r="N49" s="789"/>
      <c r="O49" s="789"/>
      <c r="P49" s="980"/>
      <c r="Q49" s="780"/>
      <c r="R49" s="781"/>
      <c r="S49" s="781"/>
      <c r="T49" s="782"/>
      <c r="U49" s="780"/>
      <c r="V49" s="781"/>
      <c r="W49" s="781"/>
      <c r="X49" s="782"/>
      <c r="Y49" s="780"/>
      <c r="Z49" s="781"/>
      <c r="AA49" s="781"/>
      <c r="AB49" s="782"/>
      <c r="AC49" s="780"/>
      <c r="AD49" s="781"/>
      <c r="AE49" s="781"/>
      <c r="AF49" s="782"/>
      <c r="AG49" s="780"/>
      <c r="AH49" s="781"/>
      <c r="AI49" s="781"/>
      <c r="AJ49" s="782"/>
      <c r="AK49" s="3"/>
      <c r="AN49" s="169"/>
      <c r="AO49" s="169"/>
      <c r="AP49" s="169"/>
      <c r="AQ49" s="169"/>
    </row>
    <row r="50" spans="1:46" ht="32.450000000000003" customHeight="1">
      <c r="A50" s="1"/>
      <c r="B50" s="153"/>
      <c r="C50" s="72"/>
      <c r="D50" s="259"/>
      <c r="E50" s="979" t="s">
        <v>188</v>
      </c>
      <c r="F50" s="979"/>
      <c r="G50" s="979"/>
      <c r="H50" s="979"/>
      <c r="I50" s="979"/>
      <c r="J50" s="979"/>
      <c r="K50" s="979"/>
      <c r="L50" s="979"/>
      <c r="M50" s="979"/>
      <c r="N50" s="979"/>
      <c r="O50" s="979"/>
      <c r="P50" s="979"/>
      <c r="Q50" s="851" t="s">
        <v>192</v>
      </c>
      <c r="R50" s="852"/>
      <c r="S50" s="852"/>
      <c r="T50" s="852"/>
      <c r="U50" s="787" t="str">
        <f>IFERROR(IF(U49="","",(U49-Q49)/Q49*100),"")</f>
        <v/>
      </c>
      <c r="V50" s="787"/>
      <c r="W50" s="787"/>
      <c r="X50" s="787"/>
      <c r="Y50" s="787" t="str">
        <f t="shared" ref="Y50" si="0">IFERROR(IF(Y49="","",(Y49-U49)/U49*100),"")</f>
        <v/>
      </c>
      <c r="Z50" s="787"/>
      <c r="AA50" s="787"/>
      <c r="AB50" s="787"/>
      <c r="AC50" s="787" t="str">
        <f t="shared" ref="AC50" si="1">IFERROR(IF(AC49="","",(AC49-Y49)/Y49*100),"")</f>
        <v/>
      </c>
      <c r="AD50" s="787"/>
      <c r="AE50" s="787"/>
      <c r="AF50" s="787"/>
      <c r="AG50" s="787" t="str">
        <f t="shared" ref="AG50" si="2">IFERROR(IF(AG49="","",(AG49-AC49)/AC49*100),"")</f>
        <v/>
      </c>
      <c r="AH50" s="787"/>
      <c r="AI50" s="787"/>
      <c r="AJ50" s="787"/>
      <c r="AK50" s="3"/>
      <c r="AN50" s="169"/>
      <c r="AO50" s="169"/>
      <c r="AP50" s="169"/>
      <c r="AQ50" s="169"/>
    </row>
    <row r="51" spans="1:46" ht="32.450000000000003" customHeight="1">
      <c r="A51" s="1"/>
      <c r="B51" s="153"/>
      <c r="C51" s="72"/>
      <c r="D51" s="987" t="s">
        <v>189</v>
      </c>
      <c r="E51" s="989" t="s">
        <v>190</v>
      </c>
      <c r="F51" s="990"/>
      <c r="G51" s="990"/>
      <c r="H51" s="990"/>
      <c r="I51" s="990"/>
      <c r="J51" s="990"/>
      <c r="K51" s="990"/>
      <c r="L51" s="990"/>
      <c r="M51" s="990"/>
      <c r="N51" s="990"/>
      <c r="O51" s="990"/>
      <c r="P51" s="991"/>
      <c r="Q51" s="981"/>
      <c r="R51" s="982"/>
      <c r="S51" s="982"/>
      <c r="T51" s="983"/>
      <c r="U51" s="981"/>
      <c r="V51" s="982"/>
      <c r="W51" s="982"/>
      <c r="X51" s="983"/>
      <c r="Y51" s="981"/>
      <c r="Z51" s="982"/>
      <c r="AA51" s="982"/>
      <c r="AB51" s="983"/>
      <c r="AC51" s="981"/>
      <c r="AD51" s="982"/>
      <c r="AE51" s="982"/>
      <c r="AF51" s="983"/>
      <c r="AG51" s="981"/>
      <c r="AH51" s="982"/>
      <c r="AI51" s="982"/>
      <c r="AJ51" s="983"/>
      <c r="AK51" s="21"/>
      <c r="AN51" s="169"/>
      <c r="AO51" s="169"/>
      <c r="AP51" s="169"/>
      <c r="AQ51" s="169"/>
    </row>
    <row r="52" spans="1:46" ht="32.450000000000003" customHeight="1">
      <c r="A52" s="1"/>
      <c r="B52" s="153"/>
      <c r="C52" s="72"/>
      <c r="D52" s="987"/>
      <c r="E52" s="984" t="s">
        <v>160</v>
      </c>
      <c r="F52" s="985"/>
      <c r="G52" s="985"/>
      <c r="H52" s="985"/>
      <c r="I52" s="985"/>
      <c r="J52" s="985"/>
      <c r="K52" s="985"/>
      <c r="L52" s="985"/>
      <c r="M52" s="985"/>
      <c r="N52" s="985"/>
      <c r="O52" s="985"/>
      <c r="P52" s="986"/>
      <c r="Q52" s="780"/>
      <c r="R52" s="781"/>
      <c r="S52" s="781"/>
      <c r="T52" s="782"/>
      <c r="U52" s="780"/>
      <c r="V52" s="781"/>
      <c r="W52" s="781"/>
      <c r="X52" s="782"/>
      <c r="Y52" s="780"/>
      <c r="Z52" s="781"/>
      <c r="AA52" s="781"/>
      <c r="AB52" s="782"/>
      <c r="AC52" s="780"/>
      <c r="AD52" s="781"/>
      <c r="AE52" s="781"/>
      <c r="AF52" s="782"/>
      <c r="AG52" s="780"/>
      <c r="AH52" s="781"/>
      <c r="AI52" s="781"/>
      <c r="AJ52" s="782"/>
      <c r="AK52" s="3"/>
      <c r="AN52" s="169"/>
      <c r="AO52" s="169"/>
      <c r="AP52" s="169"/>
      <c r="AQ52" s="169"/>
    </row>
    <row r="53" spans="1:46" ht="32.450000000000003" customHeight="1">
      <c r="A53" s="1"/>
      <c r="B53" s="153"/>
      <c r="C53" s="72"/>
      <c r="D53" s="987"/>
      <c r="E53" s="984" t="s">
        <v>161</v>
      </c>
      <c r="F53" s="985"/>
      <c r="G53" s="985"/>
      <c r="H53" s="985"/>
      <c r="I53" s="985"/>
      <c r="J53" s="985"/>
      <c r="K53" s="985"/>
      <c r="L53" s="985"/>
      <c r="M53" s="985"/>
      <c r="N53" s="985"/>
      <c r="O53" s="985"/>
      <c r="P53" s="986"/>
      <c r="Q53" s="780"/>
      <c r="R53" s="781"/>
      <c r="S53" s="781"/>
      <c r="T53" s="782"/>
      <c r="U53" s="780"/>
      <c r="V53" s="781"/>
      <c r="W53" s="781"/>
      <c r="X53" s="782"/>
      <c r="Y53" s="780"/>
      <c r="Z53" s="781"/>
      <c r="AA53" s="781"/>
      <c r="AB53" s="782"/>
      <c r="AC53" s="780"/>
      <c r="AD53" s="781"/>
      <c r="AE53" s="781"/>
      <c r="AF53" s="782"/>
      <c r="AG53" s="780"/>
      <c r="AH53" s="781"/>
      <c r="AI53" s="781"/>
      <c r="AJ53" s="782"/>
      <c r="AK53" s="3"/>
      <c r="AN53" s="169"/>
      <c r="AO53" s="169"/>
      <c r="AP53" s="169"/>
      <c r="AQ53" s="169"/>
    </row>
    <row r="54" spans="1:46" ht="32.450000000000003" customHeight="1">
      <c r="A54" s="1"/>
      <c r="B54" s="153"/>
      <c r="C54" s="72"/>
      <c r="D54" s="987"/>
      <c r="E54" s="984" t="s">
        <v>162</v>
      </c>
      <c r="F54" s="985"/>
      <c r="G54" s="985"/>
      <c r="H54" s="985"/>
      <c r="I54" s="985"/>
      <c r="J54" s="985"/>
      <c r="K54" s="985"/>
      <c r="L54" s="985"/>
      <c r="M54" s="985"/>
      <c r="N54" s="985"/>
      <c r="O54" s="985"/>
      <c r="P54" s="986"/>
      <c r="Q54" s="780"/>
      <c r="R54" s="781"/>
      <c r="S54" s="781"/>
      <c r="T54" s="782"/>
      <c r="U54" s="780"/>
      <c r="V54" s="781"/>
      <c r="W54" s="781"/>
      <c r="X54" s="782"/>
      <c r="Y54" s="780"/>
      <c r="Z54" s="781"/>
      <c r="AA54" s="781"/>
      <c r="AB54" s="782"/>
      <c r="AC54" s="780"/>
      <c r="AD54" s="781"/>
      <c r="AE54" s="781"/>
      <c r="AF54" s="782"/>
      <c r="AG54" s="780"/>
      <c r="AH54" s="781"/>
      <c r="AI54" s="781"/>
      <c r="AJ54" s="782"/>
      <c r="AK54" s="3"/>
      <c r="AN54" s="169"/>
      <c r="AO54" s="169"/>
      <c r="AP54" s="169"/>
      <c r="AQ54" s="169"/>
    </row>
    <row r="55" spans="1:46" ht="32.450000000000003" customHeight="1">
      <c r="A55" s="1"/>
      <c r="B55" s="153"/>
      <c r="C55" s="72"/>
      <c r="D55" s="987"/>
      <c r="E55" s="984" t="s">
        <v>163</v>
      </c>
      <c r="F55" s="985"/>
      <c r="G55" s="985"/>
      <c r="H55" s="985"/>
      <c r="I55" s="985"/>
      <c r="J55" s="985"/>
      <c r="K55" s="985"/>
      <c r="L55" s="985"/>
      <c r="M55" s="985"/>
      <c r="N55" s="985"/>
      <c r="O55" s="985"/>
      <c r="P55" s="986"/>
      <c r="Q55" s="780"/>
      <c r="R55" s="781"/>
      <c r="S55" s="781"/>
      <c r="T55" s="782"/>
      <c r="U55" s="780"/>
      <c r="V55" s="781"/>
      <c r="W55" s="781"/>
      <c r="X55" s="782"/>
      <c r="Y55" s="780"/>
      <c r="Z55" s="781"/>
      <c r="AA55" s="781"/>
      <c r="AB55" s="782"/>
      <c r="AC55" s="780"/>
      <c r="AD55" s="781"/>
      <c r="AE55" s="781"/>
      <c r="AF55" s="782"/>
      <c r="AG55" s="780"/>
      <c r="AH55" s="781"/>
      <c r="AI55" s="781"/>
      <c r="AJ55" s="782"/>
      <c r="AK55" s="3"/>
      <c r="AN55" s="169"/>
      <c r="AO55" s="169"/>
      <c r="AP55" s="169"/>
      <c r="AQ55" s="169"/>
    </row>
    <row r="56" spans="1:46" ht="32.450000000000003" customHeight="1">
      <c r="A56" s="1"/>
      <c r="B56" s="153"/>
      <c r="C56" s="72"/>
      <c r="D56" s="987"/>
      <c r="E56" s="984" t="s">
        <v>164</v>
      </c>
      <c r="F56" s="985"/>
      <c r="G56" s="985"/>
      <c r="H56" s="985"/>
      <c r="I56" s="985"/>
      <c r="J56" s="985"/>
      <c r="K56" s="985"/>
      <c r="L56" s="985"/>
      <c r="M56" s="985"/>
      <c r="N56" s="985"/>
      <c r="O56" s="985"/>
      <c r="P56" s="986"/>
      <c r="Q56" s="998"/>
      <c r="R56" s="999"/>
      <c r="S56" s="999"/>
      <c r="T56" s="1000"/>
      <c r="U56" s="780"/>
      <c r="V56" s="781"/>
      <c r="W56" s="781"/>
      <c r="X56" s="782"/>
      <c r="Y56" s="780"/>
      <c r="Z56" s="781"/>
      <c r="AA56" s="781"/>
      <c r="AB56" s="782"/>
      <c r="AC56" s="780"/>
      <c r="AD56" s="781"/>
      <c r="AE56" s="781"/>
      <c r="AF56" s="782"/>
      <c r="AG56" s="780"/>
      <c r="AH56" s="781"/>
      <c r="AI56" s="781"/>
      <c r="AJ56" s="782"/>
      <c r="AK56" s="3"/>
      <c r="AM56" s="134" t="s">
        <v>191</v>
      </c>
      <c r="AN56" s="110"/>
      <c r="AO56" s="111"/>
      <c r="AP56" s="111"/>
      <c r="AQ56" s="111"/>
    </row>
    <row r="57" spans="1:46" ht="32.450000000000003" customHeight="1" thickBot="1">
      <c r="A57" s="1"/>
      <c r="B57" s="153"/>
      <c r="C57" s="72"/>
      <c r="D57" s="988"/>
      <c r="E57" s="992" t="s">
        <v>166</v>
      </c>
      <c r="F57" s="993"/>
      <c r="G57" s="993"/>
      <c r="H57" s="993"/>
      <c r="I57" s="993"/>
      <c r="J57" s="993"/>
      <c r="K57" s="993"/>
      <c r="L57" s="993"/>
      <c r="M57" s="993"/>
      <c r="N57" s="993"/>
      <c r="O57" s="993"/>
      <c r="P57" s="994"/>
      <c r="Q57" s="995"/>
      <c r="R57" s="996"/>
      <c r="S57" s="996"/>
      <c r="T57" s="997"/>
      <c r="U57" s="995"/>
      <c r="V57" s="996"/>
      <c r="W57" s="996"/>
      <c r="X57" s="997"/>
      <c r="Y57" s="995"/>
      <c r="Z57" s="996"/>
      <c r="AA57" s="996"/>
      <c r="AB57" s="997"/>
      <c r="AC57" s="995"/>
      <c r="AD57" s="996"/>
      <c r="AE57" s="996"/>
      <c r="AF57" s="997"/>
      <c r="AG57" s="995"/>
      <c r="AH57" s="996"/>
      <c r="AI57" s="996"/>
      <c r="AJ57" s="997"/>
      <c r="AK57" s="3"/>
      <c r="AM57" s="135">
        <f>SUM($Q$51:$T$57)</f>
        <v>0</v>
      </c>
      <c r="AN57" s="112">
        <f>SUM(U51:X57)</f>
        <v>0</v>
      </c>
      <c r="AO57" s="113">
        <f>SUM(Y51:AB57)</f>
        <v>0</v>
      </c>
      <c r="AP57" s="113">
        <f>SUM(AC51:AF57)</f>
        <v>0</v>
      </c>
      <c r="AQ57" s="114">
        <f>SUM(AG51:AJ57)</f>
        <v>0</v>
      </c>
      <c r="AR57" s="50"/>
      <c r="AS57" s="50"/>
    </row>
    <row r="58" spans="1:46" ht="32.450000000000003" customHeight="1" thickTop="1">
      <c r="A58" s="1"/>
      <c r="B58" s="153"/>
      <c r="C58" s="72"/>
      <c r="D58" s="1003" t="s">
        <v>110</v>
      </c>
      <c r="E58" s="1004"/>
      <c r="F58" s="1004"/>
      <c r="G58" s="1004"/>
      <c r="H58" s="1004"/>
      <c r="I58" s="1004"/>
      <c r="J58" s="1004"/>
      <c r="K58" s="1004"/>
      <c r="L58" s="1004"/>
      <c r="M58" s="1004"/>
      <c r="N58" s="1004"/>
      <c r="O58" s="1004"/>
      <c r="P58" s="1005"/>
      <c r="Q58" s="823" t="str">
        <f>IF(SUM(Q$49,Q$51:T$57)=0,"",SUM(Q$49,Q$51:T$57))</f>
        <v/>
      </c>
      <c r="R58" s="824"/>
      <c r="S58" s="824"/>
      <c r="T58" s="825"/>
      <c r="U58" s="823" t="str">
        <f t="shared" ref="U58" si="3">IF(SUM(U$49,U$51:X$57)=0,"",SUM(U$49,U$51:X$57))</f>
        <v/>
      </c>
      <c r="V58" s="824"/>
      <c r="W58" s="824"/>
      <c r="X58" s="825"/>
      <c r="Y58" s="823" t="str">
        <f t="shared" ref="Y58" si="4">IF(SUM(Y$49,Y$51:AB$57)=0,"",SUM(Y$49,Y$51:AB$57))</f>
        <v/>
      </c>
      <c r="Z58" s="824"/>
      <c r="AA58" s="824"/>
      <c r="AB58" s="825"/>
      <c r="AC58" s="823" t="str">
        <f t="shared" ref="AC58" si="5">IF(SUM(AC$49,AC$51:AF$57)=0,"",SUM(AC$49,AC$51:AF$57))</f>
        <v/>
      </c>
      <c r="AD58" s="824"/>
      <c r="AE58" s="824"/>
      <c r="AF58" s="825"/>
      <c r="AG58" s="823" t="str">
        <f t="shared" ref="AG58" si="6">IF(SUM(AG$49,AG$51:AJ$57)=0,"",SUM(AG$49,AG$51:AJ$57))</f>
        <v/>
      </c>
      <c r="AH58" s="824"/>
      <c r="AI58" s="824"/>
      <c r="AJ58" s="825"/>
      <c r="AK58" s="3"/>
      <c r="AN58" s="169"/>
      <c r="AO58" s="260"/>
      <c r="AP58" s="260"/>
      <c r="AQ58" s="260"/>
      <c r="AR58" s="47"/>
      <c r="AS58" s="47"/>
    </row>
    <row r="59" spans="1:46">
      <c r="A59" s="1"/>
      <c r="B59" s="153"/>
      <c r="C59" s="72"/>
      <c r="D59" s="72"/>
      <c r="E59" s="72"/>
      <c r="F59" s="72"/>
      <c r="G59" s="72"/>
      <c r="H59" s="72"/>
      <c r="I59" s="72"/>
      <c r="J59" s="72"/>
      <c r="K59" s="72"/>
      <c r="L59" s="72"/>
      <c r="M59" s="72"/>
      <c r="N59" s="72"/>
      <c r="O59" s="24"/>
      <c r="P59" s="54"/>
      <c r="Q59" s="54"/>
      <c r="R59" s="54"/>
      <c r="S59" s="54"/>
      <c r="T59" s="54"/>
      <c r="U59" s="54"/>
      <c r="V59" s="54"/>
      <c r="W59" s="54"/>
      <c r="X59" s="54"/>
      <c r="Y59" s="54"/>
      <c r="Z59" s="54"/>
      <c r="AA59" s="54"/>
      <c r="AB59" s="54"/>
      <c r="AC59" s="54"/>
      <c r="AD59" s="54"/>
      <c r="AE59" s="54"/>
      <c r="AF59" s="54"/>
      <c r="AG59" s="54"/>
      <c r="AH59" s="54"/>
      <c r="AI59" s="54"/>
      <c r="AJ59" s="54"/>
      <c r="AK59" s="3"/>
      <c r="AN59" s="169"/>
      <c r="AO59" s="169"/>
      <c r="AP59" s="169"/>
      <c r="AQ59" s="169"/>
    </row>
    <row r="60" spans="1:46" ht="13.5" customHeight="1">
      <c r="A60" s="1"/>
      <c r="B60" s="153"/>
      <c r="C60" s="126" t="s">
        <v>517</v>
      </c>
      <c r="D60" s="72"/>
      <c r="E60" s="72"/>
      <c r="F60" s="72"/>
      <c r="G60" s="72"/>
      <c r="H60" s="72"/>
      <c r="I60" s="72"/>
      <c r="J60" s="72"/>
      <c r="K60" s="72"/>
      <c r="L60" s="72"/>
      <c r="M60" s="72"/>
      <c r="N60" s="72"/>
      <c r="O60" s="73"/>
      <c r="P60" s="54"/>
      <c r="Q60" s="54"/>
      <c r="R60" s="54"/>
      <c r="S60" s="54"/>
      <c r="T60" s="54"/>
      <c r="U60" s="54"/>
      <c r="V60" s="54"/>
      <c r="W60" s="54"/>
      <c r="X60" s="54"/>
      <c r="Y60" s="54"/>
      <c r="Z60" s="54"/>
      <c r="AA60" s="54"/>
      <c r="AB60" s="54"/>
      <c r="AC60" s="54"/>
      <c r="AD60" s="54"/>
      <c r="AE60" s="54"/>
      <c r="AF60" s="54"/>
      <c r="AG60" s="54"/>
      <c r="AH60" s="54"/>
      <c r="AI60" s="54"/>
      <c r="AJ60" s="54"/>
      <c r="AK60" s="3"/>
      <c r="AN60" s="169"/>
      <c r="AO60" s="169"/>
      <c r="AP60" s="169"/>
      <c r="AQ60" s="169"/>
    </row>
    <row r="61" spans="1:46" ht="13.5" customHeight="1">
      <c r="A61" s="1"/>
      <c r="B61" s="153"/>
      <c r="C61" s="72"/>
      <c r="D61" s="72"/>
      <c r="E61" s="72"/>
      <c r="F61" s="72"/>
      <c r="G61" s="72"/>
      <c r="H61" s="72"/>
      <c r="I61" s="72"/>
      <c r="J61" s="72"/>
      <c r="K61" s="72"/>
      <c r="L61" s="75"/>
      <c r="M61" s="54"/>
      <c r="N61" s="54"/>
      <c r="O61" s="73"/>
      <c r="P61" s="54"/>
      <c r="Q61" s="54"/>
      <c r="R61" s="54"/>
      <c r="S61" s="54"/>
      <c r="T61" s="54"/>
      <c r="U61" s="54"/>
      <c r="V61" s="54"/>
      <c r="W61" s="54"/>
      <c r="X61" s="54"/>
      <c r="Y61" s="54"/>
      <c r="Z61" s="54"/>
      <c r="AA61" s="54"/>
      <c r="AB61" s="54"/>
      <c r="AC61" s="832" t="s">
        <v>483</v>
      </c>
      <c r="AD61" s="832"/>
      <c r="AE61" s="832"/>
      <c r="AF61" s="832"/>
      <c r="AG61" s="832"/>
      <c r="AH61" s="832"/>
      <c r="AI61" s="832"/>
      <c r="AJ61" s="832"/>
      <c r="AK61" s="3"/>
      <c r="AN61" s="169"/>
      <c r="AO61" s="169"/>
      <c r="AP61" s="169"/>
      <c r="AQ61" s="169"/>
    </row>
    <row r="62" spans="1:46" ht="18" customHeight="1">
      <c r="A62" s="1"/>
      <c r="B62" s="153"/>
      <c r="C62" s="72"/>
      <c r="D62" s="762"/>
      <c r="E62" s="763"/>
      <c r="F62" s="763"/>
      <c r="G62" s="763"/>
      <c r="H62" s="763"/>
      <c r="I62" s="763"/>
      <c r="J62" s="763"/>
      <c r="K62" s="763"/>
      <c r="L62" s="763"/>
      <c r="M62" s="763"/>
      <c r="N62" s="763"/>
      <c r="O62" s="763"/>
      <c r="P62" s="1001"/>
      <c r="Q62" s="861" t="s">
        <v>481</v>
      </c>
      <c r="R62" s="862"/>
      <c r="S62" s="862"/>
      <c r="T62" s="862"/>
      <c r="U62" s="862"/>
      <c r="V62" s="862"/>
      <c r="W62" s="862"/>
      <c r="X62" s="862"/>
      <c r="Y62" s="862"/>
      <c r="Z62" s="862"/>
      <c r="AA62" s="862"/>
      <c r="AB62" s="862"/>
      <c r="AC62" s="862"/>
      <c r="AD62" s="862"/>
      <c r="AE62" s="862"/>
      <c r="AF62" s="862"/>
      <c r="AG62" s="862"/>
      <c r="AH62" s="862"/>
      <c r="AI62" s="862"/>
      <c r="AJ62" s="863"/>
      <c r="AK62" s="3"/>
      <c r="AN62" s="169"/>
      <c r="AO62" s="169"/>
      <c r="AP62" s="169"/>
      <c r="AQ62" s="169"/>
    </row>
    <row r="63" spans="1:46" ht="15" customHeight="1">
      <c r="A63" s="1"/>
      <c r="B63" s="153"/>
      <c r="C63" s="72"/>
      <c r="D63" s="1002"/>
      <c r="E63" s="765"/>
      <c r="F63" s="765"/>
      <c r="G63" s="765"/>
      <c r="H63" s="765"/>
      <c r="I63" s="765"/>
      <c r="J63" s="765"/>
      <c r="K63" s="765"/>
      <c r="L63" s="765"/>
      <c r="M63" s="765"/>
      <c r="N63" s="765"/>
      <c r="O63" s="765"/>
      <c r="P63" s="766"/>
      <c r="Q63" s="771" t="str">
        <f>Tbl!$Q$2</f>
        <v>令和２年度
（2020年度）</v>
      </c>
      <c r="R63" s="772"/>
      <c r="S63" s="772"/>
      <c r="T63" s="773"/>
      <c r="U63" s="771" t="str">
        <f>Tbl!$Q$3</f>
        <v>令和３年度
（2021年度）</v>
      </c>
      <c r="V63" s="772"/>
      <c r="W63" s="772"/>
      <c r="X63" s="773"/>
      <c r="Y63" s="771" t="str">
        <f>Tbl!$Q$4</f>
        <v>令和４年度
（2022年度）</v>
      </c>
      <c r="Z63" s="772"/>
      <c r="AA63" s="772"/>
      <c r="AB63" s="773"/>
      <c r="AC63" s="771" t="str">
        <f>Tbl!$Q$5</f>
        <v>令和５年度
（2023年度）</v>
      </c>
      <c r="AD63" s="772"/>
      <c r="AE63" s="772"/>
      <c r="AF63" s="773"/>
      <c r="AG63" s="771" t="str">
        <f>Tbl!$Q$6</f>
        <v>令和６年度
（2024年度）</v>
      </c>
      <c r="AH63" s="772"/>
      <c r="AI63" s="772"/>
      <c r="AJ63" s="773"/>
      <c r="AK63" s="3"/>
      <c r="AN63" s="261"/>
      <c r="AO63" s="169"/>
      <c r="AP63" s="262"/>
      <c r="AQ63" s="262"/>
      <c r="AR63" s="263"/>
      <c r="AS63" s="263"/>
      <c r="AT63" s="263"/>
    </row>
    <row r="64" spans="1:46" ht="15" customHeight="1">
      <c r="A64" s="1"/>
      <c r="B64" s="153"/>
      <c r="C64" s="72"/>
      <c r="D64" s="767"/>
      <c r="E64" s="768"/>
      <c r="F64" s="768"/>
      <c r="G64" s="768"/>
      <c r="H64" s="768"/>
      <c r="I64" s="768"/>
      <c r="J64" s="768"/>
      <c r="K64" s="768"/>
      <c r="L64" s="768"/>
      <c r="M64" s="768"/>
      <c r="N64" s="768"/>
      <c r="O64" s="768"/>
      <c r="P64" s="769"/>
      <c r="Q64" s="774"/>
      <c r="R64" s="775"/>
      <c r="S64" s="775"/>
      <c r="T64" s="776"/>
      <c r="U64" s="774"/>
      <c r="V64" s="775"/>
      <c r="W64" s="775"/>
      <c r="X64" s="776"/>
      <c r="Y64" s="774"/>
      <c r="Z64" s="775"/>
      <c r="AA64" s="775"/>
      <c r="AB64" s="776"/>
      <c r="AC64" s="774"/>
      <c r="AD64" s="775"/>
      <c r="AE64" s="775"/>
      <c r="AF64" s="776"/>
      <c r="AG64" s="774"/>
      <c r="AH64" s="775"/>
      <c r="AI64" s="775"/>
      <c r="AJ64" s="776"/>
      <c r="AK64" s="3"/>
      <c r="AN64" s="261"/>
      <c r="AO64" s="262"/>
      <c r="AP64" s="262"/>
      <c r="AQ64" s="262"/>
      <c r="AR64" s="263"/>
      <c r="AS64" s="263"/>
      <c r="AT64" s="263"/>
    </row>
    <row r="65" spans="1:46" ht="32.450000000000003" customHeight="1">
      <c r="A65" s="1"/>
      <c r="B65" s="153"/>
      <c r="C65" s="72"/>
      <c r="D65" s="1015" t="s">
        <v>491</v>
      </c>
      <c r="E65" s="1016"/>
      <c r="F65" s="1016"/>
      <c r="G65" s="1016"/>
      <c r="H65" s="1016"/>
      <c r="I65" s="1016"/>
      <c r="J65" s="1016"/>
      <c r="K65" s="1016"/>
      <c r="L65" s="1016"/>
      <c r="M65" s="1016"/>
      <c r="N65" s="1016"/>
      <c r="O65" s="1016"/>
      <c r="P65" s="1017"/>
      <c r="Q65" s="1018" t="str">
        <f>IFERROR(IF(Q$42="","",Q$49/Q$67),"")</f>
        <v/>
      </c>
      <c r="R65" s="1019"/>
      <c r="S65" s="1019"/>
      <c r="T65" s="1020"/>
      <c r="U65" s="1018" t="str">
        <f t="shared" ref="U65" si="7">IFERROR(IF(U$42="","",U$49/U$67),"")</f>
        <v/>
      </c>
      <c r="V65" s="1019"/>
      <c r="W65" s="1019"/>
      <c r="X65" s="1020"/>
      <c r="Y65" s="1018" t="str">
        <f t="shared" ref="Y65" si="8">IFERROR(IF(Y$42="","",Y$49/Y$67),"")</f>
        <v/>
      </c>
      <c r="Z65" s="1019"/>
      <c r="AA65" s="1019"/>
      <c r="AB65" s="1020"/>
      <c r="AC65" s="1018" t="str">
        <f t="shared" ref="AC65" si="9">IFERROR(IF(AC$42="","",AC$49/AC$67),"")</f>
        <v/>
      </c>
      <c r="AD65" s="1019"/>
      <c r="AE65" s="1019"/>
      <c r="AF65" s="1020"/>
      <c r="AG65" s="1018" t="str">
        <f t="shared" ref="AG65" si="10">IFERROR(IF(AG$42="","",AG$49/AG$67),"")</f>
        <v/>
      </c>
      <c r="AH65" s="1019"/>
      <c r="AI65" s="1019"/>
      <c r="AJ65" s="1020"/>
      <c r="AK65" s="3"/>
      <c r="AN65" s="169"/>
      <c r="AO65" s="262"/>
      <c r="AP65" s="262"/>
      <c r="AQ65" s="262"/>
      <c r="AR65" s="263"/>
      <c r="AS65" s="263"/>
      <c r="AT65" s="263"/>
    </row>
    <row r="66" spans="1:46" ht="32.450000000000003" customHeight="1">
      <c r="A66" s="1"/>
      <c r="B66" s="153"/>
      <c r="C66" s="72"/>
      <c r="D66" s="259"/>
      <c r="E66" s="1006" t="s">
        <v>188</v>
      </c>
      <c r="F66" s="1007"/>
      <c r="G66" s="1007"/>
      <c r="H66" s="1007"/>
      <c r="I66" s="1007"/>
      <c r="J66" s="1007"/>
      <c r="K66" s="1007"/>
      <c r="L66" s="1007"/>
      <c r="M66" s="1007"/>
      <c r="N66" s="1007"/>
      <c r="O66" s="1007"/>
      <c r="P66" s="1008"/>
      <c r="Q66" s="1009" t="s">
        <v>192</v>
      </c>
      <c r="R66" s="1010"/>
      <c r="S66" s="1010"/>
      <c r="T66" s="1011"/>
      <c r="U66" s="1012" t="str">
        <f>IFERROR(IF(U65="","",(U65-Q65)/Q65*100),"")</f>
        <v/>
      </c>
      <c r="V66" s="1013"/>
      <c r="W66" s="1013"/>
      <c r="X66" s="1014"/>
      <c r="Y66" s="1012" t="str">
        <f t="shared" ref="Y66" si="11">IFERROR(IF(Y65="","",(Y65-U65)/U65*100),"")</f>
        <v/>
      </c>
      <c r="Z66" s="1013"/>
      <c r="AA66" s="1013"/>
      <c r="AB66" s="1014"/>
      <c r="AC66" s="1012" t="str">
        <f t="shared" ref="AC66" si="12">IFERROR(IF(AC65="","",(AC65-Y65)/Y65*100),"")</f>
        <v/>
      </c>
      <c r="AD66" s="1013"/>
      <c r="AE66" s="1013"/>
      <c r="AF66" s="1014"/>
      <c r="AG66" s="1012" t="str">
        <f t="shared" ref="AG66" si="13">IFERROR(IF(AG65="","",(AG65-AC65)/AC65*100),"")</f>
        <v/>
      </c>
      <c r="AH66" s="1013"/>
      <c r="AI66" s="1013"/>
      <c r="AJ66" s="1014"/>
      <c r="AK66" s="3"/>
      <c r="AN66" s="169"/>
      <c r="AO66" s="262"/>
      <c r="AP66" s="262"/>
      <c r="AQ66" s="262"/>
      <c r="AR66" s="300"/>
      <c r="AS66" s="300"/>
      <c r="AT66" s="300"/>
    </row>
    <row r="67" spans="1:46" ht="14.1" customHeight="1">
      <c r="A67" s="1"/>
      <c r="B67" s="153"/>
      <c r="C67" s="72"/>
      <c r="D67" s="867" t="s">
        <v>168</v>
      </c>
      <c r="E67" s="867"/>
      <c r="F67" s="867"/>
      <c r="G67" s="867"/>
      <c r="H67" s="867"/>
      <c r="I67" s="867"/>
      <c r="J67" s="867"/>
      <c r="K67" s="867"/>
      <c r="L67" s="867"/>
      <c r="M67" s="868" t="s">
        <v>169</v>
      </c>
      <c r="N67" s="868"/>
      <c r="O67" s="868"/>
      <c r="P67" s="868"/>
      <c r="Q67" s="853"/>
      <c r="R67" s="854"/>
      <c r="S67" s="854"/>
      <c r="T67" s="855"/>
      <c r="U67" s="853"/>
      <c r="V67" s="854"/>
      <c r="W67" s="854"/>
      <c r="X67" s="855"/>
      <c r="Y67" s="853"/>
      <c r="Z67" s="854"/>
      <c r="AA67" s="854"/>
      <c r="AB67" s="855"/>
      <c r="AC67" s="853"/>
      <c r="AD67" s="854"/>
      <c r="AE67" s="854"/>
      <c r="AF67" s="855"/>
      <c r="AG67" s="853"/>
      <c r="AH67" s="854"/>
      <c r="AI67" s="854"/>
      <c r="AJ67" s="855"/>
      <c r="AK67" s="3"/>
      <c r="AN67" s="169"/>
      <c r="AO67" s="262"/>
      <c r="AP67" s="262"/>
      <c r="AQ67" s="262"/>
      <c r="AR67" s="300"/>
      <c r="AS67" s="300"/>
      <c r="AT67" s="51"/>
    </row>
    <row r="68" spans="1:46" ht="18.600000000000001" customHeight="1">
      <c r="A68" s="1"/>
      <c r="B68" s="153"/>
      <c r="C68" s="72"/>
      <c r="D68" s="859"/>
      <c r="E68" s="859"/>
      <c r="F68" s="859"/>
      <c r="G68" s="859"/>
      <c r="H68" s="859"/>
      <c r="I68" s="859"/>
      <c r="J68" s="859"/>
      <c r="K68" s="859"/>
      <c r="L68" s="859"/>
      <c r="M68" s="860"/>
      <c r="N68" s="860"/>
      <c r="O68" s="860"/>
      <c r="P68" s="860"/>
      <c r="Q68" s="856"/>
      <c r="R68" s="857"/>
      <c r="S68" s="857"/>
      <c r="T68" s="858"/>
      <c r="U68" s="856"/>
      <c r="V68" s="857"/>
      <c r="W68" s="857"/>
      <c r="X68" s="858"/>
      <c r="Y68" s="856"/>
      <c r="Z68" s="857"/>
      <c r="AA68" s="857"/>
      <c r="AB68" s="858"/>
      <c r="AC68" s="856"/>
      <c r="AD68" s="857"/>
      <c r="AE68" s="857"/>
      <c r="AF68" s="858"/>
      <c r="AG68" s="856"/>
      <c r="AH68" s="857"/>
      <c r="AI68" s="857"/>
      <c r="AJ68" s="858"/>
      <c r="AK68" s="3"/>
      <c r="AM68" s="133" t="str">
        <f>IF(OR($D$68="",$M$68=""),"← 指標と単位を入力してください。","")</f>
        <v>← 指標と単位を入力してください。</v>
      </c>
      <c r="AN68" s="169"/>
      <c r="AO68" s="169"/>
      <c r="AP68" s="169"/>
      <c r="AQ68" s="169"/>
    </row>
    <row r="69" spans="1:46">
      <c r="A69" s="1"/>
      <c r="B69" s="73"/>
      <c r="C69" s="72"/>
      <c r="D69" s="83"/>
      <c r="E69" s="83"/>
      <c r="F69" s="83"/>
      <c r="G69" s="83"/>
      <c r="H69" s="84"/>
      <c r="I69" s="85"/>
      <c r="J69" s="82"/>
      <c r="K69" s="82"/>
      <c r="L69" s="82"/>
      <c r="M69" s="82"/>
      <c r="N69" s="82"/>
      <c r="O69" s="73"/>
      <c r="P69" s="54"/>
      <c r="Q69" s="54"/>
      <c r="R69" s="54"/>
      <c r="S69" s="54"/>
      <c r="T69" s="54"/>
      <c r="U69" s="54"/>
      <c r="V69" s="54"/>
      <c r="W69" s="54"/>
      <c r="X69" s="54"/>
      <c r="Y69" s="54"/>
      <c r="Z69" s="54"/>
      <c r="AA69" s="54"/>
      <c r="AB69" s="54"/>
      <c r="AC69" s="54"/>
      <c r="AD69" s="116"/>
      <c r="AE69" s="116"/>
      <c r="AF69" s="116"/>
      <c r="AG69" s="116"/>
      <c r="AH69" s="116"/>
      <c r="AI69" s="116"/>
      <c r="AJ69" s="264" t="s">
        <v>79</v>
      </c>
      <c r="AK69" s="116"/>
      <c r="AN69" s="169"/>
      <c r="AO69" s="169"/>
      <c r="AP69" s="169"/>
      <c r="AQ69" s="169"/>
    </row>
    <row r="70" spans="1:46" ht="18.75" customHeight="1">
      <c r="A70" s="1"/>
      <c r="B70" s="76"/>
      <c r="C70" s="76"/>
      <c r="D70" s="76"/>
      <c r="E70" s="76"/>
      <c r="F70" s="76"/>
      <c r="G70" s="76"/>
      <c r="H70" s="76"/>
      <c r="I70" s="76"/>
      <c r="J70" s="76"/>
      <c r="K70" s="76"/>
      <c r="L70" s="76"/>
      <c r="M70" s="54"/>
      <c r="N70" s="54"/>
      <c r="O70" s="76"/>
      <c r="P70" s="54"/>
      <c r="Q70" s="54"/>
      <c r="R70" s="54"/>
      <c r="S70" s="54"/>
      <c r="T70" s="54"/>
      <c r="U70" s="54"/>
      <c r="V70" s="54"/>
      <c r="W70" s="54"/>
      <c r="X70" s="54"/>
      <c r="Y70" s="861" t="s">
        <v>84</v>
      </c>
      <c r="Z70" s="862"/>
      <c r="AA70" s="862"/>
      <c r="AB70" s="863"/>
      <c r="AC70" s="864" t="str">
        <f>IF($AC$4="","",$AC$4)</f>
        <v/>
      </c>
      <c r="AD70" s="865"/>
      <c r="AE70" s="865"/>
      <c r="AF70" s="865"/>
      <c r="AG70" s="865"/>
      <c r="AH70" s="865"/>
      <c r="AI70" s="865"/>
      <c r="AJ70" s="866"/>
      <c r="AK70" s="1"/>
      <c r="AM70" s="298"/>
      <c r="AN70" s="265"/>
      <c r="AO70" s="265"/>
      <c r="AP70" s="265"/>
      <c r="AQ70" s="265"/>
      <c r="AR70" s="265"/>
      <c r="AS70" s="265"/>
      <c r="AT70" s="265"/>
    </row>
    <row r="71" spans="1:46">
      <c r="A71" s="1"/>
      <c r="B71" s="15"/>
      <c r="C71" s="258" t="s">
        <v>170</v>
      </c>
      <c r="D71" s="258"/>
      <c r="E71" s="258"/>
      <c r="F71" s="258"/>
      <c r="G71" s="258"/>
      <c r="H71" s="258"/>
      <c r="I71" s="258"/>
      <c r="J71" s="258"/>
      <c r="K71" s="258"/>
      <c r="L71" s="258"/>
      <c r="M71" s="258"/>
      <c r="N71" s="258"/>
      <c r="O71" s="258"/>
      <c r="P71" s="258"/>
      <c r="Q71" s="258"/>
      <c r="R71" s="258"/>
      <c r="S71" s="258"/>
      <c r="T71" s="258"/>
      <c r="U71" s="258"/>
      <c r="V71" s="258"/>
      <c r="W71" s="258"/>
      <c r="X71" s="258"/>
      <c r="Y71" s="2"/>
      <c r="Z71" s="2"/>
      <c r="AA71" s="2"/>
      <c r="AB71" s="2"/>
      <c r="AC71" s="2"/>
      <c r="AD71" s="2"/>
      <c r="AE71" s="2"/>
      <c r="AF71" s="140" t="str">
        <f>IF($E$10="B","B事業所 （３）",IF($E$10="C","C事業所（３）",""))</f>
        <v/>
      </c>
      <c r="AG71" s="2"/>
      <c r="AH71" s="2"/>
      <c r="AI71" s="2"/>
      <c r="AJ71" s="2"/>
      <c r="AK71" s="2"/>
      <c r="AM71" s="298"/>
      <c r="AN71" s="265"/>
      <c r="AO71" s="265"/>
      <c r="AP71" s="265"/>
      <c r="AQ71" s="265"/>
      <c r="AR71" s="265"/>
      <c r="AS71" s="265"/>
      <c r="AT71" s="265"/>
    </row>
    <row r="72" spans="1:46" ht="18.75" customHeight="1">
      <c r="A72" s="1"/>
      <c r="B72" s="26"/>
      <c r="C72" s="27"/>
      <c r="D72" s="28"/>
      <c r="E72" s="28"/>
      <c r="F72" s="28"/>
      <c r="G72" s="28"/>
      <c r="H72" s="29"/>
      <c r="I72" s="30"/>
      <c r="J72" s="31"/>
      <c r="K72" s="31"/>
      <c r="L72" s="31"/>
      <c r="M72" s="31"/>
      <c r="N72" s="31"/>
      <c r="O72" s="24"/>
      <c r="P72" s="5"/>
      <c r="Q72" s="5"/>
      <c r="R72" s="5"/>
      <c r="S72" s="5"/>
      <c r="T72" s="5"/>
      <c r="U72" s="5"/>
      <c r="V72" s="5"/>
      <c r="W72" s="5"/>
      <c r="X72" s="5"/>
      <c r="Y72" s="5"/>
      <c r="Z72" s="5"/>
      <c r="AA72" s="5"/>
      <c r="AB72" s="5"/>
      <c r="AC72" s="5"/>
      <c r="AD72" s="31"/>
      <c r="AE72" s="5"/>
      <c r="AF72" s="5"/>
      <c r="AG72" s="5"/>
      <c r="AH72" s="5"/>
      <c r="AI72" s="5"/>
      <c r="AJ72" s="5"/>
      <c r="AK72" s="18"/>
      <c r="AM72" s="298"/>
      <c r="AN72" s="265"/>
      <c r="AO72" s="265"/>
      <c r="AP72" s="265"/>
      <c r="AQ72" s="265"/>
      <c r="AR72" s="265"/>
      <c r="AS72" s="265"/>
      <c r="AT72" s="265"/>
    </row>
    <row r="73" spans="1:46">
      <c r="A73" s="1"/>
      <c r="B73" s="153"/>
      <c r="C73" s="129" t="s">
        <v>485</v>
      </c>
      <c r="D73" s="83"/>
      <c r="E73" s="83"/>
      <c r="F73" s="83"/>
      <c r="G73" s="83"/>
      <c r="H73" s="84"/>
      <c r="I73" s="85"/>
      <c r="J73" s="82"/>
      <c r="K73" s="82"/>
      <c r="L73" s="82"/>
      <c r="M73" s="82"/>
      <c r="N73" s="82"/>
      <c r="O73" s="73"/>
      <c r="P73" s="54"/>
      <c r="Q73" s="54"/>
      <c r="R73" s="54"/>
      <c r="S73" s="54"/>
      <c r="T73" s="54"/>
      <c r="U73" s="54"/>
      <c r="V73" s="54"/>
      <c r="W73" s="54"/>
      <c r="X73" s="54"/>
      <c r="Y73" s="54"/>
      <c r="Z73" s="54"/>
      <c r="AA73" s="54"/>
      <c r="AB73" s="54"/>
      <c r="AC73" s="54"/>
      <c r="AD73" s="82"/>
      <c r="AE73" s="54"/>
      <c r="AF73" s="54"/>
      <c r="AG73" s="54"/>
      <c r="AH73" s="54"/>
      <c r="AI73" s="54"/>
      <c r="AJ73" s="54"/>
      <c r="AK73" s="3"/>
      <c r="AM73" s="298"/>
      <c r="AN73" s="265"/>
      <c r="AO73" s="265"/>
      <c r="AP73" s="265"/>
      <c r="AQ73" s="265"/>
      <c r="AR73" s="265"/>
      <c r="AS73" s="265"/>
      <c r="AT73" s="265"/>
    </row>
    <row r="74" spans="1:46" ht="18.2" customHeight="1">
      <c r="A74" s="1"/>
      <c r="B74" s="153"/>
      <c r="C74" s="72"/>
      <c r="D74" s="869" t="str">
        <f>Tbl!$Q$2</f>
        <v>令和２年度
（2020年度）</v>
      </c>
      <c r="E74" s="869"/>
      <c r="F74" s="869"/>
      <c r="G74" s="869"/>
      <c r="H74" s="1032" t="s">
        <v>193</v>
      </c>
      <c r="I74" s="1032"/>
      <c r="J74" s="1032"/>
      <c r="K74" s="1032"/>
      <c r="L74" s="1032"/>
      <c r="M74" s="1032"/>
      <c r="N74" s="1032"/>
      <c r="O74" s="1032"/>
      <c r="P74" s="1032"/>
      <c r="Q74" s="1033"/>
      <c r="R74" s="1033"/>
      <c r="S74" s="1032" t="s">
        <v>194</v>
      </c>
      <c r="T74" s="1032"/>
      <c r="U74" s="1032"/>
      <c r="V74" s="1032"/>
      <c r="W74" s="1032"/>
      <c r="X74" s="1032"/>
      <c r="Y74" s="1032"/>
      <c r="Z74" s="1033"/>
      <c r="AA74" s="1033"/>
      <c r="AB74" s="1032" t="s">
        <v>195</v>
      </c>
      <c r="AC74" s="1032"/>
      <c r="AD74" s="1032"/>
      <c r="AE74" s="1032"/>
      <c r="AF74" s="1032"/>
      <c r="AG74" s="1032"/>
      <c r="AH74" s="1032"/>
      <c r="AI74" s="1021"/>
      <c r="AJ74" s="1022"/>
      <c r="AK74" s="3"/>
      <c r="AM74" s="133" t="str">
        <f>IF(AND(OR($Q74="",$Z74="",$AI74=""),VALUE(MID($D74,3,1))&lt;様式１号!$D$16),"← 床面積増減、建物用途変更、設備増減の有無を選択してください。","")</f>
        <v>← 床面積増減、建物用途変更、設備増減の有無を選択してください。</v>
      </c>
      <c r="AN74" s="265"/>
      <c r="AO74" s="265"/>
      <c r="AP74" s="265"/>
      <c r="AQ74" s="265"/>
      <c r="AR74" s="265"/>
      <c r="AS74" s="265"/>
      <c r="AT74" s="265"/>
    </row>
    <row r="75" spans="1:46" ht="18.2" customHeight="1">
      <c r="A75" s="1"/>
      <c r="B75" s="153"/>
      <c r="C75" s="72"/>
      <c r="D75" s="869"/>
      <c r="E75" s="869"/>
      <c r="F75" s="869"/>
      <c r="G75" s="869"/>
      <c r="H75" s="1023"/>
      <c r="I75" s="1024"/>
      <c r="J75" s="1024"/>
      <c r="K75" s="1024"/>
      <c r="L75" s="1024"/>
      <c r="M75" s="1024"/>
      <c r="N75" s="1024"/>
      <c r="O75" s="1024"/>
      <c r="P75" s="1024"/>
      <c r="Q75" s="1024"/>
      <c r="R75" s="1024"/>
      <c r="S75" s="1024"/>
      <c r="T75" s="1024"/>
      <c r="U75" s="1024"/>
      <c r="V75" s="1024"/>
      <c r="W75" s="1024"/>
      <c r="X75" s="1024"/>
      <c r="Y75" s="1024"/>
      <c r="Z75" s="1024"/>
      <c r="AA75" s="1024"/>
      <c r="AB75" s="1024"/>
      <c r="AC75" s="1024"/>
      <c r="AD75" s="1024"/>
      <c r="AE75" s="1024"/>
      <c r="AF75" s="1024"/>
      <c r="AG75" s="1024"/>
      <c r="AH75" s="1024"/>
      <c r="AI75" s="1024"/>
      <c r="AJ75" s="1025"/>
      <c r="AK75" s="3"/>
      <c r="AM75" s="308" t="str">
        <f>IF(AND($H75="",VALUE(MID($D74,3,1))&lt;様式１号!$D$16),"← (1) ７４行目で変更「有」とした項目(面積増減,用途変更,設備増減)の具体的内容を
        入力してください。
← (2) ＣＯ2排出量の前年度に対する増減要因（削減対策の効果、生産量等の
        増減による変化等）を具体的に分析して入力してください。
   疑義を生じた場合は個別にお尋ねする場合があります。","")</f>
        <v>← (1) ７４行目で変更「有」とした項目(面積増減,用途変更,設備増減)の具体的内容を
        入力してください。
← (2) ＣＯ2排出量の前年度に対する増減要因（削減対策の効果、生産量等の
        増減による変化等）を具体的に分析して入力してください。
   疑義を生じた場合は個別にお尋ねする場合があります。</v>
      </c>
      <c r="AN75" s="308"/>
      <c r="AO75" s="308"/>
      <c r="AP75" s="308"/>
      <c r="AQ75" s="308"/>
      <c r="AR75" s="308"/>
      <c r="AS75" s="308"/>
      <c r="AT75" s="308"/>
    </row>
    <row r="76" spans="1:46" ht="18.2" customHeight="1">
      <c r="A76" s="1"/>
      <c r="B76" s="153"/>
      <c r="C76" s="72"/>
      <c r="D76" s="869"/>
      <c r="E76" s="869"/>
      <c r="F76" s="869"/>
      <c r="G76" s="869"/>
      <c r="H76" s="1026"/>
      <c r="I76" s="1027"/>
      <c r="J76" s="1027"/>
      <c r="K76" s="1027"/>
      <c r="L76" s="1027"/>
      <c r="M76" s="1027"/>
      <c r="N76" s="1027"/>
      <c r="O76" s="1027"/>
      <c r="P76" s="1027"/>
      <c r="Q76" s="1027"/>
      <c r="R76" s="1027"/>
      <c r="S76" s="1027"/>
      <c r="T76" s="1027"/>
      <c r="U76" s="1027"/>
      <c r="V76" s="1027"/>
      <c r="W76" s="1027"/>
      <c r="X76" s="1027"/>
      <c r="Y76" s="1027"/>
      <c r="Z76" s="1027"/>
      <c r="AA76" s="1027"/>
      <c r="AB76" s="1027"/>
      <c r="AC76" s="1027"/>
      <c r="AD76" s="1027"/>
      <c r="AE76" s="1027"/>
      <c r="AF76" s="1027"/>
      <c r="AG76" s="1027"/>
      <c r="AH76" s="1027"/>
      <c r="AI76" s="1027"/>
      <c r="AJ76" s="1028"/>
      <c r="AK76" s="3"/>
      <c r="AM76" s="308"/>
      <c r="AN76" s="308"/>
      <c r="AO76" s="308"/>
      <c r="AP76" s="308"/>
      <c r="AQ76" s="308"/>
      <c r="AR76" s="308"/>
      <c r="AS76" s="308"/>
      <c r="AT76" s="308"/>
    </row>
    <row r="77" spans="1:46" ht="18.2" customHeight="1">
      <c r="A77" s="1"/>
      <c r="B77" s="153"/>
      <c r="C77" s="72"/>
      <c r="D77" s="869"/>
      <c r="E77" s="869"/>
      <c r="F77" s="869"/>
      <c r="G77" s="869"/>
      <c r="H77" s="1026"/>
      <c r="I77" s="1027"/>
      <c r="J77" s="1027"/>
      <c r="K77" s="1027"/>
      <c r="L77" s="1027"/>
      <c r="M77" s="1027"/>
      <c r="N77" s="1027"/>
      <c r="O77" s="1027"/>
      <c r="P77" s="1027"/>
      <c r="Q77" s="1027"/>
      <c r="R77" s="1027"/>
      <c r="S77" s="1027"/>
      <c r="T77" s="1027"/>
      <c r="U77" s="1027"/>
      <c r="V77" s="1027"/>
      <c r="W77" s="1027"/>
      <c r="X77" s="1027"/>
      <c r="Y77" s="1027"/>
      <c r="Z77" s="1027"/>
      <c r="AA77" s="1027"/>
      <c r="AB77" s="1027"/>
      <c r="AC77" s="1027"/>
      <c r="AD77" s="1027"/>
      <c r="AE77" s="1027"/>
      <c r="AF77" s="1027"/>
      <c r="AG77" s="1027"/>
      <c r="AH77" s="1027"/>
      <c r="AI77" s="1027"/>
      <c r="AJ77" s="1028"/>
      <c r="AK77" s="3"/>
      <c r="AM77" s="308"/>
      <c r="AN77" s="308"/>
      <c r="AO77" s="308"/>
      <c r="AP77" s="308"/>
      <c r="AQ77" s="308"/>
      <c r="AR77" s="308"/>
      <c r="AS77" s="308"/>
      <c r="AT77" s="308"/>
    </row>
    <row r="78" spans="1:46" ht="18.2" customHeight="1">
      <c r="A78" s="1"/>
      <c r="B78" s="153"/>
      <c r="C78" s="72"/>
      <c r="D78" s="869"/>
      <c r="E78" s="869"/>
      <c r="F78" s="869"/>
      <c r="G78" s="869"/>
      <c r="H78" s="1026"/>
      <c r="I78" s="1027"/>
      <c r="J78" s="1027"/>
      <c r="K78" s="1027"/>
      <c r="L78" s="1027"/>
      <c r="M78" s="1027"/>
      <c r="N78" s="1027"/>
      <c r="O78" s="1027"/>
      <c r="P78" s="1027"/>
      <c r="Q78" s="1027"/>
      <c r="R78" s="1027"/>
      <c r="S78" s="1027"/>
      <c r="T78" s="1027"/>
      <c r="U78" s="1027"/>
      <c r="V78" s="1027"/>
      <c r="W78" s="1027"/>
      <c r="X78" s="1027"/>
      <c r="Y78" s="1027"/>
      <c r="Z78" s="1027"/>
      <c r="AA78" s="1027"/>
      <c r="AB78" s="1027"/>
      <c r="AC78" s="1027"/>
      <c r="AD78" s="1027"/>
      <c r="AE78" s="1027"/>
      <c r="AF78" s="1027"/>
      <c r="AG78" s="1027"/>
      <c r="AH78" s="1027"/>
      <c r="AI78" s="1027"/>
      <c r="AJ78" s="1028"/>
      <c r="AK78" s="3"/>
      <c r="AM78" s="308"/>
      <c r="AN78" s="308"/>
      <c r="AO78" s="308"/>
      <c r="AP78" s="308"/>
      <c r="AQ78" s="308"/>
      <c r="AR78" s="308"/>
      <c r="AS78" s="308"/>
      <c r="AT78" s="308"/>
    </row>
    <row r="79" spans="1:46" ht="18.2" customHeight="1">
      <c r="A79" s="1"/>
      <c r="B79" s="153"/>
      <c r="C79" s="72"/>
      <c r="D79" s="869"/>
      <c r="E79" s="869"/>
      <c r="F79" s="869"/>
      <c r="G79" s="869"/>
      <c r="H79" s="1026"/>
      <c r="I79" s="1027"/>
      <c r="J79" s="1027"/>
      <c r="K79" s="1027"/>
      <c r="L79" s="1027"/>
      <c r="M79" s="1027"/>
      <c r="N79" s="1027"/>
      <c r="O79" s="1027"/>
      <c r="P79" s="1027"/>
      <c r="Q79" s="1027"/>
      <c r="R79" s="1027"/>
      <c r="S79" s="1027"/>
      <c r="T79" s="1027"/>
      <c r="U79" s="1027"/>
      <c r="V79" s="1027"/>
      <c r="W79" s="1027"/>
      <c r="X79" s="1027"/>
      <c r="Y79" s="1027"/>
      <c r="Z79" s="1027"/>
      <c r="AA79" s="1027"/>
      <c r="AB79" s="1027"/>
      <c r="AC79" s="1027"/>
      <c r="AD79" s="1027"/>
      <c r="AE79" s="1027"/>
      <c r="AF79" s="1027"/>
      <c r="AG79" s="1027"/>
      <c r="AH79" s="1027"/>
      <c r="AI79" s="1027"/>
      <c r="AJ79" s="1028"/>
      <c r="AK79" s="3"/>
      <c r="AM79" s="308"/>
      <c r="AN79" s="308"/>
      <c r="AO79" s="308"/>
      <c r="AP79" s="308"/>
      <c r="AQ79" s="308"/>
      <c r="AR79" s="308"/>
      <c r="AS79" s="308"/>
      <c r="AT79" s="308"/>
    </row>
    <row r="80" spans="1:46" ht="18.2" customHeight="1">
      <c r="A80" s="1"/>
      <c r="B80" s="153"/>
      <c r="C80" s="72"/>
      <c r="D80" s="869"/>
      <c r="E80" s="869"/>
      <c r="F80" s="869"/>
      <c r="G80" s="869"/>
      <c r="H80" s="1026"/>
      <c r="I80" s="1027"/>
      <c r="J80" s="1027"/>
      <c r="K80" s="1027"/>
      <c r="L80" s="1027"/>
      <c r="M80" s="1027"/>
      <c r="N80" s="1027"/>
      <c r="O80" s="1027"/>
      <c r="P80" s="1027"/>
      <c r="Q80" s="1027"/>
      <c r="R80" s="1027"/>
      <c r="S80" s="1027"/>
      <c r="T80" s="1027"/>
      <c r="U80" s="1027"/>
      <c r="V80" s="1027"/>
      <c r="W80" s="1027"/>
      <c r="X80" s="1027"/>
      <c r="Y80" s="1027"/>
      <c r="Z80" s="1027"/>
      <c r="AA80" s="1027"/>
      <c r="AB80" s="1027"/>
      <c r="AC80" s="1027"/>
      <c r="AD80" s="1027"/>
      <c r="AE80" s="1027"/>
      <c r="AF80" s="1027"/>
      <c r="AG80" s="1027"/>
      <c r="AH80" s="1027"/>
      <c r="AI80" s="1027"/>
      <c r="AJ80" s="1028"/>
      <c r="AK80" s="3"/>
      <c r="AM80" s="308"/>
      <c r="AN80" s="308"/>
      <c r="AO80" s="308"/>
      <c r="AP80" s="308"/>
      <c r="AQ80" s="308"/>
      <c r="AR80" s="308"/>
      <c r="AS80" s="308"/>
      <c r="AT80" s="308"/>
    </row>
    <row r="81" spans="1:46" ht="18.2" customHeight="1">
      <c r="A81" s="1"/>
      <c r="B81" s="153"/>
      <c r="C81" s="72"/>
      <c r="D81" s="869"/>
      <c r="E81" s="869"/>
      <c r="F81" s="869"/>
      <c r="G81" s="869"/>
      <c r="H81" s="1029"/>
      <c r="I81" s="1030"/>
      <c r="J81" s="1030"/>
      <c r="K81" s="1030"/>
      <c r="L81" s="1030"/>
      <c r="M81" s="1030"/>
      <c r="N81" s="1030"/>
      <c r="O81" s="1030"/>
      <c r="P81" s="1030"/>
      <c r="Q81" s="1030"/>
      <c r="R81" s="1030"/>
      <c r="S81" s="1030"/>
      <c r="T81" s="1030"/>
      <c r="U81" s="1030"/>
      <c r="V81" s="1030"/>
      <c r="W81" s="1030"/>
      <c r="X81" s="1030"/>
      <c r="Y81" s="1030"/>
      <c r="Z81" s="1030"/>
      <c r="AA81" s="1030"/>
      <c r="AB81" s="1030"/>
      <c r="AC81" s="1030"/>
      <c r="AD81" s="1030"/>
      <c r="AE81" s="1030"/>
      <c r="AF81" s="1030"/>
      <c r="AG81" s="1030"/>
      <c r="AH81" s="1030"/>
      <c r="AI81" s="1030"/>
      <c r="AJ81" s="1031"/>
      <c r="AK81" s="3"/>
      <c r="AM81" s="308"/>
      <c r="AN81" s="308"/>
      <c r="AO81" s="308"/>
      <c r="AP81" s="308"/>
      <c r="AQ81" s="308"/>
      <c r="AR81" s="308"/>
      <c r="AS81" s="308"/>
      <c r="AT81" s="308"/>
    </row>
    <row r="82" spans="1:46" ht="18.2" customHeight="1">
      <c r="A82" s="1"/>
      <c r="B82" s="153"/>
      <c r="C82" s="72"/>
      <c r="D82" s="869" t="str">
        <f>Tbl!$Q$3</f>
        <v>令和３年度
（2021年度）</v>
      </c>
      <c r="E82" s="869"/>
      <c r="F82" s="869"/>
      <c r="G82" s="869"/>
      <c r="H82" s="1032" t="s">
        <v>193</v>
      </c>
      <c r="I82" s="1032"/>
      <c r="J82" s="1032"/>
      <c r="K82" s="1032"/>
      <c r="L82" s="1032"/>
      <c r="M82" s="1032"/>
      <c r="N82" s="1032"/>
      <c r="O82" s="1032"/>
      <c r="P82" s="1032"/>
      <c r="Q82" s="1033"/>
      <c r="R82" s="1033"/>
      <c r="S82" s="1032" t="s">
        <v>194</v>
      </c>
      <c r="T82" s="1032"/>
      <c r="U82" s="1032"/>
      <c r="V82" s="1032"/>
      <c r="W82" s="1032"/>
      <c r="X82" s="1032"/>
      <c r="Y82" s="1032"/>
      <c r="Z82" s="1033"/>
      <c r="AA82" s="1033"/>
      <c r="AB82" s="1032" t="s">
        <v>195</v>
      </c>
      <c r="AC82" s="1032"/>
      <c r="AD82" s="1032"/>
      <c r="AE82" s="1032"/>
      <c r="AF82" s="1032"/>
      <c r="AG82" s="1032"/>
      <c r="AH82" s="1032"/>
      <c r="AI82" s="1021"/>
      <c r="AJ82" s="1022"/>
      <c r="AK82" s="3"/>
      <c r="AM82" s="133" t="str">
        <f>IF(AND(OR($Q82="",$Z82="",$AI82=""),VALUE(MID($D82,3,1))&lt;様式１号!$D$16),"← 床面積増減、建物用途変更、設備増減の有無を選択してください。","")</f>
        <v/>
      </c>
      <c r="AN82" s="169"/>
      <c r="AO82" s="169"/>
      <c r="AP82" s="169"/>
      <c r="AQ82" s="169"/>
    </row>
    <row r="83" spans="1:46" ht="18.2" customHeight="1">
      <c r="A83" s="1"/>
      <c r="B83" s="153"/>
      <c r="C83" s="72"/>
      <c r="D83" s="869"/>
      <c r="E83" s="869"/>
      <c r="F83" s="869"/>
      <c r="G83" s="869"/>
      <c r="H83" s="1023"/>
      <c r="I83" s="1024"/>
      <c r="J83" s="1024"/>
      <c r="K83" s="1024"/>
      <c r="L83" s="1024"/>
      <c r="M83" s="1024"/>
      <c r="N83" s="1024"/>
      <c r="O83" s="1024"/>
      <c r="P83" s="1024"/>
      <c r="Q83" s="1024"/>
      <c r="R83" s="1024"/>
      <c r="S83" s="1024"/>
      <c r="T83" s="1024"/>
      <c r="U83" s="1024"/>
      <c r="V83" s="1024"/>
      <c r="W83" s="1024"/>
      <c r="X83" s="1024"/>
      <c r="Y83" s="1024"/>
      <c r="Z83" s="1024"/>
      <c r="AA83" s="1024"/>
      <c r="AB83" s="1024"/>
      <c r="AC83" s="1024"/>
      <c r="AD83" s="1024"/>
      <c r="AE83" s="1024"/>
      <c r="AF83" s="1024"/>
      <c r="AG83" s="1024"/>
      <c r="AH83" s="1024"/>
      <c r="AI83" s="1024"/>
      <c r="AJ83" s="1025"/>
      <c r="AK83" s="3"/>
      <c r="AM83" s="308" t="str">
        <f>IF(AND($H83="",VALUE(MID($D82,3,1))&lt;様式１号!$D$16),"← (1) ８２行目で変更「有」とした項目(面積増減,用途変更,設備増減)の具体的内容を
        入力してください。
← (2) ＣＯ2排出量の前年度に対する増減要因（削減対策の効果、生産量等の
        増減による変化等）を具体的に分析して入力してください。
   疑義を生じた場合は個別にお尋ねする場合があります。","")</f>
        <v/>
      </c>
      <c r="AN83" s="308"/>
      <c r="AO83" s="308"/>
      <c r="AP83" s="308"/>
      <c r="AQ83" s="308"/>
      <c r="AR83" s="308"/>
      <c r="AS83" s="308"/>
      <c r="AT83" s="308"/>
    </row>
    <row r="84" spans="1:46" ht="18.2" customHeight="1">
      <c r="A84" s="1"/>
      <c r="B84" s="153"/>
      <c r="C84" s="72"/>
      <c r="D84" s="869"/>
      <c r="E84" s="869"/>
      <c r="F84" s="869"/>
      <c r="G84" s="869"/>
      <c r="H84" s="1026"/>
      <c r="I84" s="1027"/>
      <c r="J84" s="1027"/>
      <c r="K84" s="1027"/>
      <c r="L84" s="1027"/>
      <c r="M84" s="1027"/>
      <c r="N84" s="1027"/>
      <c r="O84" s="1027"/>
      <c r="P84" s="1027"/>
      <c r="Q84" s="1027"/>
      <c r="R84" s="1027"/>
      <c r="S84" s="1027"/>
      <c r="T84" s="1027"/>
      <c r="U84" s="1027"/>
      <c r="V84" s="1027"/>
      <c r="W84" s="1027"/>
      <c r="X84" s="1027"/>
      <c r="Y84" s="1027"/>
      <c r="Z84" s="1027"/>
      <c r="AA84" s="1027"/>
      <c r="AB84" s="1027"/>
      <c r="AC84" s="1027"/>
      <c r="AD84" s="1027"/>
      <c r="AE84" s="1027"/>
      <c r="AF84" s="1027"/>
      <c r="AG84" s="1027"/>
      <c r="AH84" s="1027"/>
      <c r="AI84" s="1027"/>
      <c r="AJ84" s="1028"/>
      <c r="AK84" s="3"/>
      <c r="AM84" s="308"/>
      <c r="AN84" s="308"/>
      <c r="AO84" s="308"/>
      <c r="AP84" s="308"/>
      <c r="AQ84" s="308"/>
      <c r="AR84" s="308"/>
      <c r="AS84" s="308"/>
      <c r="AT84" s="308"/>
    </row>
    <row r="85" spans="1:46" ht="18.2" customHeight="1">
      <c r="A85" s="1"/>
      <c r="B85" s="153"/>
      <c r="C85" s="72"/>
      <c r="D85" s="869"/>
      <c r="E85" s="869"/>
      <c r="F85" s="869"/>
      <c r="G85" s="869"/>
      <c r="H85" s="1026"/>
      <c r="I85" s="1027"/>
      <c r="J85" s="1027"/>
      <c r="K85" s="1027"/>
      <c r="L85" s="1027"/>
      <c r="M85" s="1027"/>
      <c r="N85" s="1027"/>
      <c r="O85" s="1027"/>
      <c r="P85" s="1027"/>
      <c r="Q85" s="1027"/>
      <c r="R85" s="1027"/>
      <c r="S85" s="1027"/>
      <c r="T85" s="1027"/>
      <c r="U85" s="1027"/>
      <c r="V85" s="1027"/>
      <c r="W85" s="1027"/>
      <c r="X85" s="1027"/>
      <c r="Y85" s="1027"/>
      <c r="Z85" s="1027"/>
      <c r="AA85" s="1027"/>
      <c r="AB85" s="1027"/>
      <c r="AC85" s="1027"/>
      <c r="AD85" s="1027"/>
      <c r="AE85" s="1027"/>
      <c r="AF85" s="1027"/>
      <c r="AG85" s="1027"/>
      <c r="AH85" s="1027"/>
      <c r="AI85" s="1027"/>
      <c r="AJ85" s="1028"/>
      <c r="AK85" s="3"/>
      <c r="AM85" s="308"/>
      <c r="AN85" s="308"/>
      <c r="AO85" s="308"/>
      <c r="AP85" s="308"/>
      <c r="AQ85" s="308"/>
      <c r="AR85" s="308"/>
      <c r="AS85" s="308"/>
      <c r="AT85" s="308"/>
    </row>
    <row r="86" spans="1:46" ht="18.2" customHeight="1">
      <c r="A86" s="1"/>
      <c r="B86" s="153"/>
      <c r="C86" s="72"/>
      <c r="D86" s="869"/>
      <c r="E86" s="869"/>
      <c r="F86" s="869"/>
      <c r="G86" s="869"/>
      <c r="H86" s="1026"/>
      <c r="I86" s="1027"/>
      <c r="J86" s="1027"/>
      <c r="K86" s="1027"/>
      <c r="L86" s="1027"/>
      <c r="M86" s="1027"/>
      <c r="N86" s="1027"/>
      <c r="O86" s="1027"/>
      <c r="P86" s="1027"/>
      <c r="Q86" s="1027"/>
      <c r="R86" s="1027"/>
      <c r="S86" s="1027"/>
      <c r="T86" s="1027"/>
      <c r="U86" s="1027"/>
      <c r="V86" s="1027"/>
      <c r="W86" s="1027"/>
      <c r="X86" s="1027"/>
      <c r="Y86" s="1027"/>
      <c r="Z86" s="1027"/>
      <c r="AA86" s="1027"/>
      <c r="AB86" s="1027"/>
      <c r="AC86" s="1027"/>
      <c r="AD86" s="1027"/>
      <c r="AE86" s="1027"/>
      <c r="AF86" s="1027"/>
      <c r="AG86" s="1027"/>
      <c r="AH86" s="1027"/>
      <c r="AI86" s="1027"/>
      <c r="AJ86" s="1028"/>
      <c r="AK86" s="3"/>
      <c r="AM86" s="308"/>
      <c r="AN86" s="308"/>
      <c r="AO86" s="308"/>
      <c r="AP86" s="308"/>
      <c r="AQ86" s="308"/>
      <c r="AR86" s="308"/>
      <c r="AS86" s="308"/>
      <c r="AT86" s="308"/>
    </row>
    <row r="87" spans="1:46" ht="18.2" customHeight="1">
      <c r="A87" s="1"/>
      <c r="B87" s="153"/>
      <c r="C87" s="72"/>
      <c r="D87" s="869"/>
      <c r="E87" s="869"/>
      <c r="F87" s="869"/>
      <c r="G87" s="869"/>
      <c r="H87" s="1026"/>
      <c r="I87" s="1027"/>
      <c r="J87" s="1027"/>
      <c r="K87" s="1027"/>
      <c r="L87" s="1027"/>
      <c r="M87" s="1027"/>
      <c r="N87" s="1027"/>
      <c r="O87" s="1027"/>
      <c r="P87" s="1027"/>
      <c r="Q87" s="1027"/>
      <c r="R87" s="1027"/>
      <c r="S87" s="1027"/>
      <c r="T87" s="1027"/>
      <c r="U87" s="1027"/>
      <c r="V87" s="1027"/>
      <c r="W87" s="1027"/>
      <c r="X87" s="1027"/>
      <c r="Y87" s="1027"/>
      <c r="Z87" s="1027"/>
      <c r="AA87" s="1027"/>
      <c r="AB87" s="1027"/>
      <c r="AC87" s="1027"/>
      <c r="AD87" s="1027"/>
      <c r="AE87" s="1027"/>
      <c r="AF87" s="1027"/>
      <c r="AG87" s="1027"/>
      <c r="AH87" s="1027"/>
      <c r="AI87" s="1027"/>
      <c r="AJ87" s="1028"/>
      <c r="AK87" s="3"/>
      <c r="AM87" s="308"/>
      <c r="AN87" s="308"/>
      <c r="AO87" s="308"/>
      <c r="AP87" s="308"/>
      <c r="AQ87" s="308"/>
      <c r="AR87" s="308"/>
      <c r="AS87" s="308"/>
      <c r="AT87" s="308"/>
    </row>
    <row r="88" spans="1:46" ht="18.2" customHeight="1">
      <c r="A88" s="1"/>
      <c r="B88" s="153"/>
      <c r="C88" s="72"/>
      <c r="D88" s="869"/>
      <c r="E88" s="869"/>
      <c r="F88" s="869"/>
      <c r="G88" s="869"/>
      <c r="H88" s="1026"/>
      <c r="I88" s="1027"/>
      <c r="J88" s="1027"/>
      <c r="K88" s="1027"/>
      <c r="L88" s="1027"/>
      <c r="M88" s="1027"/>
      <c r="N88" s="1027"/>
      <c r="O88" s="1027"/>
      <c r="P88" s="1027"/>
      <c r="Q88" s="1027"/>
      <c r="R88" s="1027"/>
      <c r="S88" s="1027"/>
      <c r="T88" s="1027"/>
      <c r="U88" s="1027"/>
      <c r="V88" s="1027"/>
      <c r="W88" s="1027"/>
      <c r="X88" s="1027"/>
      <c r="Y88" s="1027"/>
      <c r="Z88" s="1027"/>
      <c r="AA88" s="1027"/>
      <c r="AB88" s="1027"/>
      <c r="AC88" s="1027"/>
      <c r="AD88" s="1027"/>
      <c r="AE88" s="1027"/>
      <c r="AF88" s="1027"/>
      <c r="AG88" s="1027"/>
      <c r="AH88" s="1027"/>
      <c r="AI88" s="1027"/>
      <c r="AJ88" s="1028"/>
      <c r="AK88" s="3"/>
      <c r="AM88" s="308"/>
      <c r="AN88" s="308"/>
      <c r="AO88" s="308"/>
      <c r="AP88" s="308"/>
      <c r="AQ88" s="308"/>
      <c r="AR88" s="308"/>
      <c r="AS88" s="308"/>
      <c r="AT88" s="308"/>
    </row>
    <row r="89" spans="1:46" ht="18.2" customHeight="1">
      <c r="A89" s="1"/>
      <c r="B89" s="153"/>
      <c r="C89" s="72"/>
      <c r="D89" s="869"/>
      <c r="E89" s="869"/>
      <c r="F89" s="869"/>
      <c r="G89" s="869"/>
      <c r="H89" s="1029"/>
      <c r="I89" s="1030"/>
      <c r="J89" s="1030"/>
      <c r="K89" s="1030"/>
      <c r="L89" s="1030"/>
      <c r="M89" s="1030"/>
      <c r="N89" s="1030"/>
      <c r="O89" s="1030"/>
      <c r="P89" s="1030"/>
      <c r="Q89" s="1030"/>
      <c r="R89" s="1030"/>
      <c r="S89" s="1030"/>
      <c r="T89" s="1030"/>
      <c r="U89" s="1030"/>
      <c r="V89" s="1030"/>
      <c r="W89" s="1030"/>
      <c r="X89" s="1030"/>
      <c r="Y89" s="1030"/>
      <c r="Z89" s="1030"/>
      <c r="AA89" s="1030"/>
      <c r="AB89" s="1030"/>
      <c r="AC89" s="1030"/>
      <c r="AD89" s="1030"/>
      <c r="AE89" s="1030"/>
      <c r="AF89" s="1030"/>
      <c r="AG89" s="1030"/>
      <c r="AH89" s="1030"/>
      <c r="AI89" s="1030"/>
      <c r="AJ89" s="1031"/>
      <c r="AK89" s="3"/>
      <c r="AM89" s="308"/>
      <c r="AN89" s="308"/>
      <c r="AO89" s="308"/>
      <c r="AP89" s="308"/>
      <c r="AQ89" s="308"/>
      <c r="AR89" s="308"/>
      <c r="AS89" s="308"/>
      <c r="AT89" s="308"/>
    </row>
    <row r="90" spans="1:46" ht="18.2" customHeight="1">
      <c r="A90" s="1"/>
      <c r="B90" s="153"/>
      <c r="C90" s="72"/>
      <c r="D90" s="869" t="str">
        <f>Tbl!$Q$4</f>
        <v>令和４年度
（2022年度）</v>
      </c>
      <c r="E90" s="869"/>
      <c r="F90" s="869"/>
      <c r="G90" s="869"/>
      <c r="H90" s="1032" t="s">
        <v>193</v>
      </c>
      <c r="I90" s="1032"/>
      <c r="J90" s="1032"/>
      <c r="K90" s="1032"/>
      <c r="L90" s="1032"/>
      <c r="M90" s="1032"/>
      <c r="N90" s="1032"/>
      <c r="O90" s="1032"/>
      <c r="P90" s="1032"/>
      <c r="Q90" s="1033"/>
      <c r="R90" s="1033"/>
      <c r="S90" s="1032" t="s">
        <v>194</v>
      </c>
      <c r="T90" s="1032"/>
      <c r="U90" s="1032"/>
      <c r="V90" s="1032"/>
      <c r="W90" s="1032"/>
      <c r="X90" s="1032"/>
      <c r="Y90" s="1032"/>
      <c r="Z90" s="1033"/>
      <c r="AA90" s="1033"/>
      <c r="AB90" s="1032" t="s">
        <v>195</v>
      </c>
      <c r="AC90" s="1032"/>
      <c r="AD90" s="1032"/>
      <c r="AE90" s="1032"/>
      <c r="AF90" s="1032"/>
      <c r="AG90" s="1032"/>
      <c r="AH90" s="1032"/>
      <c r="AI90" s="1021"/>
      <c r="AJ90" s="1022"/>
      <c r="AK90" s="3"/>
      <c r="AM90" s="133" t="str">
        <f>IF(AND(OR($Q90="",$Z90="",$AI90=""),VALUE(MID($D90,3,1))&lt;様式１号!$D$16),"← 床面積増減、建物用途変更、設備増減の有無を選択してください。","")</f>
        <v/>
      </c>
      <c r="AN90" s="169"/>
      <c r="AO90" s="169"/>
      <c r="AP90" s="169"/>
      <c r="AQ90" s="169"/>
    </row>
    <row r="91" spans="1:46" ht="18.2" customHeight="1">
      <c r="A91" s="1"/>
      <c r="B91" s="153"/>
      <c r="C91" s="72"/>
      <c r="D91" s="869"/>
      <c r="E91" s="869"/>
      <c r="F91" s="869"/>
      <c r="G91" s="869"/>
      <c r="H91" s="1023"/>
      <c r="I91" s="1024"/>
      <c r="J91" s="1024"/>
      <c r="K91" s="1024"/>
      <c r="L91" s="1024"/>
      <c r="M91" s="1024"/>
      <c r="N91" s="1024"/>
      <c r="O91" s="1024"/>
      <c r="P91" s="1024"/>
      <c r="Q91" s="1024"/>
      <c r="R91" s="1024"/>
      <c r="S91" s="1024"/>
      <c r="T91" s="1024"/>
      <c r="U91" s="1024"/>
      <c r="V91" s="1024"/>
      <c r="W91" s="1024"/>
      <c r="X91" s="1024"/>
      <c r="Y91" s="1024"/>
      <c r="Z91" s="1024"/>
      <c r="AA91" s="1024"/>
      <c r="AB91" s="1024"/>
      <c r="AC91" s="1024"/>
      <c r="AD91" s="1024"/>
      <c r="AE91" s="1024"/>
      <c r="AF91" s="1024"/>
      <c r="AG91" s="1024"/>
      <c r="AH91" s="1024"/>
      <c r="AI91" s="1024"/>
      <c r="AJ91" s="1025"/>
      <c r="AK91" s="3"/>
      <c r="AM91" s="308" t="str">
        <f>IF(AND($H91="",VALUE(MID($D90,3,1))&lt;様式１号!$D$16),"← (1) ９０行目で変更「有」とした項目(面積増減,用途変更,設備増減)の具体的内容を
        入力してください。
← (2) ＣＯ2排出量の前年度に対する増減要因（削減対策の効果、生産量等の
        増減による変化等）を具体的に分析して入力してください。
   疑義を生じた場合は個別にお尋ねする場合があります。","")</f>
        <v/>
      </c>
      <c r="AN91" s="308"/>
      <c r="AO91" s="308"/>
      <c r="AP91" s="308"/>
      <c r="AQ91" s="308"/>
      <c r="AR91" s="308"/>
      <c r="AS91" s="308"/>
      <c r="AT91" s="308"/>
    </row>
    <row r="92" spans="1:46" ht="18.2" customHeight="1">
      <c r="A92" s="1"/>
      <c r="B92" s="153"/>
      <c r="C92" s="72"/>
      <c r="D92" s="869"/>
      <c r="E92" s="869"/>
      <c r="F92" s="869"/>
      <c r="G92" s="869"/>
      <c r="H92" s="1026"/>
      <c r="I92" s="1027"/>
      <c r="J92" s="1027"/>
      <c r="K92" s="1027"/>
      <c r="L92" s="1027"/>
      <c r="M92" s="1027"/>
      <c r="N92" s="1027"/>
      <c r="O92" s="1027"/>
      <c r="P92" s="1027"/>
      <c r="Q92" s="1027"/>
      <c r="R92" s="1027"/>
      <c r="S92" s="1027"/>
      <c r="T92" s="1027"/>
      <c r="U92" s="1027"/>
      <c r="V92" s="1027"/>
      <c r="W92" s="1027"/>
      <c r="X92" s="1027"/>
      <c r="Y92" s="1027"/>
      <c r="Z92" s="1027"/>
      <c r="AA92" s="1027"/>
      <c r="AB92" s="1027"/>
      <c r="AC92" s="1027"/>
      <c r="AD92" s="1027"/>
      <c r="AE92" s="1027"/>
      <c r="AF92" s="1027"/>
      <c r="AG92" s="1027"/>
      <c r="AH92" s="1027"/>
      <c r="AI92" s="1027"/>
      <c r="AJ92" s="1028"/>
      <c r="AK92" s="3"/>
      <c r="AM92" s="308"/>
      <c r="AN92" s="308"/>
      <c r="AO92" s="308"/>
      <c r="AP92" s="308"/>
      <c r="AQ92" s="308"/>
      <c r="AR92" s="308"/>
      <c r="AS92" s="308"/>
      <c r="AT92" s="308"/>
    </row>
    <row r="93" spans="1:46" ht="18.2" customHeight="1">
      <c r="A93" s="1"/>
      <c r="B93" s="153"/>
      <c r="C93" s="72"/>
      <c r="D93" s="869"/>
      <c r="E93" s="869"/>
      <c r="F93" s="869"/>
      <c r="G93" s="869"/>
      <c r="H93" s="1026"/>
      <c r="I93" s="1027"/>
      <c r="J93" s="1027"/>
      <c r="K93" s="1027"/>
      <c r="L93" s="1027"/>
      <c r="M93" s="1027"/>
      <c r="N93" s="1027"/>
      <c r="O93" s="1027"/>
      <c r="P93" s="1027"/>
      <c r="Q93" s="1027"/>
      <c r="R93" s="1027"/>
      <c r="S93" s="1027"/>
      <c r="T93" s="1027"/>
      <c r="U93" s="1027"/>
      <c r="V93" s="1027"/>
      <c r="W93" s="1027"/>
      <c r="X93" s="1027"/>
      <c r="Y93" s="1027"/>
      <c r="Z93" s="1027"/>
      <c r="AA93" s="1027"/>
      <c r="AB93" s="1027"/>
      <c r="AC93" s="1027"/>
      <c r="AD93" s="1027"/>
      <c r="AE93" s="1027"/>
      <c r="AF93" s="1027"/>
      <c r="AG93" s="1027"/>
      <c r="AH93" s="1027"/>
      <c r="AI93" s="1027"/>
      <c r="AJ93" s="1028"/>
      <c r="AK93" s="3"/>
      <c r="AM93" s="308"/>
      <c r="AN93" s="308"/>
      <c r="AO93" s="308"/>
      <c r="AP93" s="308"/>
      <c r="AQ93" s="308"/>
      <c r="AR93" s="308"/>
      <c r="AS93" s="308"/>
      <c r="AT93" s="308"/>
    </row>
    <row r="94" spans="1:46" ht="18.2" customHeight="1">
      <c r="A94" s="1"/>
      <c r="B94" s="153"/>
      <c r="C94" s="72"/>
      <c r="D94" s="869"/>
      <c r="E94" s="869"/>
      <c r="F94" s="869"/>
      <c r="G94" s="869"/>
      <c r="H94" s="1026"/>
      <c r="I94" s="1027"/>
      <c r="J94" s="1027"/>
      <c r="K94" s="1027"/>
      <c r="L94" s="1027"/>
      <c r="M94" s="1027"/>
      <c r="N94" s="1027"/>
      <c r="O94" s="1027"/>
      <c r="P94" s="1027"/>
      <c r="Q94" s="1027"/>
      <c r="R94" s="1027"/>
      <c r="S94" s="1027"/>
      <c r="T94" s="1027"/>
      <c r="U94" s="1027"/>
      <c r="V94" s="1027"/>
      <c r="W94" s="1027"/>
      <c r="X94" s="1027"/>
      <c r="Y94" s="1027"/>
      <c r="Z94" s="1027"/>
      <c r="AA94" s="1027"/>
      <c r="AB94" s="1027"/>
      <c r="AC94" s="1027"/>
      <c r="AD94" s="1027"/>
      <c r="AE94" s="1027"/>
      <c r="AF94" s="1027"/>
      <c r="AG94" s="1027"/>
      <c r="AH94" s="1027"/>
      <c r="AI94" s="1027"/>
      <c r="AJ94" s="1028"/>
      <c r="AK94" s="3"/>
      <c r="AM94" s="308"/>
      <c r="AN94" s="308"/>
      <c r="AO94" s="308"/>
      <c r="AP94" s="308"/>
      <c r="AQ94" s="308"/>
      <c r="AR94" s="308"/>
      <c r="AS94" s="308"/>
      <c r="AT94" s="308"/>
    </row>
    <row r="95" spans="1:46" ht="18.2" customHeight="1">
      <c r="A95" s="1"/>
      <c r="B95" s="153"/>
      <c r="C95" s="72"/>
      <c r="D95" s="869"/>
      <c r="E95" s="869"/>
      <c r="F95" s="869"/>
      <c r="G95" s="869"/>
      <c r="H95" s="1026"/>
      <c r="I95" s="1027"/>
      <c r="J95" s="1027"/>
      <c r="K95" s="1027"/>
      <c r="L95" s="1027"/>
      <c r="M95" s="1027"/>
      <c r="N95" s="1027"/>
      <c r="O95" s="1027"/>
      <c r="P95" s="1027"/>
      <c r="Q95" s="1027"/>
      <c r="R95" s="1027"/>
      <c r="S95" s="1027"/>
      <c r="T95" s="1027"/>
      <c r="U95" s="1027"/>
      <c r="V95" s="1027"/>
      <c r="W95" s="1027"/>
      <c r="X95" s="1027"/>
      <c r="Y95" s="1027"/>
      <c r="Z95" s="1027"/>
      <c r="AA95" s="1027"/>
      <c r="AB95" s="1027"/>
      <c r="AC95" s="1027"/>
      <c r="AD95" s="1027"/>
      <c r="AE95" s="1027"/>
      <c r="AF95" s="1027"/>
      <c r="AG95" s="1027"/>
      <c r="AH95" s="1027"/>
      <c r="AI95" s="1027"/>
      <c r="AJ95" s="1028"/>
      <c r="AK95" s="3"/>
      <c r="AM95" s="308"/>
      <c r="AN95" s="308"/>
      <c r="AO95" s="308"/>
      <c r="AP95" s="308"/>
      <c r="AQ95" s="308"/>
      <c r="AR95" s="308"/>
      <c r="AS95" s="308"/>
      <c r="AT95" s="308"/>
    </row>
    <row r="96" spans="1:46" ht="18.2" customHeight="1">
      <c r="A96" s="1"/>
      <c r="B96" s="153"/>
      <c r="C96" s="72"/>
      <c r="D96" s="869"/>
      <c r="E96" s="869"/>
      <c r="F96" s="869"/>
      <c r="G96" s="869"/>
      <c r="H96" s="1026"/>
      <c r="I96" s="1027"/>
      <c r="J96" s="1027"/>
      <c r="K96" s="1027"/>
      <c r="L96" s="1027"/>
      <c r="M96" s="1027"/>
      <c r="N96" s="1027"/>
      <c r="O96" s="1027"/>
      <c r="P96" s="1027"/>
      <c r="Q96" s="1027"/>
      <c r="R96" s="1027"/>
      <c r="S96" s="1027"/>
      <c r="T96" s="1027"/>
      <c r="U96" s="1027"/>
      <c r="V96" s="1027"/>
      <c r="W96" s="1027"/>
      <c r="X96" s="1027"/>
      <c r="Y96" s="1027"/>
      <c r="Z96" s="1027"/>
      <c r="AA96" s="1027"/>
      <c r="AB96" s="1027"/>
      <c r="AC96" s="1027"/>
      <c r="AD96" s="1027"/>
      <c r="AE96" s="1027"/>
      <c r="AF96" s="1027"/>
      <c r="AG96" s="1027"/>
      <c r="AH96" s="1027"/>
      <c r="AI96" s="1027"/>
      <c r="AJ96" s="1028"/>
      <c r="AK96" s="3"/>
      <c r="AM96" s="308"/>
      <c r="AN96" s="308"/>
      <c r="AO96" s="308"/>
      <c r="AP96" s="308"/>
      <c r="AQ96" s="308"/>
      <c r="AR96" s="308"/>
      <c r="AS96" s="308"/>
      <c r="AT96" s="308"/>
    </row>
    <row r="97" spans="1:46" ht="18.2" customHeight="1">
      <c r="A97" s="1"/>
      <c r="B97" s="153"/>
      <c r="C97" s="72"/>
      <c r="D97" s="869"/>
      <c r="E97" s="869"/>
      <c r="F97" s="869"/>
      <c r="G97" s="869"/>
      <c r="H97" s="1029"/>
      <c r="I97" s="1030"/>
      <c r="J97" s="1030"/>
      <c r="K97" s="1030"/>
      <c r="L97" s="1030"/>
      <c r="M97" s="1030"/>
      <c r="N97" s="1030"/>
      <c r="O97" s="1030"/>
      <c r="P97" s="1030"/>
      <c r="Q97" s="1030"/>
      <c r="R97" s="1030"/>
      <c r="S97" s="1030"/>
      <c r="T97" s="1030"/>
      <c r="U97" s="1030"/>
      <c r="V97" s="1030"/>
      <c r="W97" s="1030"/>
      <c r="X97" s="1030"/>
      <c r="Y97" s="1030"/>
      <c r="Z97" s="1030"/>
      <c r="AA97" s="1030"/>
      <c r="AB97" s="1030"/>
      <c r="AC97" s="1030"/>
      <c r="AD97" s="1030"/>
      <c r="AE97" s="1030"/>
      <c r="AF97" s="1030"/>
      <c r="AG97" s="1030"/>
      <c r="AH97" s="1030"/>
      <c r="AI97" s="1030"/>
      <c r="AJ97" s="1031"/>
      <c r="AK97" s="3"/>
      <c r="AM97" s="308"/>
      <c r="AN97" s="308"/>
      <c r="AO97" s="308"/>
      <c r="AP97" s="308"/>
      <c r="AQ97" s="308"/>
      <c r="AR97" s="308"/>
      <c r="AS97" s="308"/>
      <c r="AT97" s="308"/>
    </row>
    <row r="98" spans="1:46" ht="18.2" customHeight="1">
      <c r="A98" s="1"/>
      <c r="B98" s="153"/>
      <c r="C98" s="72"/>
      <c r="D98" s="869" t="str">
        <f>Tbl!$Q$5</f>
        <v>令和５年度
（2023年度）</v>
      </c>
      <c r="E98" s="869"/>
      <c r="F98" s="869"/>
      <c r="G98" s="869"/>
      <c r="H98" s="1032" t="s">
        <v>193</v>
      </c>
      <c r="I98" s="1032"/>
      <c r="J98" s="1032"/>
      <c r="K98" s="1032"/>
      <c r="L98" s="1032"/>
      <c r="M98" s="1032"/>
      <c r="N98" s="1032"/>
      <c r="O98" s="1032"/>
      <c r="P98" s="1032"/>
      <c r="Q98" s="1033"/>
      <c r="R98" s="1033"/>
      <c r="S98" s="1032" t="s">
        <v>194</v>
      </c>
      <c r="T98" s="1032"/>
      <c r="U98" s="1032"/>
      <c r="V98" s="1032"/>
      <c r="W98" s="1032"/>
      <c r="X98" s="1032"/>
      <c r="Y98" s="1032"/>
      <c r="Z98" s="1033"/>
      <c r="AA98" s="1033"/>
      <c r="AB98" s="1032" t="s">
        <v>195</v>
      </c>
      <c r="AC98" s="1032"/>
      <c r="AD98" s="1032"/>
      <c r="AE98" s="1032"/>
      <c r="AF98" s="1032"/>
      <c r="AG98" s="1032"/>
      <c r="AH98" s="1032"/>
      <c r="AI98" s="1021"/>
      <c r="AJ98" s="1022"/>
      <c r="AK98" s="3"/>
      <c r="AM98" s="133" t="str">
        <f>IF(AND(OR($Q98="",$Z98="",$AI98=""),VALUE(MID($D98,3,1))&lt;様式１号!$D$16),"← 床面積増減、建物用途変更、設備増減の有無を選択してください。","")</f>
        <v/>
      </c>
      <c r="AN98" s="169"/>
      <c r="AO98" s="169"/>
      <c r="AP98" s="169"/>
      <c r="AQ98" s="169"/>
    </row>
    <row r="99" spans="1:46" ht="18.2" customHeight="1">
      <c r="A99" s="1"/>
      <c r="B99" s="153"/>
      <c r="C99" s="72"/>
      <c r="D99" s="869"/>
      <c r="E99" s="869"/>
      <c r="F99" s="869"/>
      <c r="G99" s="869"/>
      <c r="H99" s="1023"/>
      <c r="I99" s="1024"/>
      <c r="J99" s="1024"/>
      <c r="K99" s="1024"/>
      <c r="L99" s="1024"/>
      <c r="M99" s="1024"/>
      <c r="N99" s="1024"/>
      <c r="O99" s="1024"/>
      <c r="P99" s="1024"/>
      <c r="Q99" s="1024"/>
      <c r="R99" s="1024"/>
      <c r="S99" s="1024"/>
      <c r="T99" s="1024"/>
      <c r="U99" s="1024"/>
      <c r="V99" s="1024"/>
      <c r="W99" s="1024"/>
      <c r="X99" s="1024"/>
      <c r="Y99" s="1024"/>
      <c r="Z99" s="1024"/>
      <c r="AA99" s="1024"/>
      <c r="AB99" s="1024"/>
      <c r="AC99" s="1024"/>
      <c r="AD99" s="1024"/>
      <c r="AE99" s="1024"/>
      <c r="AF99" s="1024"/>
      <c r="AG99" s="1024"/>
      <c r="AH99" s="1024"/>
      <c r="AI99" s="1024"/>
      <c r="AJ99" s="1025"/>
      <c r="AK99" s="3"/>
      <c r="AM99" s="308" t="str">
        <f>IF(AND($H99="",VALUE(MID($D98,3,1))&lt;様式１号!$D$16),"← (1) ９８行目で変更「有」とした項目(面積増減,用途変更,設備増減)の具体的内容を
        入力してください。
← (2) ＣＯ2排出量の前年度に対する増減要因（削減対策の効果、生産量等の
        増減による変化等）を具体的に分析して入力してください。
   疑義を生じた場合は個別にお尋ねする場合があります。","")</f>
        <v/>
      </c>
      <c r="AN99" s="308"/>
      <c r="AO99" s="308"/>
      <c r="AP99" s="308"/>
      <c r="AQ99" s="308"/>
      <c r="AR99" s="308"/>
      <c r="AS99" s="308"/>
      <c r="AT99" s="308"/>
    </row>
    <row r="100" spans="1:46" ht="18.2" customHeight="1">
      <c r="A100" s="1"/>
      <c r="B100" s="153"/>
      <c r="C100" s="72"/>
      <c r="D100" s="869"/>
      <c r="E100" s="869"/>
      <c r="F100" s="869"/>
      <c r="G100" s="869"/>
      <c r="H100" s="1026"/>
      <c r="I100" s="1027"/>
      <c r="J100" s="1027"/>
      <c r="K100" s="1027"/>
      <c r="L100" s="1027"/>
      <c r="M100" s="1027"/>
      <c r="N100" s="1027"/>
      <c r="O100" s="1027"/>
      <c r="P100" s="1027"/>
      <c r="Q100" s="1027"/>
      <c r="R100" s="1027"/>
      <c r="S100" s="1027"/>
      <c r="T100" s="1027"/>
      <c r="U100" s="1027"/>
      <c r="V100" s="1027"/>
      <c r="W100" s="1027"/>
      <c r="X100" s="1027"/>
      <c r="Y100" s="1027"/>
      <c r="Z100" s="1027"/>
      <c r="AA100" s="1027"/>
      <c r="AB100" s="1027"/>
      <c r="AC100" s="1027"/>
      <c r="AD100" s="1027"/>
      <c r="AE100" s="1027"/>
      <c r="AF100" s="1027"/>
      <c r="AG100" s="1027"/>
      <c r="AH100" s="1027"/>
      <c r="AI100" s="1027"/>
      <c r="AJ100" s="1028"/>
      <c r="AK100" s="3"/>
      <c r="AM100" s="308"/>
      <c r="AN100" s="308"/>
      <c r="AO100" s="308"/>
      <c r="AP100" s="308"/>
      <c r="AQ100" s="308"/>
      <c r="AR100" s="308"/>
      <c r="AS100" s="308"/>
      <c r="AT100" s="308"/>
    </row>
    <row r="101" spans="1:46" ht="18.2" customHeight="1">
      <c r="A101" s="1"/>
      <c r="B101" s="153"/>
      <c r="C101" s="72"/>
      <c r="D101" s="869"/>
      <c r="E101" s="869"/>
      <c r="F101" s="869"/>
      <c r="G101" s="869"/>
      <c r="H101" s="1026"/>
      <c r="I101" s="1027"/>
      <c r="J101" s="1027"/>
      <c r="K101" s="1027"/>
      <c r="L101" s="1027"/>
      <c r="M101" s="1027"/>
      <c r="N101" s="1027"/>
      <c r="O101" s="1027"/>
      <c r="P101" s="1027"/>
      <c r="Q101" s="1027"/>
      <c r="R101" s="1027"/>
      <c r="S101" s="1027"/>
      <c r="T101" s="1027"/>
      <c r="U101" s="1027"/>
      <c r="V101" s="1027"/>
      <c r="W101" s="1027"/>
      <c r="X101" s="1027"/>
      <c r="Y101" s="1027"/>
      <c r="Z101" s="1027"/>
      <c r="AA101" s="1027"/>
      <c r="AB101" s="1027"/>
      <c r="AC101" s="1027"/>
      <c r="AD101" s="1027"/>
      <c r="AE101" s="1027"/>
      <c r="AF101" s="1027"/>
      <c r="AG101" s="1027"/>
      <c r="AH101" s="1027"/>
      <c r="AI101" s="1027"/>
      <c r="AJ101" s="1028"/>
      <c r="AK101" s="3"/>
      <c r="AM101" s="308"/>
      <c r="AN101" s="308"/>
      <c r="AO101" s="308"/>
      <c r="AP101" s="308"/>
      <c r="AQ101" s="308"/>
      <c r="AR101" s="308"/>
      <c r="AS101" s="308"/>
      <c r="AT101" s="308"/>
    </row>
    <row r="102" spans="1:46" ht="18.2" customHeight="1">
      <c r="A102" s="1"/>
      <c r="B102" s="153"/>
      <c r="C102" s="72"/>
      <c r="D102" s="869"/>
      <c r="E102" s="869"/>
      <c r="F102" s="869"/>
      <c r="G102" s="869"/>
      <c r="H102" s="1026"/>
      <c r="I102" s="1027"/>
      <c r="J102" s="1027"/>
      <c r="K102" s="1027"/>
      <c r="L102" s="1027"/>
      <c r="M102" s="1027"/>
      <c r="N102" s="1027"/>
      <c r="O102" s="1027"/>
      <c r="P102" s="1027"/>
      <c r="Q102" s="1027"/>
      <c r="R102" s="1027"/>
      <c r="S102" s="1027"/>
      <c r="T102" s="1027"/>
      <c r="U102" s="1027"/>
      <c r="V102" s="1027"/>
      <c r="W102" s="1027"/>
      <c r="X102" s="1027"/>
      <c r="Y102" s="1027"/>
      <c r="Z102" s="1027"/>
      <c r="AA102" s="1027"/>
      <c r="AB102" s="1027"/>
      <c r="AC102" s="1027"/>
      <c r="AD102" s="1027"/>
      <c r="AE102" s="1027"/>
      <c r="AF102" s="1027"/>
      <c r="AG102" s="1027"/>
      <c r="AH102" s="1027"/>
      <c r="AI102" s="1027"/>
      <c r="AJ102" s="1028"/>
      <c r="AK102" s="3"/>
      <c r="AM102" s="308"/>
      <c r="AN102" s="308"/>
      <c r="AO102" s="308"/>
      <c r="AP102" s="308"/>
      <c r="AQ102" s="308"/>
      <c r="AR102" s="308"/>
      <c r="AS102" s="308"/>
      <c r="AT102" s="308"/>
    </row>
    <row r="103" spans="1:46" ht="18.2" customHeight="1">
      <c r="A103" s="1"/>
      <c r="B103" s="153"/>
      <c r="C103" s="72"/>
      <c r="D103" s="869"/>
      <c r="E103" s="869"/>
      <c r="F103" s="869"/>
      <c r="G103" s="869"/>
      <c r="H103" s="1026"/>
      <c r="I103" s="1027"/>
      <c r="J103" s="1027"/>
      <c r="K103" s="1027"/>
      <c r="L103" s="1027"/>
      <c r="M103" s="1027"/>
      <c r="N103" s="1027"/>
      <c r="O103" s="1027"/>
      <c r="P103" s="1027"/>
      <c r="Q103" s="1027"/>
      <c r="R103" s="1027"/>
      <c r="S103" s="1027"/>
      <c r="T103" s="1027"/>
      <c r="U103" s="1027"/>
      <c r="V103" s="1027"/>
      <c r="W103" s="1027"/>
      <c r="X103" s="1027"/>
      <c r="Y103" s="1027"/>
      <c r="Z103" s="1027"/>
      <c r="AA103" s="1027"/>
      <c r="AB103" s="1027"/>
      <c r="AC103" s="1027"/>
      <c r="AD103" s="1027"/>
      <c r="AE103" s="1027"/>
      <c r="AF103" s="1027"/>
      <c r="AG103" s="1027"/>
      <c r="AH103" s="1027"/>
      <c r="AI103" s="1027"/>
      <c r="AJ103" s="1028"/>
      <c r="AK103" s="3"/>
      <c r="AM103" s="308"/>
      <c r="AN103" s="308"/>
      <c r="AO103" s="308"/>
      <c r="AP103" s="308"/>
      <c r="AQ103" s="308"/>
      <c r="AR103" s="308"/>
      <c r="AS103" s="308"/>
      <c r="AT103" s="308"/>
    </row>
    <row r="104" spans="1:46" ht="18.2" customHeight="1">
      <c r="A104" s="1"/>
      <c r="B104" s="153"/>
      <c r="C104" s="72"/>
      <c r="D104" s="869"/>
      <c r="E104" s="869"/>
      <c r="F104" s="869"/>
      <c r="G104" s="869"/>
      <c r="H104" s="1026"/>
      <c r="I104" s="1027"/>
      <c r="J104" s="1027"/>
      <c r="K104" s="1027"/>
      <c r="L104" s="1027"/>
      <c r="M104" s="1027"/>
      <c r="N104" s="1027"/>
      <c r="O104" s="1027"/>
      <c r="P104" s="1027"/>
      <c r="Q104" s="1027"/>
      <c r="R104" s="1027"/>
      <c r="S104" s="1027"/>
      <c r="T104" s="1027"/>
      <c r="U104" s="1027"/>
      <c r="V104" s="1027"/>
      <c r="W104" s="1027"/>
      <c r="X104" s="1027"/>
      <c r="Y104" s="1027"/>
      <c r="Z104" s="1027"/>
      <c r="AA104" s="1027"/>
      <c r="AB104" s="1027"/>
      <c r="AC104" s="1027"/>
      <c r="AD104" s="1027"/>
      <c r="AE104" s="1027"/>
      <c r="AF104" s="1027"/>
      <c r="AG104" s="1027"/>
      <c r="AH104" s="1027"/>
      <c r="AI104" s="1027"/>
      <c r="AJ104" s="1028"/>
      <c r="AK104" s="3"/>
      <c r="AM104" s="308"/>
      <c r="AN104" s="308"/>
      <c r="AO104" s="308"/>
      <c r="AP104" s="308"/>
      <c r="AQ104" s="308"/>
      <c r="AR104" s="308"/>
      <c r="AS104" s="308"/>
      <c r="AT104" s="308"/>
    </row>
    <row r="105" spans="1:46" ht="18.2" customHeight="1">
      <c r="A105" s="1"/>
      <c r="B105" s="153"/>
      <c r="C105" s="72"/>
      <c r="D105" s="869"/>
      <c r="E105" s="869"/>
      <c r="F105" s="869"/>
      <c r="G105" s="869"/>
      <c r="H105" s="1029"/>
      <c r="I105" s="1030"/>
      <c r="J105" s="1030"/>
      <c r="K105" s="1030"/>
      <c r="L105" s="1030"/>
      <c r="M105" s="1030"/>
      <c r="N105" s="1030"/>
      <c r="O105" s="1030"/>
      <c r="P105" s="1030"/>
      <c r="Q105" s="1030"/>
      <c r="R105" s="1030"/>
      <c r="S105" s="1030"/>
      <c r="T105" s="1030"/>
      <c r="U105" s="1030"/>
      <c r="V105" s="1030"/>
      <c r="W105" s="1030"/>
      <c r="X105" s="1030"/>
      <c r="Y105" s="1030"/>
      <c r="Z105" s="1030"/>
      <c r="AA105" s="1030"/>
      <c r="AB105" s="1030"/>
      <c r="AC105" s="1030"/>
      <c r="AD105" s="1030"/>
      <c r="AE105" s="1030"/>
      <c r="AF105" s="1030"/>
      <c r="AG105" s="1030"/>
      <c r="AH105" s="1030"/>
      <c r="AI105" s="1030"/>
      <c r="AJ105" s="1031"/>
      <c r="AK105" s="3"/>
      <c r="AM105" s="308"/>
      <c r="AN105" s="308"/>
      <c r="AO105" s="308"/>
      <c r="AP105" s="308"/>
      <c r="AQ105" s="308"/>
      <c r="AR105" s="308"/>
      <c r="AS105" s="308"/>
      <c r="AT105" s="308"/>
    </row>
    <row r="106" spans="1:46" ht="18.2" customHeight="1">
      <c r="A106" s="1"/>
      <c r="B106" s="153"/>
      <c r="C106" s="72"/>
      <c r="D106" s="869" t="str">
        <f>Tbl!$Q$6</f>
        <v>令和６年度
（2024年度）</v>
      </c>
      <c r="E106" s="869"/>
      <c r="F106" s="869"/>
      <c r="G106" s="869"/>
      <c r="H106" s="1032" t="s">
        <v>193</v>
      </c>
      <c r="I106" s="1032"/>
      <c r="J106" s="1032"/>
      <c r="K106" s="1032"/>
      <c r="L106" s="1032"/>
      <c r="M106" s="1032"/>
      <c r="N106" s="1032"/>
      <c r="O106" s="1032"/>
      <c r="P106" s="1032"/>
      <c r="Q106" s="1033"/>
      <c r="R106" s="1033"/>
      <c r="S106" s="1032" t="s">
        <v>194</v>
      </c>
      <c r="T106" s="1032"/>
      <c r="U106" s="1032"/>
      <c r="V106" s="1032"/>
      <c r="W106" s="1032"/>
      <c r="X106" s="1032"/>
      <c r="Y106" s="1032"/>
      <c r="Z106" s="1033"/>
      <c r="AA106" s="1033"/>
      <c r="AB106" s="1032" t="s">
        <v>195</v>
      </c>
      <c r="AC106" s="1032"/>
      <c r="AD106" s="1032"/>
      <c r="AE106" s="1032"/>
      <c r="AF106" s="1032"/>
      <c r="AG106" s="1032"/>
      <c r="AH106" s="1032"/>
      <c r="AI106" s="1021"/>
      <c r="AJ106" s="1022"/>
      <c r="AK106" s="3"/>
      <c r="AM106" s="133" t="str">
        <f>IF(AND(OR($Q106="",$Z106="",$AI106=""),VALUE(MID($D106,3,1))&lt;様式１号!$D$16),"← 床面積増減、建物用途変更、設備増減の有無を選択してください。","")</f>
        <v/>
      </c>
      <c r="AN106" s="169"/>
      <c r="AO106" s="169"/>
      <c r="AP106" s="169"/>
      <c r="AQ106" s="169"/>
    </row>
    <row r="107" spans="1:46" ht="18.2" customHeight="1">
      <c r="A107" s="1"/>
      <c r="B107" s="153"/>
      <c r="C107" s="72"/>
      <c r="D107" s="869"/>
      <c r="E107" s="869"/>
      <c r="F107" s="869"/>
      <c r="G107" s="869"/>
      <c r="H107" s="1023"/>
      <c r="I107" s="1024"/>
      <c r="J107" s="1024"/>
      <c r="K107" s="1024"/>
      <c r="L107" s="1024"/>
      <c r="M107" s="1024"/>
      <c r="N107" s="1024"/>
      <c r="O107" s="1024"/>
      <c r="P107" s="1024"/>
      <c r="Q107" s="1024"/>
      <c r="R107" s="1024"/>
      <c r="S107" s="1024"/>
      <c r="T107" s="1024"/>
      <c r="U107" s="1024"/>
      <c r="V107" s="1024"/>
      <c r="W107" s="1024"/>
      <c r="X107" s="1024"/>
      <c r="Y107" s="1024"/>
      <c r="Z107" s="1024"/>
      <c r="AA107" s="1024"/>
      <c r="AB107" s="1024"/>
      <c r="AC107" s="1024"/>
      <c r="AD107" s="1024"/>
      <c r="AE107" s="1024"/>
      <c r="AF107" s="1024"/>
      <c r="AG107" s="1024"/>
      <c r="AH107" s="1024"/>
      <c r="AI107" s="1024"/>
      <c r="AJ107" s="1025"/>
      <c r="AK107" s="3"/>
      <c r="AM107" s="308" t="str">
        <f>IF(AND($H107="",VALUE(MID($D106,3,1))&lt;様式１号!$D$16),"← (1) １０６行目で変更「有」とした項目(面積増減,用途変更,設備増減)の具体的
         内容を入力してください。
← (2) ＣＯ2排出量の前年度に対する増減要因（削減対策の効果、生産量等の
        増減による変化等）を具体的に分析して入力してください。
   疑義を生じた場合は個別にお尋ねする場合があります。","")</f>
        <v/>
      </c>
      <c r="AN107" s="308"/>
      <c r="AO107" s="308"/>
      <c r="AP107" s="308"/>
      <c r="AQ107" s="308"/>
      <c r="AR107" s="308"/>
      <c r="AS107" s="308"/>
      <c r="AT107" s="308"/>
    </row>
    <row r="108" spans="1:46" ht="18.2" customHeight="1">
      <c r="A108" s="1"/>
      <c r="B108" s="153"/>
      <c r="C108" s="72"/>
      <c r="D108" s="869"/>
      <c r="E108" s="869"/>
      <c r="F108" s="869"/>
      <c r="G108" s="869"/>
      <c r="H108" s="1026"/>
      <c r="I108" s="1027"/>
      <c r="J108" s="1027"/>
      <c r="K108" s="1027"/>
      <c r="L108" s="1027"/>
      <c r="M108" s="1027"/>
      <c r="N108" s="1027"/>
      <c r="O108" s="1027"/>
      <c r="P108" s="1027"/>
      <c r="Q108" s="1027"/>
      <c r="R108" s="1027"/>
      <c r="S108" s="1027"/>
      <c r="T108" s="1027"/>
      <c r="U108" s="1027"/>
      <c r="V108" s="1027"/>
      <c r="W108" s="1027"/>
      <c r="X108" s="1027"/>
      <c r="Y108" s="1027"/>
      <c r="Z108" s="1027"/>
      <c r="AA108" s="1027"/>
      <c r="AB108" s="1027"/>
      <c r="AC108" s="1027"/>
      <c r="AD108" s="1027"/>
      <c r="AE108" s="1027"/>
      <c r="AF108" s="1027"/>
      <c r="AG108" s="1027"/>
      <c r="AH108" s="1027"/>
      <c r="AI108" s="1027"/>
      <c r="AJ108" s="1028"/>
      <c r="AK108" s="3"/>
      <c r="AM108" s="308"/>
      <c r="AN108" s="308"/>
      <c r="AO108" s="308"/>
      <c r="AP108" s="308"/>
      <c r="AQ108" s="308"/>
      <c r="AR108" s="308"/>
      <c r="AS108" s="308"/>
      <c r="AT108" s="308"/>
    </row>
    <row r="109" spans="1:46" ht="18.2" customHeight="1">
      <c r="A109" s="1"/>
      <c r="B109" s="153"/>
      <c r="C109" s="72"/>
      <c r="D109" s="869"/>
      <c r="E109" s="869"/>
      <c r="F109" s="869"/>
      <c r="G109" s="869"/>
      <c r="H109" s="1026"/>
      <c r="I109" s="1027"/>
      <c r="J109" s="1027"/>
      <c r="K109" s="1027"/>
      <c r="L109" s="1027"/>
      <c r="M109" s="1027"/>
      <c r="N109" s="1027"/>
      <c r="O109" s="1027"/>
      <c r="P109" s="1027"/>
      <c r="Q109" s="1027"/>
      <c r="R109" s="1027"/>
      <c r="S109" s="1027"/>
      <c r="T109" s="1027"/>
      <c r="U109" s="1027"/>
      <c r="V109" s="1027"/>
      <c r="W109" s="1027"/>
      <c r="X109" s="1027"/>
      <c r="Y109" s="1027"/>
      <c r="Z109" s="1027"/>
      <c r="AA109" s="1027"/>
      <c r="AB109" s="1027"/>
      <c r="AC109" s="1027"/>
      <c r="AD109" s="1027"/>
      <c r="AE109" s="1027"/>
      <c r="AF109" s="1027"/>
      <c r="AG109" s="1027"/>
      <c r="AH109" s="1027"/>
      <c r="AI109" s="1027"/>
      <c r="AJ109" s="1028"/>
      <c r="AK109" s="3"/>
      <c r="AM109" s="308"/>
      <c r="AN109" s="308"/>
      <c r="AO109" s="308"/>
      <c r="AP109" s="308"/>
      <c r="AQ109" s="308"/>
      <c r="AR109" s="308"/>
      <c r="AS109" s="308"/>
      <c r="AT109" s="308"/>
    </row>
    <row r="110" spans="1:46" ht="18.2" customHeight="1">
      <c r="A110" s="1"/>
      <c r="B110" s="153"/>
      <c r="C110" s="72"/>
      <c r="D110" s="869"/>
      <c r="E110" s="869"/>
      <c r="F110" s="869"/>
      <c r="G110" s="869"/>
      <c r="H110" s="1026"/>
      <c r="I110" s="1027"/>
      <c r="J110" s="1027"/>
      <c r="K110" s="1027"/>
      <c r="L110" s="1027"/>
      <c r="M110" s="1027"/>
      <c r="N110" s="1027"/>
      <c r="O110" s="1027"/>
      <c r="P110" s="1027"/>
      <c r="Q110" s="1027"/>
      <c r="R110" s="1027"/>
      <c r="S110" s="1027"/>
      <c r="T110" s="1027"/>
      <c r="U110" s="1027"/>
      <c r="V110" s="1027"/>
      <c r="W110" s="1027"/>
      <c r="X110" s="1027"/>
      <c r="Y110" s="1027"/>
      <c r="Z110" s="1027"/>
      <c r="AA110" s="1027"/>
      <c r="AB110" s="1027"/>
      <c r="AC110" s="1027"/>
      <c r="AD110" s="1027"/>
      <c r="AE110" s="1027"/>
      <c r="AF110" s="1027"/>
      <c r="AG110" s="1027"/>
      <c r="AH110" s="1027"/>
      <c r="AI110" s="1027"/>
      <c r="AJ110" s="1028"/>
      <c r="AK110" s="3"/>
      <c r="AM110" s="308"/>
      <c r="AN110" s="308"/>
      <c r="AO110" s="308"/>
      <c r="AP110" s="308"/>
      <c r="AQ110" s="308"/>
      <c r="AR110" s="308"/>
      <c r="AS110" s="308"/>
      <c r="AT110" s="308"/>
    </row>
    <row r="111" spans="1:46" ht="18.2" customHeight="1">
      <c r="A111" s="1"/>
      <c r="B111" s="153"/>
      <c r="C111" s="72"/>
      <c r="D111" s="869"/>
      <c r="E111" s="869"/>
      <c r="F111" s="869"/>
      <c r="G111" s="869"/>
      <c r="H111" s="1026"/>
      <c r="I111" s="1027"/>
      <c r="J111" s="1027"/>
      <c r="K111" s="1027"/>
      <c r="L111" s="1027"/>
      <c r="M111" s="1027"/>
      <c r="N111" s="1027"/>
      <c r="O111" s="1027"/>
      <c r="P111" s="1027"/>
      <c r="Q111" s="1027"/>
      <c r="R111" s="1027"/>
      <c r="S111" s="1027"/>
      <c r="T111" s="1027"/>
      <c r="U111" s="1027"/>
      <c r="V111" s="1027"/>
      <c r="W111" s="1027"/>
      <c r="X111" s="1027"/>
      <c r="Y111" s="1027"/>
      <c r="Z111" s="1027"/>
      <c r="AA111" s="1027"/>
      <c r="AB111" s="1027"/>
      <c r="AC111" s="1027"/>
      <c r="AD111" s="1027"/>
      <c r="AE111" s="1027"/>
      <c r="AF111" s="1027"/>
      <c r="AG111" s="1027"/>
      <c r="AH111" s="1027"/>
      <c r="AI111" s="1027"/>
      <c r="AJ111" s="1028"/>
      <c r="AK111" s="3"/>
      <c r="AM111" s="308"/>
      <c r="AN111" s="308"/>
      <c r="AO111" s="308"/>
      <c r="AP111" s="308"/>
      <c r="AQ111" s="308"/>
      <c r="AR111" s="308"/>
      <c r="AS111" s="308"/>
      <c r="AT111" s="308"/>
    </row>
    <row r="112" spans="1:46" ht="18.2" customHeight="1">
      <c r="A112" s="1"/>
      <c r="B112" s="153"/>
      <c r="C112" s="72"/>
      <c r="D112" s="869"/>
      <c r="E112" s="869"/>
      <c r="F112" s="869"/>
      <c r="G112" s="869"/>
      <c r="H112" s="1026"/>
      <c r="I112" s="1027"/>
      <c r="J112" s="1027"/>
      <c r="K112" s="1027"/>
      <c r="L112" s="1027"/>
      <c r="M112" s="1027"/>
      <c r="N112" s="1027"/>
      <c r="O112" s="1027"/>
      <c r="P112" s="1027"/>
      <c r="Q112" s="1027"/>
      <c r="R112" s="1027"/>
      <c r="S112" s="1027"/>
      <c r="T112" s="1027"/>
      <c r="U112" s="1027"/>
      <c r="V112" s="1027"/>
      <c r="W112" s="1027"/>
      <c r="X112" s="1027"/>
      <c r="Y112" s="1027"/>
      <c r="Z112" s="1027"/>
      <c r="AA112" s="1027"/>
      <c r="AB112" s="1027"/>
      <c r="AC112" s="1027"/>
      <c r="AD112" s="1027"/>
      <c r="AE112" s="1027"/>
      <c r="AF112" s="1027"/>
      <c r="AG112" s="1027"/>
      <c r="AH112" s="1027"/>
      <c r="AI112" s="1027"/>
      <c r="AJ112" s="1028"/>
      <c r="AK112" s="3"/>
      <c r="AM112" s="308"/>
      <c r="AN112" s="308"/>
      <c r="AO112" s="308"/>
      <c r="AP112" s="308"/>
      <c r="AQ112" s="308"/>
      <c r="AR112" s="308"/>
      <c r="AS112" s="308"/>
      <c r="AT112" s="308"/>
    </row>
    <row r="113" spans="1:46" ht="18.2" customHeight="1">
      <c r="A113" s="1"/>
      <c r="B113" s="153"/>
      <c r="C113" s="72"/>
      <c r="D113" s="869"/>
      <c r="E113" s="869"/>
      <c r="F113" s="869"/>
      <c r="G113" s="869"/>
      <c r="H113" s="1029"/>
      <c r="I113" s="1030"/>
      <c r="J113" s="1030"/>
      <c r="K113" s="1030"/>
      <c r="L113" s="1030"/>
      <c r="M113" s="1030"/>
      <c r="N113" s="1030"/>
      <c r="O113" s="1030"/>
      <c r="P113" s="1030"/>
      <c r="Q113" s="1030"/>
      <c r="R113" s="1030"/>
      <c r="S113" s="1030"/>
      <c r="T113" s="1030"/>
      <c r="U113" s="1030"/>
      <c r="V113" s="1030"/>
      <c r="W113" s="1030"/>
      <c r="X113" s="1030"/>
      <c r="Y113" s="1030"/>
      <c r="Z113" s="1030"/>
      <c r="AA113" s="1030"/>
      <c r="AB113" s="1030"/>
      <c r="AC113" s="1030"/>
      <c r="AD113" s="1030"/>
      <c r="AE113" s="1030"/>
      <c r="AF113" s="1030"/>
      <c r="AG113" s="1030"/>
      <c r="AH113" s="1030"/>
      <c r="AI113" s="1030"/>
      <c r="AJ113" s="1031"/>
      <c r="AK113" s="3"/>
      <c r="AM113" s="308"/>
      <c r="AN113" s="308"/>
      <c r="AO113" s="308"/>
      <c r="AP113" s="308"/>
      <c r="AQ113" s="308"/>
      <c r="AR113" s="308"/>
      <c r="AS113" s="308"/>
      <c r="AT113" s="308"/>
    </row>
    <row r="114" spans="1:46">
      <c r="A114" s="1"/>
      <c r="B114" s="73"/>
      <c r="C114" s="72"/>
      <c r="D114" s="83"/>
      <c r="E114" s="83"/>
      <c r="F114" s="83"/>
      <c r="G114" s="83"/>
      <c r="H114" s="84"/>
      <c r="I114" s="85"/>
      <c r="J114" s="82"/>
      <c r="K114" s="82"/>
      <c r="L114" s="82"/>
      <c r="M114" s="82"/>
      <c r="N114" s="82"/>
      <c r="O114" s="73"/>
      <c r="P114" s="54"/>
      <c r="Q114" s="54"/>
      <c r="R114" s="54"/>
      <c r="S114" s="54"/>
      <c r="T114" s="54"/>
      <c r="U114" s="54"/>
      <c r="V114" s="54"/>
      <c r="W114" s="54"/>
      <c r="X114" s="54"/>
      <c r="Y114" s="54"/>
      <c r="Z114" s="54"/>
      <c r="AA114" s="54"/>
      <c r="AB114" s="54"/>
      <c r="AC114" s="54"/>
      <c r="AD114" s="116"/>
      <c r="AE114" s="116"/>
      <c r="AF114" s="116"/>
      <c r="AG114" s="116"/>
      <c r="AH114" s="116"/>
      <c r="AI114" s="116"/>
      <c r="AJ114" s="264" t="s">
        <v>79</v>
      </c>
      <c r="AK114" s="116"/>
      <c r="AL114" s="143"/>
      <c r="AN114" s="169"/>
      <c r="AO114" s="169"/>
      <c r="AP114" s="169"/>
      <c r="AQ114" s="169"/>
    </row>
    <row r="115" spans="1:46">
      <c r="A115" s="1"/>
      <c r="B115" s="76"/>
      <c r="C115" s="76"/>
      <c r="D115" s="76"/>
      <c r="E115" s="76"/>
      <c r="F115" s="76"/>
      <c r="G115" s="76"/>
      <c r="H115" s="76"/>
      <c r="I115" s="76"/>
      <c r="J115" s="76"/>
      <c r="K115" s="54"/>
      <c r="L115" s="54"/>
      <c r="M115" s="76"/>
      <c r="N115" s="82"/>
      <c r="O115" s="73"/>
      <c r="P115" s="54"/>
      <c r="Q115" s="54"/>
      <c r="R115" s="54"/>
      <c r="S115" s="54"/>
      <c r="T115" s="54"/>
      <c r="U115" s="54"/>
      <c r="V115" s="54"/>
      <c r="W115" s="54"/>
      <c r="X115" s="54"/>
      <c r="Y115" s="745" t="s">
        <v>84</v>
      </c>
      <c r="Z115" s="745"/>
      <c r="AA115" s="745"/>
      <c r="AB115" s="745"/>
      <c r="AC115" s="746" t="str">
        <f>IF($AC$4="","",$AC$4)</f>
        <v/>
      </c>
      <c r="AD115" s="746"/>
      <c r="AE115" s="746"/>
      <c r="AF115" s="746"/>
      <c r="AG115" s="746"/>
      <c r="AH115" s="746"/>
      <c r="AI115" s="746"/>
      <c r="AJ115" s="746"/>
      <c r="AK115" s="54"/>
      <c r="AN115" s="169"/>
      <c r="AO115" s="169"/>
      <c r="AP115" s="169"/>
      <c r="AQ115" s="169"/>
    </row>
    <row r="116" spans="1:46">
      <c r="A116" s="1"/>
      <c r="B116" s="266"/>
      <c r="C116" s="125" t="s">
        <v>170</v>
      </c>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2"/>
      <c r="Z116" s="2"/>
      <c r="AA116" s="2"/>
      <c r="AB116" s="2"/>
      <c r="AC116" s="2"/>
      <c r="AD116" s="2"/>
      <c r="AE116" s="2"/>
      <c r="AF116" s="267" t="str">
        <f>IF($E$10="B","提出不要",IF($E$10="C","C事業所（４）",""))</f>
        <v/>
      </c>
      <c r="AG116" s="2"/>
      <c r="AH116" s="2"/>
      <c r="AI116" s="2"/>
      <c r="AJ116" s="2"/>
      <c r="AK116" s="2"/>
      <c r="AN116" s="169"/>
      <c r="AO116" s="169"/>
      <c r="AP116" s="169"/>
      <c r="AQ116" s="169"/>
    </row>
    <row r="117" spans="1:46" ht="8.25" customHeight="1">
      <c r="A117" s="1"/>
      <c r="B117" s="32"/>
      <c r="C117" s="30"/>
      <c r="D117" s="27"/>
      <c r="E117" s="24"/>
      <c r="F117" s="24"/>
      <c r="G117" s="24"/>
      <c r="H117" s="24"/>
      <c r="I117" s="268"/>
      <c r="J117" s="24"/>
      <c r="K117" s="30"/>
      <c r="L117" s="269"/>
      <c r="M117" s="24"/>
      <c r="N117" s="31"/>
      <c r="O117" s="24"/>
      <c r="P117" s="5"/>
      <c r="Q117" s="5"/>
      <c r="R117" s="5"/>
      <c r="S117" s="5"/>
      <c r="T117" s="5"/>
      <c r="U117" s="5"/>
      <c r="V117" s="5"/>
      <c r="W117" s="5"/>
      <c r="X117" s="5"/>
      <c r="Y117" s="5"/>
      <c r="Z117" s="5"/>
      <c r="AA117" s="5"/>
      <c r="AB117" s="5"/>
      <c r="AC117" s="5"/>
      <c r="AD117" s="5"/>
      <c r="AE117" s="5"/>
      <c r="AF117" s="5"/>
      <c r="AG117" s="5"/>
      <c r="AH117" s="5"/>
      <c r="AI117" s="5"/>
      <c r="AJ117" s="5"/>
      <c r="AK117" s="18"/>
      <c r="AN117" s="169"/>
      <c r="AO117" s="169"/>
      <c r="AP117" s="169"/>
      <c r="AQ117" s="169"/>
    </row>
    <row r="118" spans="1:46">
      <c r="A118" s="1"/>
      <c r="B118" s="153"/>
      <c r="C118" s="126" t="s">
        <v>196</v>
      </c>
      <c r="D118" s="72"/>
      <c r="E118" s="72"/>
      <c r="F118" s="72"/>
      <c r="G118" s="72"/>
      <c r="H118" s="72"/>
      <c r="I118" s="72"/>
      <c r="J118" s="72"/>
      <c r="K118" s="72"/>
      <c r="L118" s="72"/>
      <c r="M118" s="21"/>
      <c r="N118" s="82"/>
      <c r="O118" s="73"/>
      <c r="P118" s="54"/>
      <c r="Q118" s="54"/>
      <c r="R118" s="54"/>
      <c r="S118" s="54"/>
      <c r="T118" s="54"/>
      <c r="U118" s="54"/>
      <c r="V118" s="54"/>
      <c r="W118" s="54"/>
      <c r="X118" s="54"/>
      <c r="Y118" s="54"/>
      <c r="Z118" s="54"/>
      <c r="AA118" s="54"/>
      <c r="AB118" s="54"/>
      <c r="AC118" s="54"/>
      <c r="AD118" s="54"/>
      <c r="AE118" s="54"/>
      <c r="AF118" s="54"/>
      <c r="AG118" s="54"/>
      <c r="AH118" s="54"/>
      <c r="AI118" s="54"/>
      <c r="AJ118" s="54"/>
      <c r="AK118" s="3"/>
      <c r="AN118" s="169"/>
      <c r="AO118" s="169"/>
      <c r="AP118" s="169"/>
      <c r="AQ118" s="169"/>
    </row>
    <row r="119" spans="1:46" ht="11.25" customHeight="1">
      <c r="A119" s="1"/>
      <c r="B119" s="153"/>
      <c r="C119" s="72"/>
      <c r="D119" s="72"/>
      <c r="E119" s="72"/>
      <c r="F119" s="72"/>
      <c r="G119" s="72"/>
      <c r="H119" s="72"/>
      <c r="I119" s="72"/>
      <c r="J119" s="72"/>
      <c r="K119" s="72"/>
      <c r="L119" s="72"/>
      <c r="M119" s="73"/>
      <c r="N119" s="82"/>
      <c r="O119" s="73"/>
      <c r="P119" s="54"/>
      <c r="Q119" s="54"/>
      <c r="R119" s="54"/>
      <c r="S119" s="54"/>
      <c r="T119" s="54"/>
      <c r="U119" s="54"/>
      <c r="V119" s="54"/>
      <c r="W119" s="54"/>
      <c r="X119" s="54"/>
      <c r="Y119" s="54"/>
      <c r="Z119" s="54"/>
      <c r="AA119" s="54"/>
      <c r="AB119" s="54"/>
      <c r="AC119" s="54"/>
      <c r="AD119" s="54"/>
      <c r="AE119" s="54"/>
      <c r="AF119" s="54"/>
      <c r="AG119" s="54"/>
      <c r="AH119" s="54"/>
      <c r="AI119" s="54"/>
      <c r="AJ119" s="54"/>
      <c r="AK119" s="3"/>
      <c r="AN119" s="169"/>
      <c r="AO119" s="169"/>
      <c r="AP119" s="169"/>
      <c r="AQ119" s="169"/>
    </row>
    <row r="120" spans="1:46">
      <c r="A120" s="1"/>
      <c r="B120" s="153"/>
      <c r="C120" s="126" t="s">
        <v>197</v>
      </c>
      <c r="D120" s="73"/>
      <c r="E120" s="72"/>
      <c r="F120" s="72"/>
      <c r="G120" s="72"/>
      <c r="H120" s="72"/>
      <c r="I120" s="72"/>
      <c r="J120" s="72"/>
      <c r="K120" s="72"/>
      <c r="L120" s="72"/>
      <c r="M120" s="73"/>
      <c r="N120" s="270"/>
      <c r="O120" s="73"/>
      <c r="P120" s="54"/>
      <c r="Q120" s="54"/>
      <c r="R120" s="54"/>
      <c r="S120" s="54"/>
      <c r="T120" s="54"/>
      <c r="U120" s="54"/>
      <c r="V120" s="54"/>
      <c r="W120" s="54"/>
      <c r="X120" s="54"/>
      <c r="Y120" s="54"/>
      <c r="Z120" s="54"/>
      <c r="AA120" s="54"/>
      <c r="AB120" s="54"/>
      <c r="AC120" s="54"/>
      <c r="AD120" s="54"/>
      <c r="AE120" s="54"/>
      <c r="AF120" s="54"/>
      <c r="AG120" s="54"/>
      <c r="AH120" s="54"/>
      <c r="AI120" s="54"/>
      <c r="AJ120" s="54"/>
      <c r="AK120" s="3"/>
      <c r="AN120" s="169"/>
      <c r="AO120" s="169"/>
      <c r="AP120" s="169"/>
      <c r="AQ120" s="169"/>
    </row>
    <row r="121" spans="1:46" ht="26.25" customHeight="1">
      <c r="A121" s="1"/>
      <c r="B121" s="153"/>
      <c r="C121" s="54"/>
      <c r="D121" s="1034" t="s">
        <v>198</v>
      </c>
      <c r="E121" s="1035"/>
      <c r="F121" s="1035"/>
      <c r="G121" s="1035"/>
      <c r="H121" s="1035"/>
      <c r="I121" s="1035"/>
      <c r="J121" s="1035"/>
      <c r="K121" s="1035"/>
      <c r="L121" s="1035"/>
      <c r="M121" s="1035"/>
      <c r="N121" s="1035"/>
      <c r="O121" s="1036"/>
      <c r="P121" s="1037"/>
      <c r="Q121" s="1038"/>
      <c r="R121" s="1038"/>
      <c r="S121" s="1038"/>
      <c r="T121" s="1038"/>
      <c r="U121" s="1038"/>
      <c r="V121" s="1038"/>
      <c r="W121" s="1038"/>
      <c r="X121" s="1039"/>
      <c r="Y121" s="1040" t="s">
        <v>492</v>
      </c>
      <c r="Z121" s="1041"/>
      <c r="AA121" s="1041"/>
      <c r="AB121" s="1042"/>
      <c r="AC121" s="54"/>
      <c r="AD121" s="54"/>
      <c r="AE121" s="54"/>
      <c r="AF121" s="54"/>
      <c r="AG121" s="54"/>
      <c r="AH121" s="54"/>
      <c r="AI121" s="54"/>
      <c r="AJ121" s="54"/>
      <c r="AK121" s="3"/>
      <c r="AN121" s="169"/>
      <c r="AO121" s="169"/>
      <c r="AP121" s="169"/>
      <c r="AQ121" s="169"/>
    </row>
    <row r="122" spans="1:46" ht="26.25" customHeight="1">
      <c r="A122" s="1"/>
      <c r="B122" s="153"/>
      <c r="C122" s="73"/>
      <c r="D122" s="1048" t="s">
        <v>199</v>
      </c>
      <c r="E122" s="1049"/>
      <c r="F122" s="1049"/>
      <c r="G122" s="1049"/>
      <c r="H122" s="1049"/>
      <c r="I122" s="1049"/>
      <c r="J122" s="1049"/>
      <c r="K122" s="1049"/>
      <c r="L122" s="1049"/>
      <c r="M122" s="1049"/>
      <c r="N122" s="1049"/>
      <c r="O122" s="1050"/>
      <c r="P122" s="1051"/>
      <c r="Q122" s="1051"/>
      <c r="R122" s="1051"/>
      <c r="S122" s="1051"/>
      <c r="T122" s="1051"/>
      <c r="U122" s="1051"/>
      <c r="V122" s="1051"/>
      <c r="W122" s="1051"/>
      <c r="X122" s="1051"/>
      <c r="Y122" s="271"/>
      <c r="Z122" s="271"/>
      <c r="AA122" s="271"/>
      <c r="AB122" s="271"/>
      <c r="AC122" s="54"/>
      <c r="AD122" s="54"/>
      <c r="AE122" s="54"/>
      <c r="AF122" s="54"/>
      <c r="AG122" s="54"/>
      <c r="AH122" s="54"/>
      <c r="AI122" s="54"/>
      <c r="AJ122" s="54"/>
      <c r="AK122" s="3"/>
      <c r="AM122" s="343" t="s">
        <v>534</v>
      </c>
      <c r="AN122" s="343"/>
      <c r="AO122" s="343"/>
      <c r="AP122" s="343"/>
      <c r="AQ122" s="343"/>
      <c r="AR122" s="343"/>
    </row>
    <row r="123" spans="1:46" ht="11.25" customHeight="1">
      <c r="A123" s="1"/>
      <c r="B123" s="153"/>
      <c r="C123" s="72"/>
      <c r="D123" s="72"/>
      <c r="E123" s="72"/>
      <c r="F123" s="72"/>
      <c r="G123" s="72"/>
      <c r="H123" s="72"/>
      <c r="I123" s="72"/>
      <c r="J123" s="72"/>
      <c r="K123" s="72"/>
      <c r="L123" s="72"/>
      <c r="M123" s="73"/>
      <c r="N123" s="73"/>
      <c r="O123" s="73"/>
      <c r="P123" s="54"/>
      <c r="Q123" s="54"/>
      <c r="R123" s="54"/>
      <c r="S123" s="54"/>
      <c r="T123" s="54"/>
      <c r="U123" s="54"/>
      <c r="V123" s="54"/>
      <c r="W123" s="54"/>
      <c r="X123" s="54"/>
      <c r="Y123" s="54"/>
      <c r="Z123" s="54"/>
      <c r="AA123" s="54"/>
      <c r="AB123" s="54"/>
      <c r="AC123" s="54"/>
      <c r="AD123" s="54"/>
      <c r="AE123" s="54"/>
      <c r="AF123" s="54"/>
      <c r="AG123" s="54"/>
      <c r="AH123" s="54"/>
      <c r="AI123" s="54"/>
      <c r="AJ123" s="54"/>
      <c r="AK123" s="3"/>
      <c r="AM123" s="343"/>
      <c r="AN123" s="343"/>
      <c r="AO123" s="343"/>
      <c r="AP123" s="343"/>
      <c r="AQ123" s="343"/>
      <c r="AR123" s="343"/>
    </row>
    <row r="124" spans="1:46">
      <c r="A124" s="1"/>
      <c r="B124" s="153"/>
      <c r="C124" s="126" t="s">
        <v>200</v>
      </c>
      <c r="D124" s="73"/>
      <c r="E124" s="72"/>
      <c r="F124" s="72"/>
      <c r="G124" s="72"/>
      <c r="H124" s="72"/>
      <c r="I124" s="72"/>
      <c r="J124" s="72"/>
      <c r="K124" s="72"/>
      <c r="L124" s="72"/>
      <c r="M124" s="73"/>
      <c r="N124" s="73"/>
      <c r="O124" s="73"/>
      <c r="P124" s="54"/>
      <c r="Q124" s="54"/>
      <c r="R124" s="54"/>
      <c r="S124" s="54"/>
      <c r="T124" s="54"/>
      <c r="U124" s="54"/>
      <c r="V124" s="54"/>
      <c r="W124" s="54"/>
      <c r="X124" s="54"/>
      <c r="Y124" s="54"/>
      <c r="Z124" s="54"/>
      <c r="AA124" s="54"/>
      <c r="AB124" s="54"/>
      <c r="AC124" s="54"/>
      <c r="AD124" s="54"/>
      <c r="AE124" s="54"/>
      <c r="AF124" s="54"/>
      <c r="AG124" s="54"/>
      <c r="AH124" s="54"/>
      <c r="AI124" s="54"/>
      <c r="AJ124" s="54"/>
      <c r="AK124" s="3"/>
      <c r="AM124" s="343"/>
      <c r="AN124" s="343"/>
      <c r="AO124" s="343"/>
      <c r="AP124" s="343"/>
      <c r="AQ124" s="343"/>
      <c r="AR124" s="343"/>
    </row>
    <row r="125" spans="1:46" ht="26.25" customHeight="1">
      <c r="A125" s="1"/>
      <c r="B125" s="153"/>
      <c r="C125" s="72"/>
      <c r="D125" s="1052"/>
      <c r="E125" s="1053"/>
      <c r="F125" s="1054" t="s">
        <v>201</v>
      </c>
      <c r="G125" s="1054"/>
      <c r="H125" s="1054"/>
      <c r="I125" s="1054"/>
      <c r="J125" s="1054"/>
      <c r="K125" s="1054"/>
      <c r="L125" s="1055" t="s">
        <v>493</v>
      </c>
      <c r="M125" s="1056"/>
      <c r="N125" s="1056"/>
      <c r="O125" s="1056"/>
      <c r="P125" s="1056"/>
      <c r="Q125" s="1056"/>
      <c r="R125" s="1056"/>
      <c r="S125" s="1056"/>
      <c r="T125" s="1057"/>
      <c r="U125" s="54"/>
      <c r="V125" s="54"/>
      <c r="W125" s="54"/>
      <c r="X125" s="54"/>
      <c r="Y125" s="54"/>
      <c r="Z125" s="54"/>
      <c r="AA125" s="54"/>
      <c r="AB125" s="54"/>
      <c r="AC125" s="54"/>
      <c r="AD125" s="54"/>
      <c r="AE125" s="54"/>
      <c r="AF125" s="54"/>
      <c r="AG125" s="54"/>
      <c r="AH125" s="54"/>
      <c r="AI125" s="54"/>
      <c r="AJ125" s="54"/>
      <c r="AK125" s="3"/>
      <c r="AN125" s="169"/>
      <c r="AO125" s="169"/>
      <c r="AP125" s="169"/>
      <c r="AQ125" s="169"/>
    </row>
    <row r="126" spans="1:46" ht="26.25" customHeight="1">
      <c r="A126" s="1"/>
      <c r="B126" s="153"/>
      <c r="C126" s="73"/>
      <c r="D126" s="1043">
        <v>1</v>
      </c>
      <c r="E126" s="1043"/>
      <c r="F126" s="1058"/>
      <c r="G126" s="1059"/>
      <c r="H126" s="1059"/>
      <c r="I126" s="1059"/>
      <c r="J126" s="1059"/>
      <c r="K126" s="1060"/>
      <c r="L126" s="1045"/>
      <c r="M126" s="1046"/>
      <c r="N126" s="1046"/>
      <c r="O126" s="1046"/>
      <c r="P126" s="1046"/>
      <c r="Q126" s="1046"/>
      <c r="R126" s="1046"/>
      <c r="S126" s="1046"/>
      <c r="T126" s="1047"/>
      <c r="U126" s="54"/>
      <c r="V126" s="54"/>
      <c r="W126" s="54"/>
      <c r="X126" s="54"/>
      <c r="Y126" s="54"/>
      <c r="Z126" s="54"/>
      <c r="AA126" s="54"/>
      <c r="AB126" s="54"/>
      <c r="AC126" s="54"/>
      <c r="AD126" s="54"/>
      <c r="AE126" s="54"/>
      <c r="AF126" s="54"/>
      <c r="AG126" s="54"/>
      <c r="AH126" s="54"/>
      <c r="AI126" s="54"/>
      <c r="AJ126" s="54"/>
      <c r="AK126" s="3"/>
      <c r="AM126" s="308" t="s">
        <v>453</v>
      </c>
      <c r="AN126" s="308"/>
      <c r="AO126" s="308"/>
      <c r="AP126" s="308"/>
      <c r="AQ126" s="308"/>
      <c r="AR126" s="308"/>
    </row>
    <row r="127" spans="1:46" ht="26.25" customHeight="1">
      <c r="A127" s="1"/>
      <c r="B127" s="153"/>
      <c r="C127" s="73"/>
      <c r="D127" s="1043">
        <v>2</v>
      </c>
      <c r="E127" s="1043"/>
      <c r="F127" s="1044"/>
      <c r="G127" s="1044"/>
      <c r="H127" s="1044"/>
      <c r="I127" s="1044"/>
      <c r="J127" s="1044"/>
      <c r="K127" s="1044"/>
      <c r="L127" s="1045"/>
      <c r="M127" s="1046"/>
      <c r="N127" s="1046"/>
      <c r="O127" s="1046"/>
      <c r="P127" s="1046"/>
      <c r="Q127" s="1046"/>
      <c r="R127" s="1046"/>
      <c r="S127" s="1046"/>
      <c r="T127" s="1047"/>
      <c r="U127" s="272"/>
      <c r="V127" s="272"/>
      <c r="W127" s="272"/>
      <c r="X127" s="272"/>
      <c r="Y127" s="272"/>
      <c r="Z127" s="272"/>
      <c r="AA127" s="272"/>
      <c r="AB127" s="272"/>
      <c r="AC127" s="272"/>
      <c r="AD127" s="272"/>
      <c r="AE127" s="272"/>
      <c r="AF127" s="272"/>
      <c r="AG127" s="272"/>
      <c r="AH127" s="272"/>
      <c r="AI127" s="272"/>
      <c r="AJ127" s="272"/>
      <c r="AK127" s="273"/>
      <c r="AL127" s="274"/>
      <c r="AM127" s="308"/>
      <c r="AN127" s="308"/>
      <c r="AO127" s="308"/>
      <c r="AP127" s="308"/>
      <c r="AQ127" s="308"/>
      <c r="AR127" s="308"/>
    </row>
    <row r="128" spans="1:46" ht="26.25" customHeight="1">
      <c r="A128" s="1"/>
      <c r="B128" s="153"/>
      <c r="C128" s="73"/>
      <c r="D128" s="1043">
        <v>3</v>
      </c>
      <c r="E128" s="1043"/>
      <c r="F128" s="1044"/>
      <c r="G128" s="1044"/>
      <c r="H128" s="1044"/>
      <c r="I128" s="1044"/>
      <c r="J128" s="1044"/>
      <c r="K128" s="1044"/>
      <c r="L128" s="1045"/>
      <c r="M128" s="1046"/>
      <c r="N128" s="1046"/>
      <c r="O128" s="1046"/>
      <c r="P128" s="1046"/>
      <c r="Q128" s="1046"/>
      <c r="R128" s="1046"/>
      <c r="S128" s="1046"/>
      <c r="T128" s="1047"/>
      <c r="U128" s="272"/>
      <c r="V128" s="272"/>
      <c r="W128" s="272"/>
      <c r="X128" s="272"/>
      <c r="Y128" s="272"/>
      <c r="Z128" s="272"/>
      <c r="AA128" s="272"/>
      <c r="AB128" s="272"/>
      <c r="AC128" s="272"/>
      <c r="AD128" s="272"/>
      <c r="AE128" s="272"/>
      <c r="AF128" s="272"/>
      <c r="AG128" s="272"/>
      <c r="AH128" s="272"/>
      <c r="AI128" s="272"/>
      <c r="AJ128" s="272"/>
      <c r="AK128" s="273"/>
      <c r="AL128" s="274"/>
      <c r="AM128" s="298"/>
      <c r="AN128" s="275"/>
      <c r="AO128" s="275"/>
      <c r="AP128" s="275"/>
      <c r="AQ128" s="169"/>
    </row>
    <row r="129" spans="1:44" ht="26.25" customHeight="1">
      <c r="A129" s="1"/>
      <c r="B129" s="153"/>
      <c r="C129" s="73"/>
      <c r="D129" s="1043">
        <v>4</v>
      </c>
      <c r="E129" s="1043"/>
      <c r="F129" s="1044"/>
      <c r="G129" s="1044"/>
      <c r="H129" s="1044"/>
      <c r="I129" s="1044"/>
      <c r="J129" s="1044"/>
      <c r="K129" s="1044"/>
      <c r="L129" s="1045"/>
      <c r="M129" s="1046"/>
      <c r="N129" s="1046"/>
      <c r="O129" s="1046"/>
      <c r="P129" s="1046"/>
      <c r="Q129" s="1046"/>
      <c r="R129" s="1046"/>
      <c r="S129" s="1046"/>
      <c r="T129" s="1047"/>
      <c r="U129" s="272"/>
      <c r="V129" s="272"/>
      <c r="W129" s="272"/>
      <c r="X129" s="272"/>
      <c r="Y129" s="272"/>
      <c r="Z129" s="272"/>
      <c r="AA129" s="272"/>
      <c r="AB129" s="272"/>
      <c r="AC129" s="272"/>
      <c r="AD129" s="272"/>
      <c r="AE129" s="272"/>
      <c r="AF129" s="272"/>
      <c r="AG129" s="272"/>
      <c r="AH129" s="272"/>
      <c r="AI129" s="272"/>
      <c r="AJ129" s="272"/>
      <c r="AK129" s="273"/>
      <c r="AL129" s="274"/>
      <c r="AM129" s="298"/>
      <c r="AN129" s="275"/>
      <c r="AO129" s="275"/>
      <c r="AP129" s="275"/>
      <c r="AQ129" s="169"/>
    </row>
    <row r="130" spans="1:44" ht="26.25" customHeight="1">
      <c r="A130" s="1"/>
      <c r="B130" s="153"/>
      <c r="C130" s="73"/>
      <c r="D130" s="1043">
        <v>5</v>
      </c>
      <c r="E130" s="1043"/>
      <c r="F130" s="1044"/>
      <c r="G130" s="1044"/>
      <c r="H130" s="1044"/>
      <c r="I130" s="1044"/>
      <c r="J130" s="1044"/>
      <c r="K130" s="1044"/>
      <c r="L130" s="1045"/>
      <c r="M130" s="1046"/>
      <c r="N130" s="1046"/>
      <c r="O130" s="1046"/>
      <c r="P130" s="1046"/>
      <c r="Q130" s="1046"/>
      <c r="R130" s="1046"/>
      <c r="S130" s="1046"/>
      <c r="T130" s="1047"/>
      <c r="U130" s="272"/>
      <c r="V130" s="272"/>
      <c r="W130" s="272"/>
      <c r="X130" s="272"/>
      <c r="Y130" s="272"/>
      <c r="Z130" s="272"/>
      <c r="AA130" s="272"/>
      <c r="AB130" s="272"/>
      <c r="AC130" s="272"/>
      <c r="AD130" s="272"/>
      <c r="AE130" s="272"/>
      <c r="AF130" s="272"/>
      <c r="AG130" s="272"/>
      <c r="AH130" s="272"/>
      <c r="AI130" s="272"/>
      <c r="AJ130" s="272"/>
      <c r="AK130" s="273"/>
      <c r="AL130" s="274"/>
      <c r="AM130" s="298"/>
      <c r="AN130" s="275"/>
      <c r="AO130" s="275"/>
      <c r="AP130" s="275"/>
      <c r="AQ130" s="169"/>
    </row>
    <row r="131" spans="1:44" ht="11.25" customHeight="1">
      <c r="A131" s="1"/>
      <c r="B131" s="153"/>
      <c r="C131" s="72"/>
      <c r="D131" s="72"/>
      <c r="E131" s="72"/>
      <c r="F131" s="72"/>
      <c r="G131" s="72"/>
      <c r="H131" s="72"/>
      <c r="I131" s="72"/>
      <c r="J131" s="72"/>
      <c r="K131" s="72"/>
      <c r="L131" s="72"/>
      <c r="M131" s="73"/>
      <c r="N131" s="54"/>
      <c r="O131" s="54"/>
      <c r="P131" s="54"/>
      <c r="Q131" s="54"/>
      <c r="R131" s="54"/>
      <c r="S131" s="54"/>
      <c r="T131" s="54"/>
      <c r="U131" s="54"/>
      <c r="V131" s="54"/>
      <c r="W131" s="272"/>
      <c r="X131" s="272"/>
      <c r="Y131" s="272"/>
      <c r="Z131" s="272"/>
      <c r="AA131" s="272"/>
      <c r="AB131" s="272"/>
      <c r="AC131" s="272"/>
      <c r="AD131" s="272"/>
      <c r="AE131" s="272"/>
      <c r="AF131" s="272"/>
      <c r="AG131" s="272"/>
      <c r="AH131" s="272"/>
      <c r="AI131" s="272"/>
      <c r="AJ131" s="54"/>
      <c r="AK131" s="3"/>
      <c r="AN131" s="169"/>
      <c r="AO131" s="169"/>
      <c r="AP131" s="169"/>
      <c r="AQ131" s="169"/>
    </row>
    <row r="132" spans="1:44" ht="12.95" customHeight="1">
      <c r="A132" s="1"/>
      <c r="B132" s="153"/>
      <c r="C132" s="126" t="s">
        <v>202</v>
      </c>
      <c r="D132" s="73"/>
      <c r="E132" s="72"/>
      <c r="F132" s="72"/>
      <c r="G132" s="72"/>
      <c r="H132" s="72"/>
      <c r="I132" s="72"/>
      <c r="J132" s="72"/>
      <c r="K132" s="72"/>
      <c r="L132" s="72"/>
      <c r="M132" s="73"/>
      <c r="N132" s="54"/>
      <c r="O132" s="54"/>
      <c r="P132" s="54"/>
      <c r="Q132" s="54"/>
      <c r="R132" s="54"/>
      <c r="S132" s="54"/>
      <c r="T132" s="54"/>
      <c r="U132" s="54"/>
      <c r="V132" s="54"/>
      <c r="W132" s="272"/>
      <c r="X132" s="272"/>
      <c r="Y132" s="272"/>
      <c r="Z132" s="272"/>
      <c r="AA132" s="272"/>
      <c r="AB132" s="272"/>
      <c r="AC132" s="272"/>
      <c r="AD132" s="272"/>
      <c r="AE132" s="272"/>
      <c r="AF132" s="272"/>
      <c r="AG132" s="272"/>
      <c r="AH132" s="272"/>
      <c r="AI132" s="272"/>
      <c r="AJ132" s="54"/>
      <c r="AK132" s="3"/>
      <c r="AN132" s="169"/>
      <c r="AO132" s="169"/>
      <c r="AP132" s="169"/>
      <c r="AQ132" s="169"/>
    </row>
    <row r="133" spans="1:44" ht="26.25" customHeight="1">
      <c r="A133" s="1"/>
      <c r="B133" s="153"/>
      <c r="C133" s="72"/>
      <c r="D133" s="1066" t="s">
        <v>203</v>
      </c>
      <c r="E133" s="1067"/>
      <c r="F133" s="1067"/>
      <c r="G133" s="1067"/>
      <c r="H133" s="1067"/>
      <c r="I133" s="1067"/>
      <c r="J133" s="1068"/>
      <c r="K133" s="1061"/>
      <c r="L133" s="1061"/>
      <c r="M133" s="1061"/>
      <c r="N133" s="1061"/>
      <c r="O133" s="1061"/>
      <c r="P133" s="1061"/>
      <c r="Q133" s="1061"/>
      <c r="R133" s="1061"/>
      <c r="S133" s="1061"/>
      <c r="T133" s="54"/>
      <c r="U133" s="54"/>
      <c r="V133" s="54"/>
      <c r="W133" s="272"/>
      <c r="X133" s="272"/>
      <c r="Y133" s="272"/>
      <c r="Z133" s="272"/>
      <c r="AA133" s="272"/>
      <c r="AB133" s="272"/>
      <c r="AC133" s="272"/>
      <c r="AD133" s="272"/>
      <c r="AE133" s="272"/>
      <c r="AF133" s="272"/>
      <c r="AG133" s="272"/>
      <c r="AH133" s="272"/>
      <c r="AI133" s="272"/>
      <c r="AJ133" s="54"/>
      <c r="AK133" s="3"/>
      <c r="AN133" s="169"/>
      <c r="AO133" s="169"/>
      <c r="AP133" s="169"/>
      <c r="AQ133" s="169"/>
    </row>
    <row r="134" spans="1:44" ht="11.25" customHeight="1">
      <c r="A134" s="1"/>
      <c r="B134" s="153"/>
      <c r="C134" s="73"/>
      <c r="D134" s="73"/>
      <c r="E134" s="73"/>
      <c r="F134" s="73"/>
      <c r="G134" s="73"/>
      <c r="H134" s="73"/>
      <c r="I134" s="73"/>
      <c r="J134" s="73"/>
      <c r="K134" s="73"/>
      <c r="L134" s="73"/>
      <c r="M134" s="73"/>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3"/>
      <c r="AN134" s="169"/>
      <c r="AO134" s="169"/>
      <c r="AP134" s="169"/>
      <c r="AQ134" s="169"/>
    </row>
    <row r="135" spans="1:44">
      <c r="A135" s="1"/>
      <c r="B135" s="153"/>
      <c r="C135" s="126" t="s">
        <v>204</v>
      </c>
      <c r="D135" s="73"/>
      <c r="E135" s="73"/>
      <c r="F135" s="73"/>
      <c r="G135" s="73"/>
      <c r="H135" s="73"/>
      <c r="I135" s="73"/>
      <c r="J135" s="73"/>
      <c r="K135" s="73"/>
      <c r="L135" s="73"/>
      <c r="M135" s="73"/>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3"/>
      <c r="AN135" s="169"/>
      <c r="AO135" s="169"/>
      <c r="AP135" s="169"/>
      <c r="AQ135" s="169"/>
    </row>
    <row r="136" spans="1:44" ht="26.25" customHeight="1">
      <c r="A136" s="1"/>
      <c r="B136" s="153"/>
      <c r="C136" s="73"/>
      <c r="D136" s="1062">
        <v>2</v>
      </c>
      <c r="E136" s="1062"/>
      <c r="F136" s="1062"/>
      <c r="G136" s="1062"/>
      <c r="H136" s="1054" t="s">
        <v>205</v>
      </c>
      <c r="I136" s="1054"/>
      <c r="J136" s="1054"/>
      <c r="K136" s="1054"/>
      <c r="L136" s="1062">
        <v>6</v>
      </c>
      <c r="M136" s="1062"/>
      <c r="N136" s="1062"/>
      <c r="O136" s="1062"/>
      <c r="P136" s="1054" t="s">
        <v>206</v>
      </c>
      <c r="Q136" s="1054"/>
      <c r="R136" s="1054"/>
      <c r="S136" s="1054"/>
      <c r="T136" s="73"/>
      <c r="U136" s="54"/>
      <c r="V136" s="54"/>
      <c r="W136" s="54"/>
      <c r="X136" s="54"/>
      <c r="Y136" s="54"/>
      <c r="Z136" s="54"/>
      <c r="AA136" s="54"/>
      <c r="AB136" s="54"/>
      <c r="AC136" s="54"/>
      <c r="AD136" s="54"/>
      <c r="AE136" s="54"/>
      <c r="AF136" s="54"/>
      <c r="AG136" s="54"/>
      <c r="AH136" s="54"/>
      <c r="AI136" s="54"/>
      <c r="AJ136" s="54"/>
      <c r="AK136" s="3"/>
      <c r="AN136" s="169"/>
      <c r="AO136" s="169"/>
      <c r="AP136" s="169"/>
      <c r="AQ136" s="169"/>
    </row>
    <row r="137" spans="1:44" ht="11.25" customHeight="1">
      <c r="A137" s="1"/>
      <c r="B137" s="153"/>
      <c r="C137" s="73"/>
      <c r="D137" s="73"/>
      <c r="E137" s="73"/>
      <c r="F137" s="73"/>
      <c r="G137" s="73"/>
      <c r="H137" s="73"/>
      <c r="I137" s="73"/>
      <c r="J137" s="73"/>
      <c r="K137" s="73"/>
      <c r="L137" s="73"/>
      <c r="M137" s="73"/>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3"/>
      <c r="AN137" s="169"/>
      <c r="AO137" s="169"/>
      <c r="AP137" s="169"/>
      <c r="AQ137" s="169"/>
    </row>
    <row r="138" spans="1:44">
      <c r="A138" s="1"/>
      <c r="B138" s="153"/>
      <c r="C138" s="126" t="s">
        <v>207</v>
      </c>
      <c r="D138" s="73"/>
      <c r="E138" s="73"/>
      <c r="F138" s="73"/>
      <c r="G138" s="73"/>
      <c r="H138" s="73"/>
      <c r="I138" s="73"/>
      <c r="J138" s="73"/>
      <c r="K138" s="73"/>
      <c r="L138" s="73"/>
      <c r="M138" s="73"/>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307" t="s">
        <v>524</v>
      </c>
      <c r="AK138" s="3"/>
      <c r="AN138" s="169"/>
      <c r="AO138" s="169"/>
      <c r="AP138" s="169"/>
      <c r="AQ138" s="169"/>
    </row>
    <row r="139" spans="1:44" ht="30" customHeight="1">
      <c r="A139" s="1"/>
      <c r="B139" s="153"/>
      <c r="C139" s="73"/>
      <c r="D139" s="1063"/>
      <c r="E139" s="1063"/>
      <c r="F139" s="1063"/>
      <c r="G139" s="1063"/>
      <c r="H139" s="1063"/>
      <c r="I139" s="1063"/>
      <c r="J139" s="1063"/>
      <c r="K139" s="1063"/>
      <c r="L139" s="1063"/>
      <c r="M139" s="1064" t="s">
        <v>539</v>
      </c>
      <c r="N139" s="1065"/>
      <c r="O139" s="1065"/>
      <c r="P139" s="1065"/>
      <c r="Q139" s="1064" t="s">
        <v>538</v>
      </c>
      <c r="R139" s="1065"/>
      <c r="S139" s="1065"/>
      <c r="T139" s="1065"/>
      <c r="U139" s="1064" t="s">
        <v>537</v>
      </c>
      <c r="V139" s="1065"/>
      <c r="W139" s="1065"/>
      <c r="X139" s="1065"/>
      <c r="Y139" s="1064" t="s">
        <v>536</v>
      </c>
      <c r="Z139" s="1065"/>
      <c r="AA139" s="1065"/>
      <c r="AB139" s="1065"/>
      <c r="AC139" s="1064" t="s">
        <v>535</v>
      </c>
      <c r="AD139" s="1065"/>
      <c r="AE139" s="1065"/>
      <c r="AF139" s="1065"/>
      <c r="AG139" s="1064" t="s">
        <v>208</v>
      </c>
      <c r="AH139" s="1064"/>
      <c r="AI139" s="1064"/>
      <c r="AJ139" s="1064"/>
      <c r="AK139" s="3"/>
      <c r="AN139" s="169"/>
      <c r="AO139" s="276"/>
      <c r="AP139" s="169"/>
      <c r="AQ139" s="169"/>
    </row>
    <row r="140" spans="1:44" ht="30" customHeight="1">
      <c r="A140" s="1"/>
      <c r="B140" s="153"/>
      <c r="C140" s="73"/>
      <c r="D140" s="1069" t="s">
        <v>209</v>
      </c>
      <c r="E140" s="1069"/>
      <c r="F140" s="1069"/>
      <c r="G140" s="1064" t="s">
        <v>210</v>
      </c>
      <c r="H140" s="1064"/>
      <c r="I140" s="1064"/>
      <c r="J140" s="1064"/>
      <c r="K140" s="1064"/>
      <c r="L140" s="1064"/>
      <c r="M140" s="1070"/>
      <c r="N140" s="1070"/>
      <c r="O140" s="1070"/>
      <c r="P140" s="1070"/>
      <c r="Q140" s="1070"/>
      <c r="R140" s="1070"/>
      <c r="S140" s="1070"/>
      <c r="T140" s="1070"/>
      <c r="U140" s="1070"/>
      <c r="V140" s="1070"/>
      <c r="W140" s="1070"/>
      <c r="X140" s="1070"/>
      <c r="Y140" s="1070"/>
      <c r="Z140" s="1070"/>
      <c r="AA140" s="1070"/>
      <c r="AB140" s="1070"/>
      <c r="AC140" s="1070"/>
      <c r="AD140" s="1070"/>
      <c r="AE140" s="1070"/>
      <c r="AF140" s="1070"/>
      <c r="AG140" s="1071" t="str">
        <f>IF(SUM($M$140:$AF$140)=0,"",SUM($M$140:$AF$140))</f>
        <v/>
      </c>
      <c r="AH140" s="1072"/>
      <c r="AI140" s="1072"/>
      <c r="AJ140" s="1073"/>
      <c r="AK140" s="3"/>
      <c r="AN140" s="169"/>
      <c r="AO140" s="276"/>
      <c r="AP140" s="169"/>
      <c r="AQ140" s="169"/>
    </row>
    <row r="141" spans="1:44" ht="30" customHeight="1">
      <c r="A141" s="1"/>
      <c r="B141" s="153"/>
      <c r="C141" s="73"/>
      <c r="D141" s="1069"/>
      <c r="E141" s="1069"/>
      <c r="F141" s="1069"/>
      <c r="G141" s="1074" t="s">
        <v>211</v>
      </c>
      <c r="H141" s="1075"/>
      <c r="I141" s="1075"/>
      <c r="J141" s="1075"/>
      <c r="K141" s="1075"/>
      <c r="L141" s="1076"/>
      <c r="M141" s="1077"/>
      <c r="N141" s="1077"/>
      <c r="O141" s="1077"/>
      <c r="P141" s="1077"/>
      <c r="Q141" s="1077"/>
      <c r="R141" s="1077"/>
      <c r="S141" s="1077"/>
      <c r="T141" s="1077"/>
      <c r="U141" s="1077"/>
      <c r="V141" s="1077"/>
      <c r="W141" s="1077"/>
      <c r="X141" s="1077"/>
      <c r="Y141" s="1077"/>
      <c r="Z141" s="1077"/>
      <c r="AA141" s="1077"/>
      <c r="AB141" s="1077"/>
      <c r="AC141" s="1077"/>
      <c r="AD141" s="1077"/>
      <c r="AE141" s="1077"/>
      <c r="AF141" s="1077"/>
      <c r="AG141" s="1078"/>
      <c r="AH141" s="1079"/>
      <c r="AI141" s="1079"/>
      <c r="AJ141" s="1080"/>
      <c r="AK141" s="3"/>
      <c r="AM141" s="277" t="str">
        <f>IF(OR($M$141&lt;&gt;"",$Q$141&lt;&gt;"",$U$141&lt;&gt;"",$Y$141&lt;&gt;"",$AC$141&lt;&gt;""),"← 緩和措置は県に届け出て承認された場合のみ適用されます。","")</f>
        <v/>
      </c>
      <c r="AN141" s="278"/>
      <c r="AO141" s="278"/>
      <c r="AP141" s="278"/>
      <c r="AQ141" s="278"/>
      <c r="AR141" s="278"/>
    </row>
    <row r="142" spans="1:44" ht="30" customHeight="1">
      <c r="A142" s="1"/>
      <c r="B142" s="153"/>
      <c r="C142" s="73"/>
      <c r="D142" s="1069"/>
      <c r="E142" s="1069"/>
      <c r="F142" s="1069"/>
      <c r="G142" s="1086" t="s">
        <v>212</v>
      </c>
      <c r="H142" s="1087"/>
      <c r="I142" s="1087"/>
      <c r="J142" s="1087"/>
      <c r="K142" s="1087"/>
      <c r="L142" s="1088"/>
      <c r="M142" s="1077"/>
      <c r="N142" s="1077"/>
      <c r="O142" s="1077"/>
      <c r="P142" s="1077"/>
      <c r="Q142" s="1077"/>
      <c r="R142" s="1077"/>
      <c r="S142" s="1077"/>
      <c r="T142" s="1077"/>
      <c r="U142" s="1077"/>
      <c r="V142" s="1077"/>
      <c r="W142" s="1077"/>
      <c r="X142" s="1077"/>
      <c r="Y142" s="1077"/>
      <c r="Z142" s="1077"/>
      <c r="AA142" s="1077"/>
      <c r="AB142" s="1077"/>
      <c r="AC142" s="1077"/>
      <c r="AD142" s="1077"/>
      <c r="AE142" s="1077"/>
      <c r="AF142" s="1077"/>
      <c r="AG142" s="1078"/>
      <c r="AH142" s="1079"/>
      <c r="AI142" s="1079"/>
      <c r="AJ142" s="1080"/>
      <c r="AK142" s="3"/>
      <c r="AM142" s="299"/>
      <c r="AN142" s="278"/>
      <c r="AO142" s="278"/>
      <c r="AP142" s="278"/>
      <c r="AQ142" s="278"/>
      <c r="AR142" s="278"/>
    </row>
    <row r="143" spans="1:44" ht="30" customHeight="1">
      <c r="A143" s="1"/>
      <c r="B143" s="153"/>
      <c r="C143" s="73"/>
      <c r="D143" s="1069"/>
      <c r="E143" s="1069"/>
      <c r="F143" s="1069"/>
      <c r="G143" s="1065" t="s">
        <v>213</v>
      </c>
      <c r="H143" s="1065"/>
      <c r="I143" s="1065"/>
      <c r="J143" s="1065"/>
      <c r="K143" s="1065"/>
      <c r="L143" s="1065"/>
      <c r="M143" s="1085"/>
      <c r="N143" s="1085"/>
      <c r="O143" s="1085"/>
      <c r="P143" s="1085"/>
      <c r="Q143" s="1085"/>
      <c r="R143" s="1085"/>
      <c r="S143" s="1085"/>
      <c r="T143" s="1085"/>
      <c r="U143" s="1085"/>
      <c r="V143" s="1085"/>
      <c r="W143" s="1085"/>
      <c r="X143" s="1085"/>
      <c r="Y143" s="1085"/>
      <c r="Z143" s="1085"/>
      <c r="AA143" s="1085"/>
      <c r="AB143" s="1085"/>
      <c r="AC143" s="1085"/>
      <c r="AD143" s="1085"/>
      <c r="AE143" s="1085"/>
      <c r="AF143" s="1085"/>
      <c r="AG143" s="1078"/>
      <c r="AH143" s="1079"/>
      <c r="AI143" s="1079"/>
      <c r="AJ143" s="1080"/>
      <c r="AK143" s="3"/>
      <c r="AM143" s="299"/>
      <c r="AN143" s="278"/>
      <c r="AO143" s="278"/>
      <c r="AP143" s="278"/>
      <c r="AQ143" s="278"/>
      <c r="AR143" s="278"/>
    </row>
    <row r="144" spans="1:44" ht="30" customHeight="1">
      <c r="A144" s="1"/>
      <c r="B144" s="153"/>
      <c r="C144" s="73"/>
      <c r="D144" s="1069"/>
      <c r="E144" s="1069"/>
      <c r="F144" s="1069"/>
      <c r="G144" s="1064" t="s">
        <v>214</v>
      </c>
      <c r="H144" s="1064"/>
      <c r="I144" s="1064"/>
      <c r="J144" s="1064"/>
      <c r="K144" s="1064"/>
      <c r="L144" s="1064"/>
      <c r="M144" s="1081"/>
      <c r="N144" s="1082"/>
      <c r="O144" s="1082"/>
      <c r="P144" s="1082"/>
      <c r="Q144" s="1082"/>
      <c r="R144" s="1082"/>
      <c r="S144" s="1082"/>
      <c r="T144" s="1082"/>
      <c r="U144" s="1082"/>
      <c r="V144" s="1082"/>
      <c r="W144" s="1082"/>
      <c r="X144" s="1082"/>
      <c r="Y144" s="1082"/>
      <c r="Z144" s="1082"/>
      <c r="AA144" s="1082"/>
      <c r="AB144" s="1082"/>
      <c r="AC144" s="1082"/>
      <c r="AD144" s="1082"/>
      <c r="AE144" s="1082"/>
      <c r="AF144" s="1083"/>
      <c r="AG144" s="1071" t="str">
        <f>IF($AG$140="","",$AG$140-$AG$145)</f>
        <v/>
      </c>
      <c r="AH144" s="1072"/>
      <c r="AI144" s="1072"/>
      <c r="AJ144" s="1073"/>
      <c r="AK144" s="3"/>
      <c r="AN144" s="169"/>
      <c r="AO144" s="169"/>
      <c r="AP144" s="169"/>
      <c r="AQ144" s="169"/>
    </row>
    <row r="145" spans="1:46" ht="30" customHeight="1">
      <c r="A145" s="1"/>
      <c r="B145" s="153"/>
      <c r="C145" s="73"/>
      <c r="D145" s="1069"/>
      <c r="E145" s="1069"/>
      <c r="F145" s="1069"/>
      <c r="G145" s="1064" t="s">
        <v>215</v>
      </c>
      <c r="H145" s="1064"/>
      <c r="I145" s="1064"/>
      <c r="J145" s="1064"/>
      <c r="K145" s="1064"/>
      <c r="L145" s="1064"/>
      <c r="M145" s="1081"/>
      <c r="N145" s="1082"/>
      <c r="O145" s="1082"/>
      <c r="P145" s="1082"/>
      <c r="Q145" s="1082"/>
      <c r="R145" s="1082"/>
      <c r="S145" s="1082"/>
      <c r="T145" s="1082"/>
      <c r="U145" s="1082"/>
      <c r="V145" s="1082"/>
      <c r="W145" s="1082"/>
      <c r="X145" s="1082"/>
      <c r="Y145" s="1082"/>
      <c r="Z145" s="1082"/>
      <c r="AA145" s="1082"/>
      <c r="AB145" s="1082"/>
      <c r="AC145" s="1082"/>
      <c r="AD145" s="1082"/>
      <c r="AE145" s="1082"/>
      <c r="AF145" s="1083"/>
      <c r="AG145" s="1071" t="str">
        <f>IF($AG$140="","",ROUNDUP($M$140*$M$143+$Q$140*$Q$143+$U$140*$U$143+$Y$140*$Y$143+$AC$140*$AC$143,0))</f>
        <v/>
      </c>
      <c r="AH145" s="1072"/>
      <c r="AI145" s="1072"/>
      <c r="AJ145" s="1073"/>
      <c r="AK145" s="3"/>
      <c r="AN145" s="169"/>
      <c r="AO145" s="169"/>
      <c r="AP145" s="169"/>
      <c r="AQ145" s="169"/>
    </row>
    <row r="146" spans="1:46" ht="30" customHeight="1">
      <c r="A146" s="1"/>
      <c r="B146" s="153"/>
      <c r="C146" s="73"/>
      <c r="D146" s="1069" t="s">
        <v>496</v>
      </c>
      <c r="E146" s="1069"/>
      <c r="F146" s="1069"/>
      <c r="G146" s="1064" t="s">
        <v>494</v>
      </c>
      <c r="H146" s="1064"/>
      <c r="I146" s="1064"/>
      <c r="J146" s="1064"/>
      <c r="K146" s="1064"/>
      <c r="L146" s="1064"/>
      <c r="M146" s="1084" t="str">
        <f>IF(Q$49="","",Q$49)</f>
        <v/>
      </c>
      <c r="N146" s="1084"/>
      <c r="O146" s="1084"/>
      <c r="P146" s="1084"/>
      <c r="Q146" s="1084" t="str">
        <f t="shared" ref="Q146" si="14">IF(U$49="","",U$49)</f>
        <v/>
      </c>
      <c r="R146" s="1084"/>
      <c r="S146" s="1084"/>
      <c r="T146" s="1084"/>
      <c r="U146" s="1084" t="str">
        <f t="shared" ref="U146" si="15">IF(Y$49="","",Y$49)</f>
        <v/>
      </c>
      <c r="V146" s="1084"/>
      <c r="W146" s="1084"/>
      <c r="X146" s="1084"/>
      <c r="Y146" s="1084" t="str">
        <f t="shared" ref="Y146" si="16">IF(AC$49="","",AC$49)</f>
        <v/>
      </c>
      <c r="Z146" s="1084"/>
      <c r="AA146" s="1084"/>
      <c r="AB146" s="1084"/>
      <c r="AC146" s="1084" t="str">
        <f t="shared" ref="AC146" si="17">IF(AG$49="","",AG$49)</f>
        <v/>
      </c>
      <c r="AD146" s="1084"/>
      <c r="AE146" s="1084"/>
      <c r="AF146" s="1084"/>
      <c r="AG146" s="1071" t="str">
        <f>IF(SUM($M$146:$AF$146)=0,"",SUM($M$146:$AF$146))</f>
        <v/>
      </c>
      <c r="AH146" s="1072"/>
      <c r="AI146" s="1072"/>
      <c r="AJ146" s="1073"/>
      <c r="AK146" s="3"/>
      <c r="AN146" s="169"/>
      <c r="AO146" s="169"/>
      <c r="AP146" s="169"/>
      <c r="AQ146" s="169"/>
    </row>
    <row r="147" spans="1:46" ht="30" customHeight="1">
      <c r="A147" s="1"/>
      <c r="B147" s="153"/>
      <c r="C147" s="73"/>
      <c r="D147" s="1069"/>
      <c r="E147" s="1069"/>
      <c r="F147" s="1069"/>
      <c r="G147" s="1074" t="s">
        <v>495</v>
      </c>
      <c r="H147" s="1075"/>
      <c r="I147" s="1075"/>
      <c r="J147" s="1075"/>
      <c r="K147" s="1075"/>
      <c r="L147" s="1076"/>
      <c r="M147" s="1092" t="str">
        <f>IFERROR(IF(AND(M$140&gt;0,M$146&gt;0),1-M$146/M$140,""),"")</f>
        <v/>
      </c>
      <c r="N147" s="1092"/>
      <c r="O147" s="1092"/>
      <c r="P147" s="1092"/>
      <c r="Q147" s="1092" t="str">
        <f t="shared" ref="Q147" si="18">IFERROR(IF(AND(Q$140&gt;0,Q$146&gt;0),1-Q$146/Q$140,""),"")</f>
        <v/>
      </c>
      <c r="R147" s="1092"/>
      <c r="S147" s="1092"/>
      <c r="T147" s="1092"/>
      <c r="U147" s="1092" t="str">
        <f t="shared" ref="U147" si="19">IFERROR(IF(AND(U$140&gt;0,U$146&gt;0),1-U$146/U$140,""),"")</f>
        <v/>
      </c>
      <c r="V147" s="1092"/>
      <c r="W147" s="1092"/>
      <c r="X147" s="1092"/>
      <c r="Y147" s="1092" t="str">
        <f t="shared" ref="Y147" si="20">IFERROR(IF(AND(Y$140&gt;0,Y$146&gt;0),1-Y$146/Y$140,""),"")</f>
        <v/>
      </c>
      <c r="Z147" s="1092"/>
      <c r="AA147" s="1092"/>
      <c r="AB147" s="1092"/>
      <c r="AC147" s="1092" t="str">
        <f t="shared" ref="AC147" si="21">IFERROR(IF(AND(AC$140&gt;0,AC$146&gt;0),1-AC$146/AC$140,""),"")</f>
        <v/>
      </c>
      <c r="AD147" s="1092"/>
      <c r="AE147" s="1092"/>
      <c r="AF147" s="1092"/>
      <c r="AG147" s="1093" t="s">
        <v>192</v>
      </c>
      <c r="AH147" s="1094"/>
      <c r="AI147" s="1094"/>
      <c r="AJ147" s="1094"/>
      <c r="AK147" s="3"/>
      <c r="AN147" s="169"/>
      <c r="AO147" s="169"/>
      <c r="AP147" s="169"/>
      <c r="AQ147" s="169"/>
    </row>
    <row r="148" spans="1:46" ht="30" customHeight="1">
      <c r="A148" s="1"/>
      <c r="B148" s="153"/>
      <c r="C148" s="73"/>
      <c r="D148" s="1069"/>
      <c r="E148" s="1069"/>
      <c r="F148" s="1069"/>
      <c r="G148" s="1064" t="s">
        <v>216</v>
      </c>
      <c r="H148" s="1064"/>
      <c r="I148" s="1064"/>
      <c r="J148" s="1064"/>
      <c r="K148" s="1064"/>
      <c r="L148" s="1064"/>
      <c r="M148" s="1084" t="str">
        <f>IFERROR(IF(AND(M$140&gt;0,M$146&gt;0),M$140-M$146,""),"")</f>
        <v/>
      </c>
      <c r="N148" s="1084"/>
      <c r="O148" s="1084"/>
      <c r="P148" s="1084"/>
      <c r="Q148" s="1084" t="str">
        <f t="shared" ref="Q148" si="22">IFERROR(IF(AND(Q$140&gt;0,Q$146&gt;0),Q$140-Q$146,""),"")</f>
        <v/>
      </c>
      <c r="R148" s="1084"/>
      <c r="S148" s="1084"/>
      <c r="T148" s="1084"/>
      <c r="U148" s="1084" t="str">
        <f t="shared" ref="U148" si="23">IFERROR(IF(AND(U$140&gt;0,U$146&gt;0),U$140-U$146,""),"")</f>
        <v/>
      </c>
      <c r="V148" s="1084"/>
      <c r="W148" s="1084"/>
      <c r="X148" s="1084"/>
      <c r="Y148" s="1084" t="str">
        <f t="shared" ref="Y148" si="24">IFERROR(IF(AND(Y$140&gt;0,Y$146&gt;0),Y$140-Y$146,""),"")</f>
        <v/>
      </c>
      <c r="Z148" s="1084"/>
      <c r="AA148" s="1084"/>
      <c r="AB148" s="1084"/>
      <c r="AC148" s="1084" t="str">
        <f t="shared" ref="AC148" si="25">IFERROR(IF(AND(AC$140&gt;0,AC$146&gt;0),AC$140-AC$146,""),"")</f>
        <v/>
      </c>
      <c r="AD148" s="1084"/>
      <c r="AE148" s="1084"/>
      <c r="AF148" s="1084"/>
      <c r="AG148" s="1071" t="str">
        <f>IF(SUM($M$148:$AF$148)=0,"",SUM($M$148:$AF$148))</f>
        <v/>
      </c>
      <c r="AH148" s="1072"/>
      <c r="AI148" s="1072"/>
      <c r="AJ148" s="1073"/>
      <c r="AK148" s="3"/>
      <c r="AN148" s="169"/>
      <c r="AO148" s="169"/>
      <c r="AP148" s="169"/>
      <c r="AQ148" s="169"/>
    </row>
    <row r="149" spans="1:46" ht="30" customHeight="1">
      <c r="A149" s="1"/>
      <c r="B149" s="153"/>
      <c r="C149" s="73"/>
      <c r="D149" s="1089" t="s">
        <v>217</v>
      </c>
      <c r="E149" s="1090"/>
      <c r="F149" s="1090"/>
      <c r="G149" s="1090"/>
      <c r="H149" s="1090"/>
      <c r="I149" s="1090"/>
      <c r="J149" s="1090"/>
      <c r="K149" s="1090"/>
      <c r="L149" s="1091"/>
      <c r="M149" s="1077"/>
      <c r="N149" s="1077"/>
      <c r="O149" s="1077"/>
      <c r="P149" s="1077"/>
      <c r="Q149" s="1077"/>
      <c r="R149" s="1077"/>
      <c r="S149" s="1077"/>
      <c r="T149" s="1077"/>
      <c r="U149" s="1077"/>
      <c r="V149" s="1077"/>
      <c r="W149" s="1077"/>
      <c r="X149" s="1077"/>
      <c r="Y149" s="1077"/>
      <c r="Z149" s="1077"/>
      <c r="AA149" s="1077"/>
      <c r="AB149" s="1077"/>
      <c r="AC149" s="1077"/>
      <c r="AD149" s="1077"/>
      <c r="AE149" s="1077"/>
      <c r="AF149" s="1077"/>
      <c r="AG149" s="1078"/>
      <c r="AH149" s="1079"/>
      <c r="AI149" s="1079"/>
      <c r="AJ149" s="1080"/>
      <c r="AK149" s="3"/>
      <c r="AM149" s="133" t="s">
        <v>513</v>
      </c>
      <c r="AN149" s="169"/>
      <c r="AO149" s="169"/>
      <c r="AP149" s="169"/>
      <c r="AQ149" s="169"/>
    </row>
    <row r="150" spans="1:46" ht="11.25" customHeight="1">
      <c r="A150" s="1"/>
      <c r="B150" s="73"/>
      <c r="C150" s="73"/>
      <c r="D150" s="73"/>
      <c r="E150" s="73"/>
      <c r="F150" s="73"/>
      <c r="G150" s="73"/>
      <c r="H150" s="73"/>
      <c r="I150" s="73"/>
      <c r="J150" s="73"/>
      <c r="K150" s="73"/>
      <c r="L150" s="73"/>
      <c r="M150" s="73"/>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N150" s="169"/>
      <c r="AO150" s="169"/>
      <c r="AP150" s="169"/>
      <c r="AQ150" s="169"/>
    </row>
    <row r="151" spans="1:46">
      <c r="A151" s="1"/>
      <c r="B151" s="73"/>
      <c r="C151" s="54"/>
      <c r="D151" s="72"/>
      <c r="E151" s="280"/>
      <c r="F151" s="280"/>
      <c r="G151" s="280"/>
      <c r="H151" s="280"/>
      <c r="I151" s="280"/>
      <c r="J151" s="280"/>
      <c r="K151" s="280"/>
      <c r="L151" s="280"/>
      <c r="M151" s="73"/>
      <c r="N151" s="54"/>
      <c r="O151" s="54"/>
      <c r="P151" s="54"/>
      <c r="Q151" s="54"/>
      <c r="R151" s="54"/>
      <c r="S151" s="54"/>
      <c r="T151" s="54"/>
      <c r="U151" s="54"/>
      <c r="V151" s="54"/>
      <c r="W151" s="54"/>
      <c r="X151" s="54"/>
      <c r="Y151" s="116"/>
      <c r="Z151" s="116"/>
      <c r="AA151" s="116"/>
      <c r="AB151" s="107"/>
      <c r="AC151" s="116"/>
      <c r="AD151" s="116"/>
      <c r="AE151" s="116"/>
      <c r="AF151" s="116"/>
      <c r="AG151" s="116"/>
      <c r="AH151" s="116"/>
      <c r="AI151" s="116"/>
      <c r="AJ151" s="264" t="s">
        <v>79</v>
      </c>
      <c r="AK151" s="116"/>
      <c r="AN151" s="169"/>
      <c r="AO151" s="169"/>
      <c r="AP151" s="169"/>
      <c r="AQ151" s="169"/>
    </row>
    <row r="152" spans="1:46" s="46" customFormat="1" ht="13.5">
      <c r="A152" s="9"/>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871" t="s">
        <v>84</v>
      </c>
      <c r="Z152" s="871"/>
      <c r="AA152" s="871"/>
      <c r="AB152" s="871"/>
      <c r="AC152" s="746" t="str">
        <f>IF($AC$4="","",$AC$4)</f>
        <v/>
      </c>
      <c r="AD152" s="746"/>
      <c r="AE152" s="746"/>
      <c r="AF152" s="746"/>
      <c r="AG152" s="746"/>
      <c r="AH152" s="746"/>
      <c r="AI152" s="746"/>
      <c r="AJ152" s="746"/>
      <c r="AK152" s="67"/>
      <c r="AM152" s="136"/>
      <c r="AN152" s="169"/>
      <c r="AO152" s="169"/>
      <c r="AP152" s="169"/>
      <c r="AQ152" s="169"/>
    </row>
    <row r="153" spans="1:46">
      <c r="A153" s="1"/>
      <c r="B153" s="72"/>
      <c r="C153" s="258" t="s">
        <v>170</v>
      </c>
      <c r="D153" s="258"/>
      <c r="E153" s="258"/>
      <c r="F153" s="258"/>
      <c r="G153" s="258"/>
      <c r="H153" s="258"/>
      <c r="I153" s="258"/>
      <c r="J153" s="258"/>
      <c r="K153" s="258"/>
      <c r="L153" s="258"/>
      <c r="M153" s="258"/>
      <c r="N153" s="258"/>
      <c r="O153" s="258"/>
      <c r="P153" s="258"/>
      <c r="Q153" s="258"/>
      <c r="R153" s="258"/>
      <c r="S153" s="258"/>
      <c r="T153" s="258"/>
      <c r="U153" s="258"/>
      <c r="V153" s="258"/>
      <c r="W153" s="258"/>
      <c r="X153" s="258"/>
      <c r="Y153" s="54"/>
      <c r="Z153" s="54"/>
      <c r="AA153" s="54"/>
      <c r="AB153" s="54"/>
      <c r="AC153" s="54"/>
      <c r="AD153" s="54"/>
      <c r="AE153" s="54"/>
      <c r="AF153" s="281" t="str">
        <f>IF($E$10="B","B事業所（５） ",IF($E$10="C","C事業所（５）",""))</f>
        <v/>
      </c>
      <c r="AG153" s="54"/>
      <c r="AH153" s="54"/>
      <c r="AI153" s="54"/>
      <c r="AJ153" s="54"/>
      <c r="AK153" s="54"/>
      <c r="AN153" s="169"/>
      <c r="AO153" s="169"/>
      <c r="AP153" s="169"/>
      <c r="AQ153" s="169"/>
      <c r="AR153" s="46"/>
      <c r="AS153" s="46"/>
      <c r="AT153" s="46"/>
    </row>
    <row r="154" spans="1:46" ht="8.25" customHeight="1">
      <c r="A154" s="1"/>
      <c r="B154" s="32"/>
      <c r="C154" s="17"/>
      <c r="D154" s="17"/>
      <c r="E154" s="17"/>
      <c r="F154" s="17"/>
      <c r="G154" s="17"/>
      <c r="H154" s="17"/>
      <c r="I154" s="17"/>
      <c r="J154" s="17"/>
      <c r="K154" s="17"/>
      <c r="L154" s="17"/>
      <c r="M154" s="17"/>
      <c r="N154" s="17"/>
      <c r="O154" s="17"/>
      <c r="P154" s="17"/>
      <c r="Q154" s="17"/>
      <c r="R154" s="17"/>
      <c r="S154" s="17"/>
      <c r="T154" s="17"/>
      <c r="U154" s="17"/>
      <c r="V154" s="5"/>
      <c r="W154" s="5"/>
      <c r="X154" s="5"/>
      <c r="Y154" s="5"/>
      <c r="Z154" s="5"/>
      <c r="AA154" s="5"/>
      <c r="AB154" s="5"/>
      <c r="AC154" s="5"/>
      <c r="AD154" s="5"/>
      <c r="AE154" s="5"/>
      <c r="AF154" s="5"/>
      <c r="AG154" s="5"/>
      <c r="AH154" s="5"/>
      <c r="AI154" s="5"/>
      <c r="AJ154" s="5"/>
      <c r="AK154" s="18"/>
      <c r="AN154" s="169"/>
      <c r="AO154" s="169"/>
      <c r="AP154" s="169"/>
      <c r="AQ154" s="169"/>
      <c r="AR154" s="46"/>
      <c r="AS154" s="46"/>
      <c r="AT154" s="46"/>
    </row>
    <row r="155" spans="1:46" s="46" customFormat="1" ht="21" customHeight="1">
      <c r="A155" s="9"/>
      <c r="B155" s="155"/>
      <c r="C155" s="130" t="s">
        <v>171</v>
      </c>
      <c r="D155" s="86"/>
      <c r="E155" s="86"/>
      <c r="F155" s="86"/>
      <c r="G155" s="86"/>
      <c r="H155" s="67"/>
      <c r="I155" s="67"/>
      <c r="J155" s="67"/>
      <c r="K155" s="86"/>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34"/>
      <c r="AM155" s="136"/>
      <c r="AN155" s="169"/>
      <c r="AO155" s="169"/>
      <c r="AP155" s="169"/>
      <c r="AQ155" s="169"/>
    </row>
    <row r="156" spans="1:46" s="46" customFormat="1" ht="13.5">
      <c r="A156" s="9"/>
      <c r="B156" s="155"/>
      <c r="C156" s="86"/>
      <c r="D156" s="86"/>
      <c r="E156" s="86"/>
      <c r="F156" s="86"/>
      <c r="G156" s="86"/>
      <c r="H156" s="282"/>
      <c r="I156" s="282"/>
      <c r="J156" s="282"/>
      <c r="K156" s="86"/>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34"/>
      <c r="AM156" s="136"/>
      <c r="AN156" s="169"/>
      <c r="AO156" s="169"/>
      <c r="AP156" s="169"/>
      <c r="AQ156" s="169"/>
    </row>
    <row r="157" spans="1:46" s="46" customFormat="1" ht="10.5" customHeight="1">
      <c r="A157" s="9"/>
      <c r="B157" s="155"/>
      <c r="C157" s="878" t="s">
        <v>172</v>
      </c>
      <c r="D157" s="879"/>
      <c r="E157" s="884" t="s">
        <v>173</v>
      </c>
      <c r="F157" s="885"/>
      <c r="G157" s="885"/>
      <c r="H157" s="885"/>
      <c r="I157" s="885"/>
      <c r="J157" s="885"/>
      <c r="K157" s="885"/>
      <c r="L157" s="885"/>
      <c r="M157" s="885"/>
      <c r="N157" s="885"/>
      <c r="O157" s="885"/>
      <c r="P157" s="885"/>
      <c r="Q157" s="886"/>
      <c r="R157" s="878" t="s">
        <v>486</v>
      </c>
      <c r="S157" s="893"/>
      <c r="T157" s="893"/>
      <c r="U157" s="893"/>
      <c r="V157" s="893"/>
      <c r="W157" s="893"/>
      <c r="X157" s="893"/>
      <c r="Y157" s="893"/>
      <c r="Z157" s="893"/>
      <c r="AA157" s="893"/>
      <c r="AB157" s="893"/>
      <c r="AC157" s="879"/>
      <c r="AD157" s="872" t="s">
        <v>174</v>
      </c>
      <c r="AE157" s="872"/>
      <c r="AF157" s="1097" t="s">
        <v>218</v>
      </c>
      <c r="AG157" s="1097"/>
      <c r="AH157" s="873" t="s">
        <v>487</v>
      </c>
      <c r="AI157" s="873"/>
      <c r="AJ157" s="873"/>
      <c r="AK157" s="34"/>
      <c r="AM157" s="136"/>
      <c r="AN157" s="169"/>
      <c r="AO157" s="169"/>
      <c r="AP157" s="169"/>
      <c r="AQ157" s="169"/>
      <c r="AR157" s="45"/>
    </row>
    <row r="158" spans="1:46" s="46" customFormat="1" ht="10.5" customHeight="1">
      <c r="A158" s="9"/>
      <c r="B158" s="155"/>
      <c r="C158" s="1095"/>
      <c r="D158" s="881"/>
      <c r="E158" s="1096"/>
      <c r="F158" s="888"/>
      <c r="G158" s="888"/>
      <c r="H158" s="888"/>
      <c r="I158" s="888"/>
      <c r="J158" s="888"/>
      <c r="K158" s="888"/>
      <c r="L158" s="888"/>
      <c r="M158" s="888"/>
      <c r="N158" s="888"/>
      <c r="O158" s="888"/>
      <c r="P158" s="888"/>
      <c r="Q158" s="889"/>
      <c r="R158" s="1095"/>
      <c r="S158" s="894"/>
      <c r="T158" s="894"/>
      <c r="U158" s="894"/>
      <c r="V158" s="894"/>
      <c r="W158" s="894"/>
      <c r="X158" s="894"/>
      <c r="Y158" s="894"/>
      <c r="Z158" s="894"/>
      <c r="AA158" s="894"/>
      <c r="AB158" s="894"/>
      <c r="AC158" s="881"/>
      <c r="AD158" s="872"/>
      <c r="AE158" s="872"/>
      <c r="AF158" s="1097"/>
      <c r="AG158" s="1097"/>
      <c r="AH158" s="873"/>
      <c r="AI158" s="873"/>
      <c r="AJ158" s="873"/>
      <c r="AK158" s="34"/>
      <c r="AM158" s="136"/>
      <c r="AN158" s="169"/>
      <c r="AO158" s="169"/>
      <c r="AP158" s="169"/>
      <c r="AQ158" s="169"/>
      <c r="AR158" s="45"/>
    </row>
    <row r="159" spans="1:46" s="46" customFormat="1" ht="10.5" customHeight="1">
      <c r="A159" s="9"/>
      <c r="B159" s="155"/>
      <c r="C159" s="1095"/>
      <c r="D159" s="881"/>
      <c r="E159" s="890"/>
      <c r="F159" s="891"/>
      <c r="G159" s="891"/>
      <c r="H159" s="891"/>
      <c r="I159" s="891"/>
      <c r="J159" s="891"/>
      <c r="K159" s="891"/>
      <c r="L159" s="891"/>
      <c r="M159" s="891"/>
      <c r="N159" s="891"/>
      <c r="O159" s="891"/>
      <c r="P159" s="891"/>
      <c r="Q159" s="892"/>
      <c r="R159" s="1095"/>
      <c r="S159" s="894"/>
      <c r="T159" s="894"/>
      <c r="U159" s="894"/>
      <c r="V159" s="894"/>
      <c r="W159" s="894"/>
      <c r="X159" s="894"/>
      <c r="Y159" s="894"/>
      <c r="Z159" s="894"/>
      <c r="AA159" s="894"/>
      <c r="AB159" s="894"/>
      <c r="AC159" s="881"/>
      <c r="AD159" s="872"/>
      <c r="AE159" s="872"/>
      <c r="AF159" s="1097"/>
      <c r="AG159" s="1097"/>
      <c r="AH159" s="873"/>
      <c r="AI159" s="873"/>
      <c r="AJ159" s="873"/>
      <c r="AK159" s="34"/>
      <c r="AM159" s="136"/>
      <c r="AN159" s="169"/>
      <c r="AO159" s="169"/>
      <c r="AP159" s="169"/>
      <c r="AQ159" s="169"/>
    </row>
    <row r="160" spans="1:46" s="46" customFormat="1" ht="27.75" customHeight="1">
      <c r="A160" s="9"/>
      <c r="B160" s="155"/>
      <c r="C160" s="1095"/>
      <c r="D160" s="881"/>
      <c r="E160" s="1098" t="s">
        <v>176</v>
      </c>
      <c r="F160" s="1099"/>
      <c r="G160" s="1100"/>
      <c r="H160" s="874" t="s">
        <v>177</v>
      </c>
      <c r="I160" s="875"/>
      <c r="J160" s="875"/>
      <c r="K160" s="875"/>
      <c r="L160" s="875"/>
      <c r="M160" s="875"/>
      <c r="N160" s="875"/>
      <c r="O160" s="875"/>
      <c r="P160" s="875"/>
      <c r="Q160" s="876"/>
      <c r="R160" s="1095"/>
      <c r="S160" s="894"/>
      <c r="T160" s="894"/>
      <c r="U160" s="894"/>
      <c r="V160" s="894"/>
      <c r="W160" s="894"/>
      <c r="X160" s="894"/>
      <c r="Y160" s="894"/>
      <c r="Z160" s="894"/>
      <c r="AA160" s="894"/>
      <c r="AB160" s="894"/>
      <c r="AC160" s="881"/>
      <c r="AD160" s="872"/>
      <c r="AE160" s="872"/>
      <c r="AF160" s="1097"/>
      <c r="AG160" s="1097"/>
      <c r="AH160" s="873"/>
      <c r="AI160" s="873"/>
      <c r="AJ160" s="873"/>
      <c r="AK160" s="34"/>
      <c r="AM160" s="136"/>
      <c r="AN160" s="169"/>
      <c r="AO160" s="169"/>
      <c r="AP160" s="169"/>
      <c r="AQ160" s="169"/>
    </row>
    <row r="161" spans="1:46" s="46" customFormat="1" ht="27.75" customHeight="1">
      <c r="A161" s="9"/>
      <c r="B161" s="155"/>
      <c r="C161" s="882"/>
      <c r="D161" s="883"/>
      <c r="E161" s="1101"/>
      <c r="F161" s="1102"/>
      <c r="G161" s="1103"/>
      <c r="H161" s="874" t="s">
        <v>178</v>
      </c>
      <c r="I161" s="875"/>
      <c r="J161" s="875"/>
      <c r="K161" s="876"/>
      <c r="L161" s="874" t="s">
        <v>179</v>
      </c>
      <c r="M161" s="875"/>
      <c r="N161" s="875"/>
      <c r="O161" s="875"/>
      <c r="P161" s="875"/>
      <c r="Q161" s="876"/>
      <c r="R161" s="882"/>
      <c r="S161" s="895"/>
      <c r="T161" s="895"/>
      <c r="U161" s="895"/>
      <c r="V161" s="895"/>
      <c r="W161" s="895"/>
      <c r="X161" s="895"/>
      <c r="Y161" s="895"/>
      <c r="Z161" s="895"/>
      <c r="AA161" s="895"/>
      <c r="AB161" s="895"/>
      <c r="AC161" s="883"/>
      <c r="AD161" s="872"/>
      <c r="AE161" s="872"/>
      <c r="AF161" s="1097"/>
      <c r="AG161" s="1097"/>
      <c r="AH161" s="873"/>
      <c r="AI161" s="873"/>
      <c r="AJ161" s="873"/>
      <c r="AK161" s="34"/>
      <c r="AM161" s="136"/>
      <c r="AN161" s="169"/>
      <c r="AO161" s="169"/>
      <c r="AP161" s="169"/>
      <c r="AQ161" s="169"/>
    </row>
    <row r="162" spans="1:46" s="46" customFormat="1" ht="42" customHeight="1">
      <c r="A162" s="9"/>
      <c r="B162" s="155"/>
      <c r="C162" s="900">
        <v>1</v>
      </c>
      <c r="D162" s="901"/>
      <c r="E162" s="902" t="str" cm="1">
        <f t="array" aca="1" ref="E162" ca="1">IFERROR(INDIRECT("Tbl!"&amp;ADDRESS(MATCH($L162,Tbl!$AC:$AC,0),27)),"")</f>
        <v/>
      </c>
      <c r="F162" s="903"/>
      <c r="G162" s="904"/>
      <c r="H162" s="905" t="str" cm="1">
        <f t="array" aca="1" ref="H162" ca="1">IFERROR(INDIRECT("Tbl!"&amp;ADDRESS(MATCH($L162,Tbl!$AC:$AC,0),28)),"")</f>
        <v/>
      </c>
      <c r="I162" s="906"/>
      <c r="J162" s="906"/>
      <c r="K162" s="907"/>
      <c r="L162" s="908"/>
      <c r="M162" s="909"/>
      <c r="N162" s="909"/>
      <c r="O162" s="909"/>
      <c r="P162" s="909"/>
      <c r="Q162" s="909"/>
      <c r="R162" s="1104"/>
      <c r="S162" s="1105"/>
      <c r="T162" s="1105"/>
      <c r="U162" s="1105"/>
      <c r="V162" s="1105"/>
      <c r="W162" s="1105"/>
      <c r="X162" s="1105"/>
      <c r="Y162" s="1105"/>
      <c r="Z162" s="1105"/>
      <c r="AA162" s="1105"/>
      <c r="AB162" s="1105"/>
      <c r="AC162" s="1105"/>
      <c r="AD162" s="896"/>
      <c r="AE162" s="896"/>
      <c r="AF162" s="896"/>
      <c r="AG162" s="896"/>
      <c r="AH162" s="897"/>
      <c r="AI162" s="898"/>
      <c r="AJ162" s="899"/>
      <c r="AK162" s="34"/>
      <c r="AM162" s="343" t="s">
        <v>533</v>
      </c>
      <c r="AN162" s="343"/>
      <c r="AO162" s="343"/>
      <c r="AP162" s="343"/>
      <c r="AQ162" s="343"/>
      <c r="AR162" s="343"/>
      <c r="AS162" s="343"/>
    </row>
    <row r="163" spans="1:46" s="46" customFormat="1" ht="42" customHeight="1">
      <c r="A163" s="9"/>
      <c r="B163" s="155"/>
      <c r="C163" s="900">
        <v>2</v>
      </c>
      <c r="D163" s="901"/>
      <c r="E163" s="902" t="str" cm="1">
        <f t="array" aca="1" ref="E163" ca="1">IFERROR(INDIRECT("Tbl!"&amp;ADDRESS(MATCH($L163,Tbl!$AC:$AC,0),27)),"")</f>
        <v/>
      </c>
      <c r="F163" s="903"/>
      <c r="G163" s="904"/>
      <c r="H163" s="905" t="str" cm="1">
        <f t="array" aca="1" ref="H163" ca="1">IFERROR(INDIRECT("Tbl!"&amp;ADDRESS(MATCH($L163,Tbl!$AC:$AC,0),28)),"")</f>
        <v/>
      </c>
      <c r="I163" s="906"/>
      <c r="J163" s="906"/>
      <c r="K163" s="907"/>
      <c r="L163" s="908"/>
      <c r="M163" s="909"/>
      <c r="N163" s="909"/>
      <c r="O163" s="909"/>
      <c r="P163" s="909"/>
      <c r="Q163" s="909"/>
      <c r="R163" s="1104"/>
      <c r="S163" s="1105"/>
      <c r="T163" s="1105"/>
      <c r="U163" s="1105"/>
      <c r="V163" s="1105"/>
      <c r="W163" s="1105"/>
      <c r="X163" s="1105"/>
      <c r="Y163" s="1105"/>
      <c r="Z163" s="1105"/>
      <c r="AA163" s="1105"/>
      <c r="AB163" s="1105"/>
      <c r="AC163" s="1105"/>
      <c r="AD163" s="896"/>
      <c r="AE163" s="896"/>
      <c r="AF163" s="896"/>
      <c r="AG163" s="896"/>
      <c r="AH163" s="897"/>
      <c r="AI163" s="898"/>
      <c r="AJ163" s="899"/>
      <c r="AK163" s="34"/>
      <c r="AM163" s="136"/>
      <c r="AN163" s="169"/>
      <c r="AO163" s="169"/>
      <c r="AP163" s="169"/>
      <c r="AQ163" s="169"/>
    </row>
    <row r="164" spans="1:46" s="46" customFormat="1" ht="42" customHeight="1">
      <c r="A164" s="9"/>
      <c r="B164" s="155"/>
      <c r="C164" s="900">
        <v>3</v>
      </c>
      <c r="D164" s="901"/>
      <c r="E164" s="902" t="str" cm="1">
        <f t="array" aca="1" ref="E164" ca="1">IFERROR(INDIRECT("Tbl!"&amp;ADDRESS(MATCH($L164,Tbl!$AC:$AC,0),27)),"")</f>
        <v/>
      </c>
      <c r="F164" s="903"/>
      <c r="G164" s="904"/>
      <c r="H164" s="905" t="str" cm="1">
        <f t="array" aca="1" ref="H164" ca="1">IFERROR(INDIRECT("Tbl!"&amp;ADDRESS(MATCH($L164,Tbl!$AC:$AC,0),28)),"")</f>
        <v/>
      </c>
      <c r="I164" s="906"/>
      <c r="J164" s="906"/>
      <c r="K164" s="907"/>
      <c r="L164" s="908"/>
      <c r="M164" s="909"/>
      <c r="N164" s="909"/>
      <c r="O164" s="909"/>
      <c r="P164" s="909"/>
      <c r="Q164" s="909"/>
      <c r="R164" s="1104"/>
      <c r="S164" s="1105"/>
      <c r="T164" s="1105"/>
      <c r="U164" s="1105"/>
      <c r="V164" s="1105"/>
      <c r="W164" s="1105"/>
      <c r="X164" s="1105"/>
      <c r="Y164" s="1105"/>
      <c r="Z164" s="1105"/>
      <c r="AA164" s="1105"/>
      <c r="AB164" s="1105"/>
      <c r="AC164" s="1105"/>
      <c r="AD164" s="896"/>
      <c r="AE164" s="896"/>
      <c r="AF164" s="896"/>
      <c r="AG164" s="896"/>
      <c r="AH164" s="897"/>
      <c r="AI164" s="898"/>
      <c r="AJ164" s="899"/>
      <c r="AK164" s="34"/>
      <c r="AM164" s="136"/>
      <c r="AN164" s="169"/>
      <c r="AO164" s="169"/>
      <c r="AP164" s="169"/>
      <c r="AQ164" s="169"/>
    </row>
    <row r="165" spans="1:46" s="46" customFormat="1" ht="42" customHeight="1">
      <c r="A165" s="9"/>
      <c r="B165" s="155"/>
      <c r="C165" s="900">
        <v>4</v>
      </c>
      <c r="D165" s="901"/>
      <c r="E165" s="902" t="str" cm="1">
        <f t="array" aca="1" ref="E165" ca="1">IFERROR(INDIRECT("Tbl!"&amp;ADDRESS(MATCH($L165,Tbl!$AC:$AC,0),27)),"")</f>
        <v/>
      </c>
      <c r="F165" s="903"/>
      <c r="G165" s="904"/>
      <c r="H165" s="905" t="str" cm="1">
        <f t="array" aca="1" ref="H165" ca="1">IFERROR(INDIRECT("Tbl!"&amp;ADDRESS(MATCH($L165,Tbl!$AC:$AC,0),28)),"")</f>
        <v/>
      </c>
      <c r="I165" s="906"/>
      <c r="J165" s="906"/>
      <c r="K165" s="907"/>
      <c r="L165" s="908"/>
      <c r="M165" s="909"/>
      <c r="N165" s="909"/>
      <c r="O165" s="909"/>
      <c r="P165" s="909"/>
      <c r="Q165" s="909"/>
      <c r="R165" s="1104"/>
      <c r="S165" s="1105"/>
      <c r="T165" s="1105"/>
      <c r="U165" s="1105"/>
      <c r="V165" s="1105"/>
      <c r="W165" s="1105"/>
      <c r="X165" s="1105"/>
      <c r="Y165" s="1105"/>
      <c r="Z165" s="1105"/>
      <c r="AA165" s="1105"/>
      <c r="AB165" s="1105"/>
      <c r="AC165" s="1105"/>
      <c r="AD165" s="896"/>
      <c r="AE165" s="896"/>
      <c r="AF165" s="896"/>
      <c r="AG165" s="896"/>
      <c r="AH165" s="897"/>
      <c r="AI165" s="898"/>
      <c r="AJ165" s="899"/>
      <c r="AK165" s="34"/>
      <c r="AM165" s="136"/>
      <c r="AN165" s="169"/>
      <c r="AO165" s="169"/>
      <c r="AP165" s="169"/>
      <c r="AQ165" s="169"/>
    </row>
    <row r="166" spans="1:46" s="46" customFormat="1" ht="42" customHeight="1">
      <c r="A166" s="9"/>
      <c r="B166" s="155"/>
      <c r="C166" s="900">
        <v>5</v>
      </c>
      <c r="D166" s="901"/>
      <c r="E166" s="902" t="str" cm="1">
        <f t="array" aca="1" ref="E166" ca="1">IFERROR(INDIRECT("Tbl!"&amp;ADDRESS(MATCH($L166,Tbl!$AC:$AC,0),27)),"")</f>
        <v/>
      </c>
      <c r="F166" s="903"/>
      <c r="G166" s="904"/>
      <c r="H166" s="905" t="str" cm="1">
        <f t="array" aca="1" ref="H166" ca="1">IFERROR(INDIRECT("Tbl!"&amp;ADDRESS(MATCH($L166,Tbl!$AC:$AC,0),28)),"")</f>
        <v/>
      </c>
      <c r="I166" s="906"/>
      <c r="J166" s="906"/>
      <c r="K166" s="907"/>
      <c r="L166" s="908"/>
      <c r="M166" s="909"/>
      <c r="N166" s="909"/>
      <c r="O166" s="909"/>
      <c r="P166" s="909"/>
      <c r="Q166" s="909"/>
      <c r="R166" s="1104"/>
      <c r="S166" s="1105"/>
      <c r="T166" s="1105"/>
      <c r="U166" s="1105"/>
      <c r="V166" s="1105"/>
      <c r="W166" s="1105"/>
      <c r="X166" s="1105"/>
      <c r="Y166" s="1105"/>
      <c r="Z166" s="1105"/>
      <c r="AA166" s="1105"/>
      <c r="AB166" s="1105"/>
      <c r="AC166" s="1105"/>
      <c r="AD166" s="896"/>
      <c r="AE166" s="896"/>
      <c r="AF166" s="896"/>
      <c r="AG166" s="896"/>
      <c r="AH166" s="897"/>
      <c r="AI166" s="898"/>
      <c r="AJ166" s="899"/>
      <c r="AK166" s="34"/>
      <c r="AM166" s="136"/>
      <c r="AN166" s="169"/>
      <c r="AO166" s="169"/>
      <c r="AP166" s="169"/>
      <c r="AQ166" s="169"/>
    </row>
    <row r="167" spans="1:46" s="46" customFormat="1" ht="42" customHeight="1">
      <c r="A167" s="9"/>
      <c r="B167" s="155"/>
      <c r="C167" s="900">
        <v>6</v>
      </c>
      <c r="D167" s="901"/>
      <c r="E167" s="902" t="str" cm="1">
        <f t="array" aca="1" ref="E167" ca="1">IFERROR(INDIRECT("Tbl!"&amp;ADDRESS(MATCH($L167,Tbl!$AC:$AC,0),27)),"")</f>
        <v/>
      </c>
      <c r="F167" s="903"/>
      <c r="G167" s="904"/>
      <c r="H167" s="905" t="str" cm="1">
        <f t="array" aca="1" ref="H167" ca="1">IFERROR(INDIRECT("Tbl!"&amp;ADDRESS(MATCH($L167,Tbl!$AC:$AC,0),28)),"")</f>
        <v/>
      </c>
      <c r="I167" s="906"/>
      <c r="J167" s="906"/>
      <c r="K167" s="907"/>
      <c r="L167" s="908"/>
      <c r="M167" s="909"/>
      <c r="N167" s="909"/>
      <c r="O167" s="909"/>
      <c r="P167" s="909"/>
      <c r="Q167" s="909"/>
      <c r="R167" s="1104"/>
      <c r="S167" s="1105"/>
      <c r="T167" s="1105"/>
      <c r="U167" s="1105"/>
      <c r="V167" s="1105"/>
      <c r="W167" s="1105"/>
      <c r="X167" s="1105"/>
      <c r="Y167" s="1105"/>
      <c r="Z167" s="1105"/>
      <c r="AA167" s="1105"/>
      <c r="AB167" s="1105"/>
      <c r="AC167" s="1105"/>
      <c r="AD167" s="896"/>
      <c r="AE167" s="896"/>
      <c r="AF167" s="896"/>
      <c r="AG167" s="896"/>
      <c r="AH167" s="897"/>
      <c r="AI167" s="898"/>
      <c r="AJ167" s="899"/>
      <c r="AK167" s="34"/>
      <c r="AM167" s="136"/>
      <c r="AN167" s="169"/>
      <c r="AO167" s="169"/>
      <c r="AP167" s="169"/>
      <c r="AQ167" s="169"/>
    </row>
    <row r="168" spans="1:46" s="46" customFormat="1" ht="42" customHeight="1">
      <c r="A168" s="9"/>
      <c r="B168" s="155"/>
      <c r="C168" s="900">
        <v>7</v>
      </c>
      <c r="D168" s="901"/>
      <c r="E168" s="902" t="str" cm="1">
        <f t="array" aca="1" ref="E168" ca="1">IFERROR(INDIRECT("Tbl!"&amp;ADDRESS(MATCH($L168,Tbl!$AC:$AC,0),27)),"")</f>
        <v/>
      </c>
      <c r="F168" s="903"/>
      <c r="G168" s="904"/>
      <c r="H168" s="905" t="str" cm="1">
        <f t="array" aca="1" ref="H168" ca="1">IFERROR(INDIRECT("Tbl!"&amp;ADDRESS(MATCH($L168,Tbl!$AC:$AC,0),28)),"")</f>
        <v/>
      </c>
      <c r="I168" s="906"/>
      <c r="J168" s="906"/>
      <c r="K168" s="907"/>
      <c r="L168" s="908"/>
      <c r="M168" s="909"/>
      <c r="N168" s="909"/>
      <c r="O168" s="909"/>
      <c r="P168" s="909"/>
      <c r="Q168" s="909"/>
      <c r="R168" s="1104"/>
      <c r="S168" s="1105"/>
      <c r="T168" s="1105"/>
      <c r="U168" s="1105"/>
      <c r="V168" s="1105"/>
      <c r="W168" s="1105"/>
      <c r="X168" s="1105"/>
      <c r="Y168" s="1105"/>
      <c r="Z168" s="1105"/>
      <c r="AA168" s="1105"/>
      <c r="AB168" s="1105"/>
      <c r="AC168" s="1105"/>
      <c r="AD168" s="896"/>
      <c r="AE168" s="896"/>
      <c r="AF168" s="896"/>
      <c r="AG168" s="896"/>
      <c r="AH168" s="897"/>
      <c r="AI168" s="898"/>
      <c r="AJ168" s="899"/>
      <c r="AK168" s="34"/>
      <c r="AM168" s="136"/>
      <c r="AN168" s="169"/>
      <c r="AO168" s="169"/>
      <c r="AP168" s="169"/>
      <c r="AQ168" s="169"/>
    </row>
    <row r="169" spans="1:46" s="46" customFormat="1" ht="42" customHeight="1">
      <c r="A169" s="9"/>
      <c r="B169" s="155"/>
      <c r="C169" s="900">
        <v>8</v>
      </c>
      <c r="D169" s="901"/>
      <c r="E169" s="902" t="str" cm="1">
        <f t="array" aca="1" ref="E169" ca="1">IFERROR(INDIRECT("Tbl!"&amp;ADDRESS(MATCH($L169,Tbl!$AC:$AC,0),27)),"")</f>
        <v/>
      </c>
      <c r="F169" s="903"/>
      <c r="G169" s="904"/>
      <c r="H169" s="905" t="str" cm="1">
        <f t="array" aca="1" ref="H169" ca="1">IFERROR(INDIRECT("Tbl!"&amp;ADDRESS(MATCH($L169,Tbl!$AC:$AC,0),28)),"")</f>
        <v/>
      </c>
      <c r="I169" s="906"/>
      <c r="J169" s="906"/>
      <c r="K169" s="907"/>
      <c r="L169" s="908"/>
      <c r="M169" s="909"/>
      <c r="N169" s="909"/>
      <c r="O169" s="909"/>
      <c r="P169" s="909"/>
      <c r="Q169" s="909"/>
      <c r="R169" s="1104"/>
      <c r="S169" s="1105"/>
      <c r="T169" s="1105"/>
      <c r="U169" s="1105"/>
      <c r="V169" s="1105"/>
      <c r="W169" s="1105"/>
      <c r="X169" s="1105"/>
      <c r="Y169" s="1105"/>
      <c r="Z169" s="1105"/>
      <c r="AA169" s="1105"/>
      <c r="AB169" s="1105"/>
      <c r="AC169" s="1105"/>
      <c r="AD169" s="896"/>
      <c r="AE169" s="896"/>
      <c r="AF169" s="896"/>
      <c r="AG169" s="896"/>
      <c r="AH169" s="897"/>
      <c r="AI169" s="898"/>
      <c r="AJ169" s="899"/>
      <c r="AK169" s="34"/>
      <c r="AM169" s="136"/>
      <c r="AN169" s="169"/>
      <c r="AO169" s="169"/>
      <c r="AP169" s="169"/>
      <c r="AQ169" s="169"/>
    </row>
    <row r="170" spans="1:46" s="46" customFormat="1" ht="42" customHeight="1">
      <c r="A170" s="9"/>
      <c r="B170" s="155"/>
      <c r="C170" s="900">
        <v>9</v>
      </c>
      <c r="D170" s="901"/>
      <c r="E170" s="902" t="str" cm="1">
        <f t="array" aca="1" ref="E170" ca="1">IFERROR(INDIRECT("Tbl!"&amp;ADDRESS(MATCH($L170,Tbl!$AC:$AC,0),27)),"")</f>
        <v/>
      </c>
      <c r="F170" s="903"/>
      <c r="G170" s="904"/>
      <c r="H170" s="905" t="str" cm="1">
        <f t="array" aca="1" ref="H170" ca="1">IFERROR(INDIRECT("Tbl!"&amp;ADDRESS(MATCH($L170,Tbl!$AC:$AC,0),28)),"")</f>
        <v/>
      </c>
      <c r="I170" s="906"/>
      <c r="J170" s="906"/>
      <c r="K170" s="907"/>
      <c r="L170" s="908"/>
      <c r="M170" s="909"/>
      <c r="N170" s="909"/>
      <c r="O170" s="909"/>
      <c r="P170" s="909"/>
      <c r="Q170" s="909"/>
      <c r="R170" s="1104"/>
      <c r="S170" s="1105"/>
      <c r="T170" s="1105"/>
      <c r="U170" s="1105"/>
      <c r="V170" s="1105"/>
      <c r="W170" s="1105"/>
      <c r="X170" s="1105"/>
      <c r="Y170" s="1105"/>
      <c r="Z170" s="1105"/>
      <c r="AA170" s="1105"/>
      <c r="AB170" s="1105"/>
      <c r="AC170" s="1105"/>
      <c r="AD170" s="896"/>
      <c r="AE170" s="896"/>
      <c r="AF170" s="896"/>
      <c r="AG170" s="896"/>
      <c r="AH170" s="897"/>
      <c r="AI170" s="898"/>
      <c r="AJ170" s="899"/>
      <c r="AK170" s="34"/>
      <c r="AM170" s="136"/>
      <c r="AN170" s="169"/>
      <c r="AO170" s="169"/>
      <c r="AP170" s="169"/>
      <c r="AQ170" s="169"/>
    </row>
    <row r="171" spans="1:46" s="46" customFormat="1" ht="42" customHeight="1">
      <c r="A171" s="9"/>
      <c r="B171" s="155"/>
      <c r="C171" s="900">
        <v>10</v>
      </c>
      <c r="D171" s="901"/>
      <c r="E171" s="902" t="str" cm="1">
        <f t="array" aca="1" ref="E171" ca="1">IFERROR(INDIRECT("Tbl!"&amp;ADDRESS(MATCH($L171,Tbl!$AC:$AC,0),27)),"")</f>
        <v/>
      </c>
      <c r="F171" s="903"/>
      <c r="G171" s="904"/>
      <c r="H171" s="905" t="str" cm="1">
        <f t="array" aca="1" ref="H171" ca="1">IFERROR(INDIRECT("Tbl!"&amp;ADDRESS(MATCH($L171,Tbl!$AC:$AC,0),28)),"")</f>
        <v/>
      </c>
      <c r="I171" s="906"/>
      <c r="J171" s="906"/>
      <c r="K171" s="907"/>
      <c r="L171" s="908"/>
      <c r="M171" s="909"/>
      <c r="N171" s="909"/>
      <c r="O171" s="909"/>
      <c r="P171" s="909"/>
      <c r="Q171" s="909"/>
      <c r="R171" s="1104"/>
      <c r="S171" s="1105"/>
      <c r="T171" s="1105"/>
      <c r="U171" s="1105"/>
      <c r="V171" s="1105"/>
      <c r="W171" s="1105"/>
      <c r="X171" s="1105"/>
      <c r="Y171" s="1105"/>
      <c r="Z171" s="1105"/>
      <c r="AA171" s="1105"/>
      <c r="AB171" s="1105"/>
      <c r="AC171" s="1105"/>
      <c r="AD171" s="896"/>
      <c r="AE171" s="896"/>
      <c r="AF171" s="896"/>
      <c r="AG171" s="896"/>
      <c r="AH171" s="897"/>
      <c r="AI171" s="898"/>
      <c r="AJ171" s="899"/>
      <c r="AK171" s="34"/>
      <c r="AM171" s="136"/>
      <c r="AN171" s="169"/>
      <c r="AO171" s="169"/>
      <c r="AP171" s="169"/>
      <c r="AQ171" s="169"/>
    </row>
    <row r="172" spans="1:46" s="46" customFormat="1" ht="42" customHeight="1">
      <c r="A172" s="9"/>
      <c r="B172" s="155"/>
      <c r="C172" s="900">
        <v>11</v>
      </c>
      <c r="D172" s="901"/>
      <c r="E172" s="902" t="str" cm="1">
        <f t="array" aca="1" ref="E172" ca="1">IFERROR(INDIRECT("Tbl!"&amp;ADDRESS(MATCH($L172,Tbl!$AC:$AC,0),27)),"")</f>
        <v/>
      </c>
      <c r="F172" s="903"/>
      <c r="G172" s="904"/>
      <c r="H172" s="905" t="str" cm="1">
        <f t="array" aca="1" ref="H172" ca="1">IFERROR(INDIRECT("Tbl!"&amp;ADDRESS(MATCH($L172,Tbl!$AC:$AC,0),28)),"")</f>
        <v/>
      </c>
      <c r="I172" s="906"/>
      <c r="J172" s="906"/>
      <c r="K172" s="907"/>
      <c r="L172" s="908"/>
      <c r="M172" s="909"/>
      <c r="N172" s="909"/>
      <c r="O172" s="909"/>
      <c r="P172" s="909"/>
      <c r="Q172" s="909"/>
      <c r="R172" s="1104"/>
      <c r="S172" s="1105"/>
      <c r="T172" s="1105"/>
      <c r="U172" s="1105"/>
      <c r="V172" s="1105"/>
      <c r="W172" s="1105"/>
      <c r="X172" s="1105"/>
      <c r="Y172" s="1105"/>
      <c r="Z172" s="1105"/>
      <c r="AA172" s="1105"/>
      <c r="AB172" s="1105"/>
      <c r="AC172" s="1105"/>
      <c r="AD172" s="896"/>
      <c r="AE172" s="896"/>
      <c r="AF172" s="896"/>
      <c r="AG172" s="896"/>
      <c r="AH172" s="897"/>
      <c r="AI172" s="898"/>
      <c r="AJ172" s="899"/>
      <c r="AK172" s="34"/>
      <c r="AM172" s="136"/>
      <c r="AN172" s="169"/>
      <c r="AO172" s="169"/>
      <c r="AP172" s="169"/>
      <c r="AQ172" s="169"/>
    </row>
    <row r="173" spans="1:46" s="46" customFormat="1" ht="42" customHeight="1">
      <c r="A173" s="9"/>
      <c r="B173" s="155"/>
      <c r="C173" s="900">
        <v>12</v>
      </c>
      <c r="D173" s="901"/>
      <c r="E173" s="902" t="str" cm="1">
        <f t="array" aca="1" ref="E173" ca="1">IFERROR(INDIRECT("Tbl!"&amp;ADDRESS(MATCH($L173,Tbl!$AC:$AC,0),27)),"")</f>
        <v/>
      </c>
      <c r="F173" s="903"/>
      <c r="G173" s="904"/>
      <c r="H173" s="905" t="str" cm="1">
        <f t="array" aca="1" ref="H173" ca="1">IFERROR(INDIRECT("Tbl!"&amp;ADDRESS(MATCH($L173,Tbl!$AC:$AC,0),28)),"")</f>
        <v/>
      </c>
      <c r="I173" s="906"/>
      <c r="J173" s="906"/>
      <c r="K173" s="907"/>
      <c r="L173" s="908"/>
      <c r="M173" s="909"/>
      <c r="N173" s="909"/>
      <c r="O173" s="909"/>
      <c r="P173" s="909"/>
      <c r="Q173" s="909"/>
      <c r="R173" s="1104"/>
      <c r="S173" s="1105"/>
      <c r="T173" s="1105"/>
      <c r="U173" s="1105"/>
      <c r="V173" s="1105"/>
      <c r="W173" s="1105"/>
      <c r="X173" s="1105"/>
      <c r="Y173" s="1105"/>
      <c r="Z173" s="1105"/>
      <c r="AA173" s="1105"/>
      <c r="AB173" s="1105"/>
      <c r="AC173" s="1105"/>
      <c r="AD173" s="896"/>
      <c r="AE173" s="896"/>
      <c r="AF173" s="896"/>
      <c r="AG173" s="896"/>
      <c r="AH173" s="897"/>
      <c r="AI173" s="898"/>
      <c r="AJ173" s="899"/>
      <c r="AK173" s="34"/>
      <c r="AM173" s="136"/>
      <c r="AN173" s="169"/>
      <c r="AO173" s="169"/>
      <c r="AP173" s="169"/>
      <c r="AQ173" s="169"/>
    </row>
    <row r="174" spans="1:46" s="46" customFormat="1" ht="42" customHeight="1">
      <c r="A174" s="9"/>
      <c r="B174" s="155"/>
      <c r="C174" s="900">
        <v>13</v>
      </c>
      <c r="D174" s="901"/>
      <c r="E174" s="902" t="str" cm="1">
        <f t="array" aca="1" ref="E174" ca="1">IFERROR(INDIRECT("Tbl!"&amp;ADDRESS(MATCH($L174,Tbl!$AC:$AC,0),27)),"")</f>
        <v/>
      </c>
      <c r="F174" s="903"/>
      <c r="G174" s="904"/>
      <c r="H174" s="905" t="str" cm="1">
        <f t="array" aca="1" ref="H174" ca="1">IFERROR(INDIRECT("Tbl!"&amp;ADDRESS(MATCH($L174,Tbl!$AC:$AC,0),28)),"")</f>
        <v/>
      </c>
      <c r="I174" s="906"/>
      <c r="J174" s="906"/>
      <c r="K174" s="907"/>
      <c r="L174" s="908"/>
      <c r="M174" s="909"/>
      <c r="N174" s="909"/>
      <c r="O174" s="909"/>
      <c r="P174" s="909"/>
      <c r="Q174" s="909"/>
      <c r="R174" s="1104"/>
      <c r="S174" s="1105"/>
      <c r="T174" s="1105"/>
      <c r="U174" s="1105"/>
      <c r="V174" s="1105"/>
      <c r="W174" s="1105"/>
      <c r="X174" s="1105"/>
      <c r="Y174" s="1105"/>
      <c r="Z174" s="1105"/>
      <c r="AA174" s="1105"/>
      <c r="AB174" s="1105"/>
      <c r="AC174" s="1105"/>
      <c r="AD174" s="896"/>
      <c r="AE174" s="896"/>
      <c r="AF174" s="896"/>
      <c r="AG174" s="896"/>
      <c r="AH174" s="897"/>
      <c r="AI174" s="898"/>
      <c r="AJ174" s="899"/>
      <c r="AK174" s="34"/>
      <c r="AM174" s="136"/>
      <c r="AN174" s="169"/>
      <c r="AO174" s="169"/>
      <c r="AP174" s="169"/>
      <c r="AQ174" s="169"/>
      <c r="AR174" s="45"/>
      <c r="AS174" s="45"/>
      <c r="AT174" s="45"/>
    </row>
    <row r="175" spans="1:46" s="46" customFormat="1" ht="42" customHeight="1">
      <c r="A175" s="9"/>
      <c r="B175" s="155"/>
      <c r="C175" s="900">
        <v>14</v>
      </c>
      <c r="D175" s="901"/>
      <c r="E175" s="902" t="str" cm="1">
        <f t="array" aca="1" ref="E175" ca="1">IFERROR(INDIRECT("Tbl!"&amp;ADDRESS(MATCH($L175,Tbl!$AC:$AC,0),27)),"")</f>
        <v/>
      </c>
      <c r="F175" s="903"/>
      <c r="G175" s="904"/>
      <c r="H175" s="905" t="str" cm="1">
        <f t="array" aca="1" ref="H175" ca="1">IFERROR(INDIRECT("Tbl!"&amp;ADDRESS(MATCH($L175,Tbl!$AC:$AC,0),28)),"")</f>
        <v/>
      </c>
      <c r="I175" s="906"/>
      <c r="J175" s="906"/>
      <c r="K175" s="907"/>
      <c r="L175" s="908"/>
      <c r="M175" s="909"/>
      <c r="N175" s="909"/>
      <c r="O175" s="909"/>
      <c r="P175" s="909"/>
      <c r="Q175" s="909"/>
      <c r="R175" s="1104"/>
      <c r="S175" s="1105"/>
      <c r="T175" s="1105"/>
      <c r="U175" s="1105"/>
      <c r="V175" s="1105"/>
      <c r="W175" s="1105"/>
      <c r="X175" s="1105"/>
      <c r="Y175" s="1105"/>
      <c r="Z175" s="1105"/>
      <c r="AA175" s="1105"/>
      <c r="AB175" s="1105"/>
      <c r="AC175" s="1105"/>
      <c r="AD175" s="896"/>
      <c r="AE175" s="896"/>
      <c r="AF175" s="896"/>
      <c r="AG175" s="896"/>
      <c r="AH175" s="897"/>
      <c r="AI175" s="898"/>
      <c r="AJ175" s="899"/>
      <c r="AK175" s="34"/>
      <c r="AM175" s="136"/>
      <c r="AN175" s="169"/>
      <c r="AO175" s="169"/>
      <c r="AP175" s="169"/>
      <c r="AQ175" s="169"/>
    </row>
    <row r="176" spans="1:46" s="46" customFormat="1" ht="42" customHeight="1">
      <c r="A176" s="9"/>
      <c r="B176" s="155"/>
      <c r="C176" s="900">
        <v>15</v>
      </c>
      <c r="D176" s="901"/>
      <c r="E176" s="902" t="str" cm="1">
        <f t="array" aca="1" ref="E176" ca="1">IFERROR(INDIRECT("Tbl!"&amp;ADDRESS(MATCH($L176,Tbl!$AC:$AC,0),27)),"")</f>
        <v/>
      </c>
      <c r="F176" s="903"/>
      <c r="G176" s="904"/>
      <c r="H176" s="905" t="str" cm="1">
        <f t="array" aca="1" ref="H176" ca="1">IFERROR(INDIRECT("Tbl!"&amp;ADDRESS(MATCH($L176,Tbl!$AC:$AC,0),28)),"")</f>
        <v/>
      </c>
      <c r="I176" s="906"/>
      <c r="J176" s="906"/>
      <c r="K176" s="907"/>
      <c r="L176" s="908"/>
      <c r="M176" s="909"/>
      <c r="N176" s="909"/>
      <c r="O176" s="909"/>
      <c r="P176" s="909"/>
      <c r="Q176" s="909"/>
      <c r="R176" s="1104"/>
      <c r="S176" s="1105"/>
      <c r="T176" s="1105"/>
      <c r="U176" s="1105"/>
      <c r="V176" s="1105"/>
      <c r="W176" s="1105"/>
      <c r="X176" s="1105"/>
      <c r="Y176" s="1105"/>
      <c r="Z176" s="1105"/>
      <c r="AA176" s="1105"/>
      <c r="AB176" s="1105"/>
      <c r="AC176" s="1105"/>
      <c r="AD176" s="896"/>
      <c r="AE176" s="896"/>
      <c r="AF176" s="896"/>
      <c r="AG176" s="896"/>
      <c r="AH176" s="897"/>
      <c r="AI176" s="898"/>
      <c r="AJ176" s="899"/>
      <c r="AK176" s="34"/>
      <c r="AM176" s="308"/>
      <c r="AN176" s="308"/>
      <c r="AO176" s="308"/>
      <c r="AP176" s="308"/>
      <c r="AQ176" s="308"/>
      <c r="AR176" s="308"/>
      <c r="AS176" s="308"/>
      <c r="AT176" s="308"/>
    </row>
    <row r="177" spans="1:46" ht="18" customHeight="1">
      <c r="A177" s="1"/>
      <c r="B177" s="54"/>
      <c r="C177" s="283"/>
      <c r="D177" s="54"/>
      <c r="E177" s="54"/>
      <c r="F177" s="54"/>
      <c r="G177" s="54"/>
      <c r="H177" s="54"/>
      <c r="I177" s="54"/>
      <c r="J177" s="54"/>
      <c r="K177" s="54"/>
      <c r="L177" s="54"/>
      <c r="M177" s="54"/>
      <c r="N177" s="54"/>
      <c r="O177" s="54"/>
      <c r="P177" s="54"/>
      <c r="Q177" s="54"/>
      <c r="R177" s="54"/>
      <c r="S177" s="54"/>
      <c r="T177" s="54"/>
      <c r="U177" s="54"/>
      <c r="V177" s="116"/>
      <c r="W177" s="116"/>
      <c r="X177" s="116"/>
      <c r="Y177" s="116"/>
      <c r="Z177" s="116"/>
      <c r="AA177" s="121"/>
      <c r="AB177" s="116"/>
      <c r="AC177" s="116"/>
      <c r="AD177" s="116"/>
      <c r="AE177" s="116"/>
      <c r="AF177" s="116"/>
      <c r="AG177" s="116"/>
      <c r="AH177" s="116"/>
      <c r="AI177" s="116"/>
      <c r="AJ177" s="251" t="s">
        <v>79</v>
      </c>
      <c r="AK177" s="116"/>
      <c r="AN177" s="169"/>
      <c r="AO177" s="169"/>
      <c r="AP177" s="169"/>
      <c r="AQ177" s="169"/>
    </row>
    <row r="178" spans="1:46" s="46" customFormat="1" ht="13.5">
      <c r="A178" s="9"/>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871" t="s">
        <v>84</v>
      </c>
      <c r="Z178" s="871"/>
      <c r="AA178" s="871"/>
      <c r="AB178" s="871"/>
      <c r="AC178" s="746" t="str">
        <f>IF($AC$4="","",$AC$4)</f>
        <v/>
      </c>
      <c r="AD178" s="746"/>
      <c r="AE178" s="746"/>
      <c r="AF178" s="746"/>
      <c r="AG178" s="746"/>
      <c r="AH178" s="746"/>
      <c r="AI178" s="746"/>
      <c r="AJ178" s="746"/>
      <c r="AK178" s="67"/>
      <c r="AM178" s="136"/>
      <c r="AN178" s="169"/>
      <c r="AO178" s="169"/>
      <c r="AP178" s="169"/>
      <c r="AQ178" s="169"/>
    </row>
    <row r="179" spans="1:46">
      <c r="A179" s="1"/>
      <c r="B179" s="72"/>
      <c r="C179" s="258" t="s">
        <v>170</v>
      </c>
      <c r="D179" s="258"/>
      <c r="E179" s="258"/>
      <c r="F179" s="258"/>
      <c r="G179" s="258"/>
      <c r="H179" s="258"/>
      <c r="I179" s="258"/>
      <c r="J179" s="258"/>
      <c r="K179" s="258"/>
      <c r="L179" s="258"/>
      <c r="M179" s="258"/>
      <c r="N179" s="258"/>
      <c r="O179" s="258"/>
      <c r="P179" s="258"/>
      <c r="Q179" s="258"/>
      <c r="R179" s="258"/>
      <c r="S179" s="258"/>
      <c r="T179" s="258"/>
      <c r="U179" s="258"/>
      <c r="V179" s="258"/>
      <c r="W179" s="258"/>
      <c r="X179" s="258"/>
      <c r="Y179" s="54"/>
      <c r="Z179" s="54"/>
      <c r="AA179" s="54"/>
      <c r="AB179" s="54"/>
      <c r="AC179" s="54"/>
      <c r="AD179" s="54"/>
      <c r="AE179" s="54"/>
      <c r="AF179" s="281" t="str">
        <f>IF($E$10="B","B事業所（６）",IF($E$10="C","C事業所（６）",""))</f>
        <v/>
      </c>
      <c r="AG179" s="54"/>
      <c r="AH179" s="54"/>
      <c r="AI179" s="54"/>
      <c r="AJ179" s="54"/>
      <c r="AK179" s="54"/>
      <c r="AN179" s="169"/>
      <c r="AO179" s="169"/>
      <c r="AP179" s="169"/>
      <c r="AQ179" s="169"/>
      <c r="AR179" s="46"/>
      <c r="AS179" s="46"/>
      <c r="AT179" s="46"/>
    </row>
    <row r="180" spans="1:46" ht="8.25" customHeight="1">
      <c r="A180" s="1"/>
      <c r="B180" s="32"/>
      <c r="C180" s="17"/>
      <c r="D180" s="17"/>
      <c r="E180" s="17"/>
      <c r="F180" s="17"/>
      <c r="G180" s="17"/>
      <c r="H180" s="17"/>
      <c r="I180" s="17"/>
      <c r="J180" s="17"/>
      <c r="K180" s="17"/>
      <c r="L180" s="17"/>
      <c r="M180" s="17"/>
      <c r="N180" s="17"/>
      <c r="O180" s="17"/>
      <c r="P180" s="17"/>
      <c r="Q180" s="17"/>
      <c r="R180" s="17"/>
      <c r="S180" s="17"/>
      <c r="T180" s="17"/>
      <c r="U180" s="17"/>
      <c r="V180" s="5"/>
      <c r="W180" s="5"/>
      <c r="X180" s="5"/>
      <c r="Y180" s="5"/>
      <c r="Z180" s="5"/>
      <c r="AA180" s="5"/>
      <c r="AB180" s="5"/>
      <c r="AC180" s="5"/>
      <c r="AD180" s="5"/>
      <c r="AE180" s="5"/>
      <c r="AF180" s="5"/>
      <c r="AG180" s="5"/>
      <c r="AH180" s="5"/>
      <c r="AI180" s="5"/>
      <c r="AJ180" s="5"/>
      <c r="AK180" s="18"/>
      <c r="AN180" s="169"/>
      <c r="AO180" s="169"/>
      <c r="AP180" s="169"/>
      <c r="AQ180" s="169"/>
      <c r="AR180" s="46"/>
      <c r="AS180" s="46"/>
      <c r="AT180" s="46"/>
    </row>
    <row r="181" spans="1:46" s="46" customFormat="1" ht="13.5">
      <c r="A181" s="9"/>
      <c r="B181" s="155"/>
      <c r="C181" s="130" t="s">
        <v>180</v>
      </c>
      <c r="D181" s="86"/>
      <c r="E181" s="86"/>
      <c r="F181" s="86"/>
      <c r="G181" s="86"/>
      <c r="H181" s="86"/>
      <c r="I181" s="86"/>
      <c r="J181" s="86"/>
      <c r="K181" s="86"/>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34"/>
      <c r="AM181" s="136"/>
      <c r="AN181" s="169"/>
      <c r="AO181" s="169"/>
      <c r="AP181" s="169"/>
      <c r="AQ181" s="169"/>
    </row>
    <row r="182" spans="1:46" s="46" customFormat="1" ht="13.5">
      <c r="A182" s="9"/>
      <c r="B182" s="155"/>
      <c r="C182" s="86"/>
      <c r="D182" s="86"/>
      <c r="E182" s="86"/>
      <c r="F182" s="86"/>
      <c r="G182" s="86"/>
      <c r="H182" s="67"/>
      <c r="I182" s="86"/>
      <c r="J182" s="67"/>
      <c r="K182" s="86"/>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34"/>
      <c r="AM182" s="136"/>
      <c r="AN182" s="169"/>
      <c r="AO182" s="169"/>
      <c r="AP182" s="169"/>
      <c r="AQ182" s="169"/>
    </row>
    <row r="183" spans="1:46" s="46" customFormat="1" ht="13.5">
      <c r="A183" s="9"/>
      <c r="B183" s="155"/>
      <c r="C183" s="914" t="s">
        <v>181</v>
      </c>
      <c r="D183" s="914"/>
      <c r="E183" s="914"/>
      <c r="F183" s="914"/>
      <c r="G183" s="914"/>
      <c r="H183" s="914"/>
      <c r="I183" s="914"/>
      <c r="J183" s="914"/>
      <c r="K183" s="914"/>
      <c r="L183" s="914"/>
      <c r="M183" s="914"/>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34"/>
      <c r="AM183" s="136"/>
      <c r="AN183" s="169"/>
      <c r="AO183" s="169"/>
      <c r="AP183" s="169"/>
      <c r="AQ183" s="169"/>
    </row>
    <row r="184" spans="1:46" s="46" customFormat="1" ht="13.5">
      <c r="A184" s="9"/>
      <c r="B184" s="155"/>
      <c r="C184" s="86"/>
      <c r="D184" s="86"/>
      <c r="E184" s="86"/>
      <c r="F184" s="86"/>
      <c r="G184" s="86"/>
      <c r="H184" s="89"/>
      <c r="I184" s="86"/>
      <c r="J184" s="88"/>
      <c r="K184" s="86"/>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34"/>
      <c r="AM184" s="136"/>
      <c r="AN184" s="169"/>
      <c r="AO184" s="169"/>
      <c r="AP184" s="169"/>
      <c r="AQ184" s="169"/>
    </row>
    <row r="185" spans="1:46" s="46" customFormat="1" ht="13.5">
      <c r="A185" s="9"/>
      <c r="B185" s="155"/>
      <c r="C185" s="130" t="s">
        <v>182</v>
      </c>
      <c r="D185" s="86"/>
      <c r="E185" s="86"/>
      <c r="F185" s="86"/>
      <c r="G185" s="86"/>
      <c r="H185" s="89"/>
      <c r="I185" s="86"/>
      <c r="J185" s="88"/>
      <c r="K185" s="86"/>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34"/>
      <c r="AM185" s="136"/>
      <c r="AN185" s="169"/>
      <c r="AO185" s="169"/>
      <c r="AP185" s="169"/>
      <c r="AQ185" s="169"/>
    </row>
    <row r="186" spans="1:46" s="46" customFormat="1" ht="14.45" customHeight="1">
      <c r="A186" s="9"/>
      <c r="B186" s="155"/>
      <c r="C186" s="915"/>
      <c r="D186" s="916"/>
      <c r="E186" s="916"/>
      <c r="F186" s="916"/>
      <c r="G186" s="916"/>
      <c r="H186" s="916"/>
      <c r="I186" s="916"/>
      <c r="J186" s="916"/>
      <c r="K186" s="916"/>
      <c r="L186" s="916"/>
      <c r="M186" s="916"/>
      <c r="N186" s="916"/>
      <c r="O186" s="916"/>
      <c r="P186" s="916"/>
      <c r="Q186" s="916"/>
      <c r="R186" s="916"/>
      <c r="S186" s="916"/>
      <c r="T186" s="916"/>
      <c r="U186" s="916"/>
      <c r="V186" s="916"/>
      <c r="W186" s="916"/>
      <c r="X186" s="916"/>
      <c r="Y186" s="916"/>
      <c r="Z186" s="916"/>
      <c r="AA186" s="916"/>
      <c r="AB186" s="916"/>
      <c r="AC186" s="916"/>
      <c r="AD186" s="916"/>
      <c r="AE186" s="916"/>
      <c r="AF186" s="916"/>
      <c r="AG186" s="916"/>
      <c r="AH186" s="916"/>
      <c r="AI186" s="916"/>
      <c r="AJ186" s="917"/>
      <c r="AK186" s="34"/>
      <c r="AM186" s="133" t="s">
        <v>452</v>
      </c>
      <c r="AN186" s="169"/>
      <c r="AO186" s="169"/>
      <c r="AP186" s="169"/>
      <c r="AQ186" s="169"/>
    </row>
    <row r="187" spans="1:46" s="46" customFormat="1" ht="14.45" customHeight="1">
      <c r="A187" s="9"/>
      <c r="B187" s="155"/>
      <c r="C187" s="918"/>
      <c r="D187" s="919"/>
      <c r="E187" s="919"/>
      <c r="F187" s="919"/>
      <c r="G187" s="919"/>
      <c r="H187" s="919"/>
      <c r="I187" s="919"/>
      <c r="J187" s="919"/>
      <c r="K187" s="919"/>
      <c r="L187" s="919"/>
      <c r="M187" s="919"/>
      <c r="N187" s="919"/>
      <c r="O187" s="919"/>
      <c r="P187" s="919"/>
      <c r="Q187" s="919"/>
      <c r="R187" s="919"/>
      <c r="S187" s="919"/>
      <c r="T187" s="919"/>
      <c r="U187" s="919"/>
      <c r="V187" s="919"/>
      <c r="W187" s="919"/>
      <c r="X187" s="919"/>
      <c r="Y187" s="919"/>
      <c r="Z187" s="919"/>
      <c r="AA187" s="919"/>
      <c r="AB187" s="919"/>
      <c r="AC187" s="919"/>
      <c r="AD187" s="919"/>
      <c r="AE187" s="919"/>
      <c r="AF187" s="919"/>
      <c r="AG187" s="919"/>
      <c r="AH187" s="919"/>
      <c r="AI187" s="919"/>
      <c r="AJ187" s="920"/>
      <c r="AK187" s="34"/>
      <c r="AM187" s="136"/>
      <c r="AN187" s="169"/>
      <c r="AO187" s="169"/>
      <c r="AP187" s="169"/>
      <c r="AQ187" s="169"/>
    </row>
    <row r="188" spans="1:46" s="46" customFormat="1" ht="14.45" customHeight="1">
      <c r="A188" s="9"/>
      <c r="B188" s="155"/>
      <c r="C188" s="918"/>
      <c r="D188" s="919"/>
      <c r="E188" s="919"/>
      <c r="F188" s="919"/>
      <c r="G188" s="919"/>
      <c r="H188" s="919"/>
      <c r="I188" s="919"/>
      <c r="J188" s="919"/>
      <c r="K188" s="919"/>
      <c r="L188" s="919"/>
      <c r="M188" s="919"/>
      <c r="N188" s="919"/>
      <c r="O188" s="919"/>
      <c r="P188" s="919"/>
      <c r="Q188" s="919"/>
      <c r="R188" s="919"/>
      <c r="S188" s="919"/>
      <c r="T188" s="919"/>
      <c r="U188" s="919"/>
      <c r="V188" s="919"/>
      <c r="W188" s="919"/>
      <c r="X188" s="919"/>
      <c r="Y188" s="919"/>
      <c r="Z188" s="919"/>
      <c r="AA188" s="919"/>
      <c r="AB188" s="919"/>
      <c r="AC188" s="919"/>
      <c r="AD188" s="919"/>
      <c r="AE188" s="919"/>
      <c r="AF188" s="919"/>
      <c r="AG188" s="919"/>
      <c r="AH188" s="919"/>
      <c r="AI188" s="919"/>
      <c r="AJ188" s="920"/>
      <c r="AK188" s="34"/>
      <c r="AM188" s="136"/>
      <c r="AN188" s="169"/>
      <c r="AO188" s="169"/>
      <c r="AP188" s="169"/>
      <c r="AQ188" s="169"/>
    </row>
    <row r="189" spans="1:46" s="46" customFormat="1" ht="14.45" customHeight="1">
      <c r="A189" s="9"/>
      <c r="B189" s="155"/>
      <c r="C189" s="918"/>
      <c r="D189" s="919"/>
      <c r="E189" s="919"/>
      <c r="F189" s="919"/>
      <c r="G189" s="919"/>
      <c r="H189" s="919"/>
      <c r="I189" s="919"/>
      <c r="J189" s="919"/>
      <c r="K189" s="919"/>
      <c r="L189" s="919"/>
      <c r="M189" s="919"/>
      <c r="N189" s="919"/>
      <c r="O189" s="919"/>
      <c r="P189" s="919"/>
      <c r="Q189" s="919"/>
      <c r="R189" s="919"/>
      <c r="S189" s="919"/>
      <c r="T189" s="919"/>
      <c r="U189" s="919"/>
      <c r="V189" s="919"/>
      <c r="W189" s="919"/>
      <c r="X189" s="919"/>
      <c r="Y189" s="919"/>
      <c r="Z189" s="919"/>
      <c r="AA189" s="919"/>
      <c r="AB189" s="919"/>
      <c r="AC189" s="919"/>
      <c r="AD189" s="919"/>
      <c r="AE189" s="919"/>
      <c r="AF189" s="919"/>
      <c r="AG189" s="919"/>
      <c r="AH189" s="919"/>
      <c r="AI189" s="919"/>
      <c r="AJ189" s="920"/>
      <c r="AK189" s="34"/>
      <c r="AM189" s="136"/>
      <c r="AN189" s="169"/>
      <c r="AO189" s="169"/>
      <c r="AP189" s="169"/>
      <c r="AQ189" s="169"/>
    </row>
    <row r="190" spans="1:46" s="46" customFormat="1" ht="14.45" customHeight="1">
      <c r="A190" s="9"/>
      <c r="B190" s="155"/>
      <c r="C190" s="918"/>
      <c r="D190" s="919"/>
      <c r="E190" s="919"/>
      <c r="F190" s="919"/>
      <c r="G190" s="919"/>
      <c r="H190" s="919"/>
      <c r="I190" s="919"/>
      <c r="J190" s="919"/>
      <c r="K190" s="919"/>
      <c r="L190" s="919"/>
      <c r="M190" s="919"/>
      <c r="N190" s="919"/>
      <c r="O190" s="919"/>
      <c r="P190" s="919"/>
      <c r="Q190" s="919"/>
      <c r="R190" s="919"/>
      <c r="S190" s="919"/>
      <c r="T190" s="919"/>
      <c r="U190" s="919"/>
      <c r="V190" s="919"/>
      <c r="W190" s="919"/>
      <c r="X190" s="919"/>
      <c r="Y190" s="919"/>
      <c r="Z190" s="919"/>
      <c r="AA190" s="919"/>
      <c r="AB190" s="919"/>
      <c r="AC190" s="919"/>
      <c r="AD190" s="919"/>
      <c r="AE190" s="919"/>
      <c r="AF190" s="919"/>
      <c r="AG190" s="919"/>
      <c r="AH190" s="919"/>
      <c r="AI190" s="919"/>
      <c r="AJ190" s="920"/>
      <c r="AK190" s="34"/>
      <c r="AM190" s="136"/>
      <c r="AN190" s="169"/>
      <c r="AO190" s="169"/>
      <c r="AP190" s="169"/>
      <c r="AQ190" s="169"/>
    </row>
    <row r="191" spans="1:46" s="46" customFormat="1" ht="14.45" customHeight="1">
      <c r="A191" s="9"/>
      <c r="B191" s="155"/>
      <c r="C191" s="918"/>
      <c r="D191" s="919"/>
      <c r="E191" s="919"/>
      <c r="F191" s="919"/>
      <c r="G191" s="919"/>
      <c r="H191" s="919"/>
      <c r="I191" s="919"/>
      <c r="J191" s="919"/>
      <c r="K191" s="919"/>
      <c r="L191" s="919"/>
      <c r="M191" s="919"/>
      <c r="N191" s="919"/>
      <c r="O191" s="919"/>
      <c r="P191" s="919"/>
      <c r="Q191" s="919"/>
      <c r="R191" s="919"/>
      <c r="S191" s="919"/>
      <c r="T191" s="919"/>
      <c r="U191" s="919"/>
      <c r="V191" s="919"/>
      <c r="W191" s="919"/>
      <c r="X191" s="919"/>
      <c r="Y191" s="919"/>
      <c r="Z191" s="919"/>
      <c r="AA191" s="919"/>
      <c r="AB191" s="919"/>
      <c r="AC191" s="919"/>
      <c r="AD191" s="919"/>
      <c r="AE191" s="919"/>
      <c r="AF191" s="919"/>
      <c r="AG191" s="919"/>
      <c r="AH191" s="919"/>
      <c r="AI191" s="919"/>
      <c r="AJ191" s="920"/>
      <c r="AK191" s="34"/>
      <c r="AM191" s="136"/>
      <c r="AN191" s="169"/>
      <c r="AO191" s="169"/>
      <c r="AP191" s="169"/>
      <c r="AQ191" s="169"/>
    </row>
    <row r="192" spans="1:46" s="46" customFormat="1" ht="14.45" customHeight="1">
      <c r="A192" s="9"/>
      <c r="B192" s="155"/>
      <c r="C192" s="918"/>
      <c r="D192" s="919"/>
      <c r="E192" s="919"/>
      <c r="F192" s="919"/>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920"/>
      <c r="AK192" s="34"/>
      <c r="AM192" s="136"/>
      <c r="AN192" s="169"/>
      <c r="AO192" s="169"/>
      <c r="AP192" s="169"/>
      <c r="AQ192" s="169"/>
    </row>
    <row r="193" spans="1:43" s="46" customFormat="1" ht="14.45" customHeight="1">
      <c r="A193" s="9"/>
      <c r="B193" s="155"/>
      <c r="C193" s="918"/>
      <c r="D193" s="919"/>
      <c r="E193" s="919"/>
      <c r="F193" s="919"/>
      <c r="G193" s="919"/>
      <c r="H193" s="919"/>
      <c r="I193" s="919"/>
      <c r="J193" s="919"/>
      <c r="K193" s="919"/>
      <c r="L193" s="919"/>
      <c r="M193" s="919"/>
      <c r="N193" s="919"/>
      <c r="O193" s="919"/>
      <c r="P193" s="919"/>
      <c r="Q193" s="919"/>
      <c r="R193" s="919"/>
      <c r="S193" s="919"/>
      <c r="T193" s="919"/>
      <c r="U193" s="919"/>
      <c r="V193" s="919"/>
      <c r="W193" s="919"/>
      <c r="X193" s="919"/>
      <c r="Y193" s="919"/>
      <c r="Z193" s="919"/>
      <c r="AA193" s="919"/>
      <c r="AB193" s="919"/>
      <c r="AC193" s="919"/>
      <c r="AD193" s="919"/>
      <c r="AE193" s="919"/>
      <c r="AF193" s="919"/>
      <c r="AG193" s="919"/>
      <c r="AH193" s="919"/>
      <c r="AI193" s="919"/>
      <c r="AJ193" s="920"/>
      <c r="AK193" s="34"/>
      <c r="AM193" s="136"/>
      <c r="AN193" s="169"/>
      <c r="AO193" s="169"/>
      <c r="AP193" s="169"/>
      <c r="AQ193" s="169"/>
    </row>
    <row r="194" spans="1:43" s="46" customFormat="1" ht="14.45" customHeight="1">
      <c r="A194" s="9"/>
      <c r="B194" s="155"/>
      <c r="C194" s="918"/>
      <c r="D194" s="919"/>
      <c r="E194" s="919"/>
      <c r="F194" s="919"/>
      <c r="G194" s="919"/>
      <c r="H194" s="919"/>
      <c r="I194" s="919"/>
      <c r="J194" s="919"/>
      <c r="K194" s="919"/>
      <c r="L194" s="919"/>
      <c r="M194" s="919"/>
      <c r="N194" s="919"/>
      <c r="O194" s="919"/>
      <c r="P194" s="919"/>
      <c r="Q194" s="919"/>
      <c r="R194" s="919"/>
      <c r="S194" s="919"/>
      <c r="T194" s="919"/>
      <c r="U194" s="919"/>
      <c r="V194" s="919"/>
      <c r="W194" s="919"/>
      <c r="X194" s="919"/>
      <c r="Y194" s="919"/>
      <c r="Z194" s="919"/>
      <c r="AA194" s="919"/>
      <c r="AB194" s="919"/>
      <c r="AC194" s="919"/>
      <c r="AD194" s="919"/>
      <c r="AE194" s="919"/>
      <c r="AF194" s="919"/>
      <c r="AG194" s="919"/>
      <c r="AH194" s="919"/>
      <c r="AI194" s="919"/>
      <c r="AJ194" s="920"/>
      <c r="AK194" s="34"/>
      <c r="AM194" s="136"/>
      <c r="AN194" s="169"/>
      <c r="AO194" s="169"/>
      <c r="AP194" s="169"/>
      <c r="AQ194" s="169"/>
    </row>
    <row r="195" spans="1:43" s="46" customFormat="1" ht="14.45" customHeight="1">
      <c r="A195" s="9"/>
      <c r="B195" s="155"/>
      <c r="C195" s="918"/>
      <c r="D195" s="919"/>
      <c r="E195" s="919"/>
      <c r="F195" s="919"/>
      <c r="G195" s="919"/>
      <c r="H195" s="919"/>
      <c r="I195" s="919"/>
      <c r="J195" s="919"/>
      <c r="K195" s="919"/>
      <c r="L195" s="919"/>
      <c r="M195" s="919"/>
      <c r="N195" s="919"/>
      <c r="O195" s="919"/>
      <c r="P195" s="919"/>
      <c r="Q195" s="919"/>
      <c r="R195" s="919"/>
      <c r="S195" s="919"/>
      <c r="T195" s="919"/>
      <c r="U195" s="919"/>
      <c r="V195" s="919"/>
      <c r="W195" s="919"/>
      <c r="X195" s="919"/>
      <c r="Y195" s="919"/>
      <c r="Z195" s="919"/>
      <c r="AA195" s="919"/>
      <c r="AB195" s="919"/>
      <c r="AC195" s="919"/>
      <c r="AD195" s="919"/>
      <c r="AE195" s="919"/>
      <c r="AF195" s="919"/>
      <c r="AG195" s="919"/>
      <c r="AH195" s="919"/>
      <c r="AI195" s="919"/>
      <c r="AJ195" s="920"/>
      <c r="AK195" s="34"/>
      <c r="AM195" s="136"/>
      <c r="AN195" s="169"/>
      <c r="AO195" s="169"/>
      <c r="AP195" s="169"/>
      <c r="AQ195" s="169"/>
    </row>
    <row r="196" spans="1:43" s="46" customFormat="1" ht="14.45" customHeight="1">
      <c r="A196" s="9"/>
      <c r="B196" s="155"/>
      <c r="C196" s="918"/>
      <c r="D196" s="919"/>
      <c r="E196" s="919"/>
      <c r="F196" s="919"/>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920"/>
      <c r="AK196" s="34"/>
      <c r="AM196" s="136"/>
      <c r="AN196" s="169"/>
      <c r="AO196" s="169"/>
      <c r="AP196" s="169"/>
      <c r="AQ196" s="169"/>
    </row>
    <row r="197" spans="1:43" s="46" customFormat="1" ht="14.45" customHeight="1">
      <c r="A197" s="9"/>
      <c r="B197" s="155"/>
      <c r="C197" s="918"/>
      <c r="D197" s="919"/>
      <c r="E197" s="919"/>
      <c r="F197" s="919"/>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920"/>
      <c r="AK197" s="34"/>
      <c r="AM197" s="136"/>
      <c r="AN197" s="169"/>
      <c r="AO197" s="169"/>
      <c r="AP197" s="169"/>
      <c r="AQ197" s="169"/>
    </row>
    <row r="198" spans="1:43" s="46" customFormat="1" ht="14.45" customHeight="1">
      <c r="A198" s="9"/>
      <c r="B198" s="155"/>
      <c r="C198" s="918"/>
      <c r="D198" s="919"/>
      <c r="E198" s="919"/>
      <c r="F198" s="919"/>
      <c r="G198" s="919"/>
      <c r="H198" s="919"/>
      <c r="I198" s="919"/>
      <c r="J198" s="919"/>
      <c r="K198" s="919"/>
      <c r="L198" s="919"/>
      <c r="M198" s="919"/>
      <c r="N198" s="919"/>
      <c r="O198" s="919"/>
      <c r="P198" s="919"/>
      <c r="Q198" s="919"/>
      <c r="R198" s="919"/>
      <c r="S198" s="919"/>
      <c r="T198" s="919"/>
      <c r="U198" s="919"/>
      <c r="V198" s="919"/>
      <c r="W198" s="919"/>
      <c r="X198" s="919"/>
      <c r="Y198" s="919"/>
      <c r="Z198" s="919"/>
      <c r="AA198" s="919"/>
      <c r="AB198" s="919"/>
      <c r="AC198" s="919"/>
      <c r="AD198" s="919"/>
      <c r="AE198" s="919"/>
      <c r="AF198" s="919"/>
      <c r="AG198" s="919"/>
      <c r="AH198" s="919"/>
      <c r="AI198" s="919"/>
      <c r="AJ198" s="920"/>
      <c r="AK198" s="34"/>
      <c r="AM198" s="136"/>
      <c r="AN198" s="169"/>
      <c r="AO198" s="169"/>
      <c r="AP198" s="169"/>
      <c r="AQ198" s="169"/>
    </row>
    <row r="199" spans="1:43" s="46" customFormat="1" ht="14.45" customHeight="1">
      <c r="A199" s="9"/>
      <c r="B199" s="155"/>
      <c r="C199" s="918"/>
      <c r="D199" s="919"/>
      <c r="E199" s="919"/>
      <c r="F199" s="919"/>
      <c r="G199" s="919"/>
      <c r="H199" s="919"/>
      <c r="I199" s="919"/>
      <c r="J199" s="919"/>
      <c r="K199" s="919"/>
      <c r="L199" s="919"/>
      <c r="M199" s="919"/>
      <c r="N199" s="919"/>
      <c r="O199" s="919"/>
      <c r="P199" s="919"/>
      <c r="Q199" s="919"/>
      <c r="R199" s="919"/>
      <c r="S199" s="919"/>
      <c r="T199" s="919"/>
      <c r="U199" s="919"/>
      <c r="V199" s="919"/>
      <c r="W199" s="919"/>
      <c r="X199" s="919"/>
      <c r="Y199" s="919"/>
      <c r="Z199" s="919"/>
      <c r="AA199" s="919"/>
      <c r="AB199" s="919"/>
      <c r="AC199" s="919"/>
      <c r="AD199" s="919"/>
      <c r="AE199" s="919"/>
      <c r="AF199" s="919"/>
      <c r="AG199" s="919"/>
      <c r="AH199" s="919"/>
      <c r="AI199" s="919"/>
      <c r="AJ199" s="920"/>
      <c r="AK199" s="34"/>
      <c r="AM199" s="136"/>
      <c r="AN199" s="169"/>
      <c r="AO199" s="169"/>
      <c r="AP199" s="169"/>
      <c r="AQ199" s="169"/>
    </row>
    <row r="200" spans="1:43" s="46" customFormat="1" ht="14.45" customHeight="1">
      <c r="A200" s="9"/>
      <c r="B200" s="155"/>
      <c r="C200" s="918"/>
      <c r="D200" s="919"/>
      <c r="E200" s="919"/>
      <c r="F200" s="919"/>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920"/>
      <c r="AK200" s="34"/>
      <c r="AM200" s="136"/>
      <c r="AN200" s="169"/>
      <c r="AO200" s="169"/>
      <c r="AP200" s="169"/>
      <c r="AQ200" s="169"/>
    </row>
    <row r="201" spans="1:43" s="46" customFormat="1" ht="14.45" customHeight="1">
      <c r="A201" s="9"/>
      <c r="B201" s="155"/>
      <c r="C201" s="918"/>
      <c r="D201" s="919"/>
      <c r="E201" s="919"/>
      <c r="F201" s="919"/>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920"/>
      <c r="AK201" s="34"/>
      <c r="AM201" s="136"/>
      <c r="AN201" s="169"/>
      <c r="AO201" s="169"/>
      <c r="AP201" s="169"/>
      <c r="AQ201" s="169"/>
    </row>
    <row r="202" spans="1:43" s="46" customFormat="1" ht="14.45" customHeight="1">
      <c r="A202" s="9"/>
      <c r="B202" s="155"/>
      <c r="C202" s="918"/>
      <c r="D202" s="919"/>
      <c r="E202" s="919"/>
      <c r="F202" s="919"/>
      <c r="G202" s="919"/>
      <c r="H202" s="919"/>
      <c r="I202" s="919"/>
      <c r="J202" s="919"/>
      <c r="K202" s="919"/>
      <c r="L202" s="919"/>
      <c r="M202" s="919"/>
      <c r="N202" s="919"/>
      <c r="O202" s="919"/>
      <c r="P202" s="919"/>
      <c r="Q202" s="919"/>
      <c r="R202" s="919"/>
      <c r="S202" s="919"/>
      <c r="T202" s="919"/>
      <c r="U202" s="919"/>
      <c r="V202" s="919"/>
      <c r="W202" s="919"/>
      <c r="X202" s="919"/>
      <c r="Y202" s="919"/>
      <c r="Z202" s="919"/>
      <c r="AA202" s="919"/>
      <c r="AB202" s="919"/>
      <c r="AC202" s="919"/>
      <c r="AD202" s="919"/>
      <c r="AE202" s="919"/>
      <c r="AF202" s="919"/>
      <c r="AG202" s="919"/>
      <c r="AH202" s="919"/>
      <c r="AI202" s="919"/>
      <c r="AJ202" s="920"/>
      <c r="AK202" s="34"/>
      <c r="AM202" s="136"/>
      <c r="AN202" s="169"/>
      <c r="AO202" s="169"/>
      <c r="AP202" s="169"/>
      <c r="AQ202" s="169"/>
    </row>
    <row r="203" spans="1:43" s="46" customFormat="1" ht="14.45" customHeight="1">
      <c r="A203" s="9"/>
      <c r="B203" s="155"/>
      <c r="C203" s="918"/>
      <c r="D203" s="919"/>
      <c r="E203" s="919"/>
      <c r="F203" s="919"/>
      <c r="G203" s="919"/>
      <c r="H203" s="919"/>
      <c r="I203" s="919"/>
      <c r="J203" s="919"/>
      <c r="K203" s="919"/>
      <c r="L203" s="919"/>
      <c r="M203" s="919"/>
      <c r="N203" s="919"/>
      <c r="O203" s="919"/>
      <c r="P203" s="919"/>
      <c r="Q203" s="919"/>
      <c r="R203" s="919"/>
      <c r="S203" s="919"/>
      <c r="T203" s="919"/>
      <c r="U203" s="919"/>
      <c r="V203" s="919"/>
      <c r="W203" s="919"/>
      <c r="X203" s="919"/>
      <c r="Y203" s="919"/>
      <c r="Z203" s="919"/>
      <c r="AA203" s="919"/>
      <c r="AB203" s="919"/>
      <c r="AC203" s="919"/>
      <c r="AD203" s="919"/>
      <c r="AE203" s="919"/>
      <c r="AF203" s="919"/>
      <c r="AG203" s="919"/>
      <c r="AH203" s="919"/>
      <c r="AI203" s="919"/>
      <c r="AJ203" s="920"/>
      <c r="AK203" s="34"/>
      <c r="AM203" s="136"/>
      <c r="AN203" s="169"/>
      <c r="AO203" s="169"/>
      <c r="AP203" s="169"/>
      <c r="AQ203" s="169"/>
    </row>
    <row r="204" spans="1:43" s="46" customFormat="1" ht="14.45" customHeight="1">
      <c r="A204" s="9"/>
      <c r="B204" s="155"/>
      <c r="C204" s="918"/>
      <c r="D204" s="919"/>
      <c r="E204" s="919"/>
      <c r="F204" s="919"/>
      <c r="G204" s="919"/>
      <c r="H204" s="919"/>
      <c r="I204" s="919"/>
      <c r="J204" s="919"/>
      <c r="K204" s="919"/>
      <c r="L204" s="919"/>
      <c r="M204" s="919"/>
      <c r="N204" s="919"/>
      <c r="O204" s="919"/>
      <c r="P204" s="919"/>
      <c r="Q204" s="919"/>
      <c r="R204" s="919"/>
      <c r="S204" s="919"/>
      <c r="T204" s="919"/>
      <c r="U204" s="919"/>
      <c r="V204" s="919"/>
      <c r="W204" s="919"/>
      <c r="X204" s="919"/>
      <c r="Y204" s="919"/>
      <c r="Z204" s="919"/>
      <c r="AA204" s="919"/>
      <c r="AB204" s="919"/>
      <c r="AC204" s="919"/>
      <c r="AD204" s="919"/>
      <c r="AE204" s="919"/>
      <c r="AF204" s="919"/>
      <c r="AG204" s="919"/>
      <c r="AH204" s="919"/>
      <c r="AI204" s="919"/>
      <c r="AJ204" s="920"/>
      <c r="AK204" s="34"/>
      <c r="AM204" s="136"/>
      <c r="AN204" s="169"/>
      <c r="AO204" s="169"/>
      <c r="AP204" s="169"/>
      <c r="AQ204" s="169"/>
    </row>
    <row r="205" spans="1:43" s="46" customFormat="1" ht="14.45" customHeight="1">
      <c r="A205" s="9"/>
      <c r="B205" s="155"/>
      <c r="C205" s="918"/>
      <c r="D205" s="919"/>
      <c r="E205" s="919"/>
      <c r="F205" s="919"/>
      <c r="G205" s="919"/>
      <c r="H205" s="919"/>
      <c r="I205" s="919"/>
      <c r="J205" s="919"/>
      <c r="K205" s="919"/>
      <c r="L205" s="919"/>
      <c r="M205" s="919"/>
      <c r="N205" s="919"/>
      <c r="O205" s="919"/>
      <c r="P205" s="919"/>
      <c r="Q205" s="919"/>
      <c r="R205" s="919"/>
      <c r="S205" s="919"/>
      <c r="T205" s="919"/>
      <c r="U205" s="919"/>
      <c r="V205" s="919"/>
      <c r="W205" s="919"/>
      <c r="X205" s="919"/>
      <c r="Y205" s="919"/>
      <c r="Z205" s="919"/>
      <c r="AA205" s="919"/>
      <c r="AB205" s="919"/>
      <c r="AC205" s="919"/>
      <c r="AD205" s="919"/>
      <c r="AE205" s="919"/>
      <c r="AF205" s="919"/>
      <c r="AG205" s="919"/>
      <c r="AH205" s="919"/>
      <c r="AI205" s="919"/>
      <c r="AJ205" s="920"/>
      <c r="AK205" s="34"/>
      <c r="AM205" s="136"/>
      <c r="AN205" s="169"/>
      <c r="AO205" s="169"/>
      <c r="AP205" s="169"/>
      <c r="AQ205" s="169"/>
    </row>
    <row r="206" spans="1:43" s="46" customFormat="1" ht="14.45" customHeight="1">
      <c r="A206" s="9"/>
      <c r="B206" s="155"/>
      <c r="C206" s="918"/>
      <c r="D206" s="919"/>
      <c r="E206" s="919"/>
      <c r="F206" s="919"/>
      <c r="G206" s="919"/>
      <c r="H206" s="919"/>
      <c r="I206" s="919"/>
      <c r="J206" s="919"/>
      <c r="K206" s="919"/>
      <c r="L206" s="919"/>
      <c r="M206" s="919"/>
      <c r="N206" s="919"/>
      <c r="O206" s="919"/>
      <c r="P206" s="919"/>
      <c r="Q206" s="919"/>
      <c r="R206" s="919"/>
      <c r="S206" s="919"/>
      <c r="T206" s="919"/>
      <c r="U206" s="919"/>
      <c r="V206" s="919"/>
      <c r="W206" s="919"/>
      <c r="X206" s="919"/>
      <c r="Y206" s="919"/>
      <c r="Z206" s="919"/>
      <c r="AA206" s="919"/>
      <c r="AB206" s="919"/>
      <c r="AC206" s="919"/>
      <c r="AD206" s="919"/>
      <c r="AE206" s="919"/>
      <c r="AF206" s="919"/>
      <c r="AG206" s="919"/>
      <c r="AH206" s="919"/>
      <c r="AI206" s="919"/>
      <c r="AJ206" s="920"/>
      <c r="AK206" s="34"/>
      <c r="AM206" s="136"/>
      <c r="AN206" s="169"/>
      <c r="AO206" s="169"/>
      <c r="AP206" s="169"/>
      <c r="AQ206" s="169"/>
    </row>
    <row r="207" spans="1:43" s="46" customFormat="1" ht="14.45" customHeight="1">
      <c r="A207" s="9"/>
      <c r="B207" s="155"/>
      <c r="C207" s="918"/>
      <c r="D207" s="919"/>
      <c r="E207" s="919"/>
      <c r="F207" s="919"/>
      <c r="G207" s="919"/>
      <c r="H207" s="919"/>
      <c r="I207" s="919"/>
      <c r="J207" s="919"/>
      <c r="K207" s="919"/>
      <c r="L207" s="919"/>
      <c r="M207" s="919"/>
      <c r="N207" s="919"/>
      <c r="O207" s="919"/>
      <c r="P207" s="919"/>
      <c r="Q207" s="919"/>
      <c r="R207" s="919"/>
      <c r="S207" s="919"/>
      <c r="T207" s="919"/>
      <c r="U207" s="919"/>
      <c r="V207" s="919"/>
      <c r="W207" s="919"/>
      <c r="X207" s="919"/>
      <c r="Y207" s="919"/>
      <c r="Z207" s="919"/>
      <c r="AA207" s="919"/>
      <c r="AB207" s="919"/>
      <c r="AC207" s="919"/>
      <c r="AD207" s="919"/>
      <c r="AE207" s="919"/>
      <c r="AF207" s="919"/>
      <c r="AG207" s="919"/>
      <c r="AH207" s="919"/>
      <c r="AI207" s="919"/>
      <c r="AJ207" s="920"/>
      <c r="AK207" s="34"/>
      <c r="AM207" s="136"/>
      <c r="AN207" s="169"/>
      <c r="AO207" s="169"/>
      <c r="AP207" s="169"/>
      <c r="AQ207" s="169"/>
    </row>
    <row r="208" spans="1:43" s="46" customFormat="1" ht="14.45" customHeight="1">
      <c r="A208" s="9"/>
      <c r="B208" s="155"/>
      <c r="C208" s="918"/>
      <c r="D208" s="919"/>
      <c r="E208" s="919"/>
      <c r="F208" s="919"/>
      <c r="G208" s="919"/>
      <c r="H208" s="919"/>
      <c r="I208" s="919"/>
      <c r="J208" s="919"/>
      <c r="K208" s="919"/>
      <c r="L208" s="919"/>
      <c r="M208" s="919"/>
      <c r="N208" s="919"/>
      <c r="O208" s="919"/>
      <c r="P208" s="919"/>
      <c r="Q208" s="919"/>
      <c r="R208" s="919"/>
      <c r="S208" s="919"/>
      <c r="T208" s="919"/>
      <c r="U208" s="919"/>
      <c r="V208" s="919"/>
      <c r="W208" s="919"/>
      <c r="X208" s="919"/>
      <c r="Y208" s="919"/>
      <c r="Z208" s="919"/>
      <c r="AA208" s="919"/>
      <c r="AB208" s="919"/>
      <c r="AC208" s="919"/>
      <c r="AD208" s="919"/>
      <c r="AE208" s="919"/>
      <c r="AF208" s="919"/>
      <c r="AG208" s="919"/>
      <c r="AH208" s="919"/>
      <c r="AI208" s="919"/>
      <c r="AJ208" s="920"/>
      <c r="AK208" s="34"/>
      <c r="AM208" s="136"/>
      <c r="AN208" s="169"/>
      <c r="AO208" s="169"/>
      <c r="AP208" s="169"/>
      <c r="AQ208" s="169"/>
    </row>
    <row r="209" spans="1:43" s="46" customFormat="1" ht="14.45" customHeight="1">
      <c r="A209" s="9"/>
      <c r="B209" s="155"/>
      <c r="C209" s="918"/>
      <c r="D209" s="919"/>
      <c r="E209" s="919"/>
      <c r="F209" s="919"/>
      <c r="G209" s="919"/>
      <c r="H209" s="919"/>
      <c r="I209" s="919"/>
      <c r="J209" s="919"/>
      <c r="K209" s="919"/>
      <c r="L209" s="919"/>
      <c r="M209" s="919"/>
      <c r="N209" s="919"/>
      <c r="O209" s="919"/>
      <c r="P209" s="919"/>
      <c r="Q209" s="919"/>
      <c r="R209" s="919"/>
      <c r="S209" s="919"/>
      <c r="T209" s="919"/>
      <c r="U209" s="919"/>
      <c r="V209" s="919"/>
      <c r="W209" s="919"/>
      <c r="X209" s="919"/>
      <c r="Y209" s="919"/>
      <c r="Z209" s="919"/>
      <c r="AA209" s="919"/>
      <c r="AB209" s="919"/>
      <c r="AC209" s="919"/>
      <c r="AD209" s="919"/>
      <c r="AE209" s="919"/>
      <c r="AF209" s="919"/>
      <c r="AG209" s="919"/>
      <c r="AH209" s="919"/>
      <c r="AI209" s="919"/>
      <c r="AJ209" s="920"/>
      <c r="AK209" s="34"/>
      <c r="AM209" s="136"/>
      <c r="AN209" s="169"/>
      <c r="AO209" s="169"/>
      <c r="AP209" s="169"/>
      <c r="AQ209" s="169"/>
    </row>
    <row r="210" spans="1:43" s="46" customFormat="1" ht="14.45" customHeight="1">
      <c r="A210" s="9"/>
      <c r="B210" s="155"/>
      <c r="C210" s="918"/>
      <c r="D210" s="919"/>
      <c r="E210" s="919"/>
      <c r="F210" s="919"/>
      <c r="G210" s="919"/>
      <c r="H210" s="919"/>
      <c r="I210" s="919"/>
      <c r="J210" s="919"/>
      <c r="K210" s="919"/>
      <c r="L210" s="919"/>
      <c r="M210" s="919"/>
      <c r="N210" s="919"/>
      <c r="O210" s="919"/>
      <c r="P210" s="919"/>
      <c r="Q210" s="919"/>
      <c r="R210" s="919"/>
      <c r="S210" s="919"/>
      <c r="T210" s="919"/>
      <c r="U210" s="919"/>
      <c r="V210" s="919"/>
      <c r="W210" s="919"/>
      <c r="X210" s="919"/>
      <c r="Y210" s="919"/>
      <c r="Z210" s="919"/>
      <c r="AA210" s="919"/>
      <c r="AB210" s="919"/>
      <c r="AC210" s="919"/>
      <c r="AD210" s="919"/>
      <c r="AE210" s="919"/>
      <c r="AF210" s="919"/>
      <c r="AG210" s="919"/>
      <c r="AH210" s="919"/>
      <c r="AI210" s="919"/>
      <c r="AJ210" s="920"/>
      <c r="AK210" s="34"/>
      <c r="AM210" s="136"/>
      <c r="AN210" s="169"/>
      <c r="AO210" s="169"/>
      <c r="AP210" s="169"/>
      <c r="AQ210" s="169"/>
    </row>
    <row r="211" spans="1:43" s="46" customFormat="1" ht="14.45" customHeight="1">
      <c r="A211" s="9"/>
      <c r="B211" s="155"/>
      <c r="C211" s="918"/>
      <c r="D211" s="919"/>
      <c r="E211" s="919"/>
      <c r="F211" s="919"/>
      <c r="G211" s="919"/>
      <c r="H211" s="919"/>
      <c r="I211" s="919"/>
      <c r="J211" s="919"/>
      <c r="K211" s="919"/>
      <c r="L211" s="919"/>
      <c r="M211" s="919"/>
      <c r="N211" s="919"/>
      <c r="O211" s="919"/>
      <c r="P211" s="919"/>
      <c r="Q211" s="919"/>
      <c r="R211" s="919"/>
      <c r="S211" s="919"/>
      <c r="T211" s="919"/>
      <c r="U211" s="919"/>
      <c r="V211" s="919"/>
      <c r="W211" s="919"/>
      <c r="X211" s="919"/>
      <c r="Y211" s="919"/>
      <c r="Z211" s="919"/>
      <c r="AA211" s="919"/>
      <c r="AB211" s="919"/>
      <c r="AC211" s="919"/>
      <c r="AD211" s="919"/>
      <c r="AE211" s="919"/>
      <c r="AF211" s="919"/>
      <c r="AG211" s="919"/>
      <c r="AH211" s="919"/>
      <c r="AI211" s="919"/>
      <c r="AJ211" s="920"/>
      <c r="AK211" s="34"/>
      <c r="AM211" s="136"/>
      <c r="AN211" s="169"/>
      <c r="AO211" s="169"/>
      <c r="AP211" s="169"/>
      <c r="AQ211" s="169"/>
    </row>
    <row r="212" spans="1:43" s="46" customFormat="1" ht="14.45" customHeight="1">
      <c r="A212" s="9"/>
      <c r="B212" s="155"/>
      <c r="C212" s="918"/>
      <c r="D212" s="919"/>
      <c r="E212" s="919"/>
      <c r="F212" s="919"/>
      <c r="G212" s="919"/>
      <c r="H212" s="919"/>
      <c r="I212" s="919"/>
      <c r="J212" s="919"/>
      <c r="K212" s="919"/>
      <c r="L212" s="919"/>
      <c r="M212" s="919"/>
      <c r="N212" s="919"/>
      <c r="O212" s="919"/>
      <c r="P212" s="919"/>
      <c r="Q212" s="919"/>
      <c r="R212" s="919"/>
      <c r="S212" s="919"/>
      <c r="T212" s="919"/>
      <c r="U212" s="919"/>
      <c r="V212" s="919"/>
      <c r="W212" s="919"/>
      <c r="X212" s="919"/>
      <c r="Y212" s="919"/>
      <c r="Z212" s="919"/>
      <c r="AA212" s="919"/>
      <c r="AB212" s="919"/>
      <c r="AC212" s="919"/>
      <c r="AD212" s="919"/>
      <c r="AE212" s="919"/>
      <c r="AF212" s="919"/>
      <c r="AG212" s="919"/>
      <c r="AH212" s="919"/>
      <c r="AI212" s="919"/>
      <c r="AJ212" s="920"/>
      <c r="AK212" s="34"/>
      <c r="AM212" s="136"/>
      <c r="AN212" s="169"/>
      <c r="AO212" s="169"/>
      <c r="AP212" s="169"/>
      <c r="AQ212" s="169"/>
    </row>
    <row r="213" spans="1:43" s="46" customFormat="1" ht="14.45" customHeight="1">
      <c r="A213" s="9"/>
      <c r="B213" s="155"/>
      <c r="C213" s="918"/>
      <c r="D213" s="919"/>
      <c r="E213" s="919"/>
      <c r="F213" s="919"/>
      <c r="G213" s="919"/>
      <c r="H213" s="919"/>
      <c r="I213" s="919"/>
      <c r="J213" s="919"/>
      <c r="K213" s="919"/>
      <c r="L213" s="919"/>
      <c r="M213" s="919"/>
      <c r="N213" s="919"/>
      <c r="O213" s="919"/>
      <c r="P213" s="919"/>
      <c r="Q213" s="919"/>
      <c r="R213" s="919"/>
      <c r="S213" s="919"/>
      <c r="T213" s="919"/>
      <c r="U213" s="919"/>
      <c r="V213" s="919"/>
      <c r="W213" s="919"/>
      <c r="X213" s="919"/>
      <c r="Y213" s="919"/>
      <c r="Z213" s="919"/>
      <c r="AA213" s="919"/>
      <c r="AB213" s="919"/>
      <c r="AC213" s="919"/>
      <c r="AD213" s="919"/>
      <c r="AE213" s="919"/>
      <c r="AF213" s="919"/>
      <c r="AG213" s="919"/>
      <c r="AH213" s="919"/>
      <c r="AI213" s="919"/>
      <c r="AJ213" s="920"/>
      <c r="AK213" s="34"/>
      <c r="AM213" s="136"/>
      <c r="AN213" s="169"/>
      <c r="AO213" s="169"/>
      <c r="AP213" s="169"/>
      <c r="AQ213" s="169"/>
    </row>
    <row r="214" spans="1:43" s="46" customFormat="1" ht="14.45" customHeight="1">
      <c r="A214" s="9"/>
      <c r="B214" s="155"/>
      <c r="C214" s="918"/>
      <c r="D214" s="919"/>
      <c r="E214" s="919"/>
      <c r="F214" s="919"/>
      <c r="G214" s="919"/>
      <c r="H214" s="919"/>
      <c r="I214" s="919"/>
      <c r="J214" s="919"/>
      <c r="K214" s="919"/>
      <c r="L214" s="919"/>
      <c r="M214" s="919"/>
      <c r="N214" s="919"/>
      <c r="O214" s="919"/>
      <c r="P214" s="919"/>
      <c r="Q214" s="919"/>
      <c r="R214" s="919"/>
      <c r="S214" s="919"/>
      <c r="T214" s="919"/>
      <c r="U214" s="919"/>
      <c r="V214" s="919"/>
      <c r="W214" s="919"/>
      <c r="X214" s="919"/>
      <c r="Y214" s="919"/>
      <c r="Z214" s="919"/>
      <c r="AA214" s="919"/>
      <c r="AB214" s="919"/>
      <c r="AC214" s="919"/>
      <c r="AD214" s="919"/>
      <c r="AE214" s="919"/>
      <c r="AF214" s="919"/>
      <c r="AG214" s="919"/>
      <c r="AH214" s="919"/>
      <c r="AI214" s="919"/>
      <c r="AJ214" s="920"/>
      <c r="AK214" s="34"/>
      <c r="AM214" s="136"/>
      <c r="AN214" s="169"/>
      <c r="AO214" s="169"/>
      <c r="AP214" s="169"/>
      <c r="AQ214" s="169"/>
    </row>
    <row r="215" spans="1:43" s="46" customFormat="1" ht="14.45" customHeight="1">
      <c r="A215" s="9"/>
      <c r="B215" s="155"/>
      <c r="C215" s="918"/>
      <c r="D215" s="919"/>
      <c r="E215" s="919"/>
      <c r="F215" s="919"/>
      <c r="G215" s="919"/>
      <c r="H215" s="919"/>
      <c r="I215" s="919"/>
      <c r="J215" s="919"/>
      <c r="K215" s="919"/>
      <c r="L215" s="919"/>
      <c r="M215" s="919"/>
      <c r="N215" s="919"/>
      <c r="O215" s="919"/>
      <c r="P215" s="919"/>
      <c r="Q215" s="919"/>
      <c r="R215" s="919"/>
      <c r="S215" s="919"/>
      <c r="T215" s="919"/>
      <c r="U215" s="919"/>
      <c r="V215" s="919"/>
      <c r="W215" s="919"/>
      <c r="X215" s="919"/>
      <c r="Y215" s="919"/>
      <c r="Z215" s="919"/>
      <c r="AA215" s="919"/>
      <c r="AB215" s="919"/>
      <c r="AC215" s="919"/>
      <c r="AD215" s="919"/>
      <c r="AE215" s="919"/>
      <c r="AF215" s="919"/>
      <c r="AG215" s="919"/>
      <c r="AH215" s="919"/>
      <c r="AI215" s="919"/>
      <c r="AJ215" s="920"/>
      <c r="AK215" s="34"/>
      <c r="AM215" s="136"/>
      <c r="AN215" s="169"/>
      <c r="AO215" s="169"/>
      <c r="AP215" s="169"/>
      <c r="AQ215" s="169"/>
    </row>
    <row r="216" spans="1:43" s="46" customFormat="1" ht="14.45" customHeight="1">
      <c r="A216" s="9"/>
      <c r="B216" s="155"/>
      <c r="C216" s="918"/>
      <c r="D216" s="919"/>
      <c r="E216" s="919"/>
      <c r="F216" s="919"/>
      <c r="G216" s="919"/>
      <c r="H216" s="919"/>
      <c r="I216" s="919"/>
      <c r="J216" s="919"/>
      <c r="K216" s="919"/>
      <c r="L216" s="919"/>
      <c r="M216" s="919"/>
      <c r="N216" s="919"/>
      <c r="O216" s="919"/>
      <c r="P216" s="919"/>
      <c r="Q216" s="919"/>
      <c r="R216" s="919"/>
      <c r="S216" s="919"/>
      <c r="T216" s="919"/>
      <c r="U216" s="919"/>
      <c r="V216" s="919"/>
      <c r="W216" s="919"/>
      <c r="X216" s="919"/>
      <c r="Y216" s="919"/>
      <c r="Z216" s="919"/>
      <c r="AA216" s="919"/>
      <c r="AB216" s="919"/>
      <c r="AC216" s="919"/>
      <c r="AD216" s="919"/>
      <c r="AE216" s="919"/>
      <c r="AF216" s="919"/>
      <c r="AG216" s="919"/>
      <c r="AH216" s="919"/>
      <c r="AI216" s="919"/>
      <c r="AJ216" s="920"/>
      <c r="AK216" s="34"/>
      <c r="AM216" s="136"/>
      <c r="AN216" s="169"/>
      <c r="AO216" s="169"/>
      <c r="AP216" s="169"/>
      <c r="AQ216" s="169"/>
    </row>
    <row r="217" spans="1:43" s="46" customFormat="1" ht="14.45" customHeight="1">
      <c r="A217" s="9"/>
      <c r="B217" s="155"/>
      <c r="C217" s="918"/>
      <c r="D217" s="919"/>
      <c r="E217" s="919"/>
      <c r="F217" s="919"/>
      <c r="G217" s="919"/>
      <c r="H217" s="919"/>
      <c r="I217" s="919"/>
      <c r="J217" s="919"/>
      <c r="K217" s="919"/>
      <c r="L217" s="919"/>
      <c r="M217" s="919"/>
      <c r="N217" s="919"/>
      <c r="O217" s="919"/>
      <c r="P217" s="919"/>
      <c r="Q217" s="919"/>
      <c r="R217" s="919"/>
      <c r="S217" s="919"/>
      <c r="T217" s="919"/>
      <c r="U217" s="919"/>
      <c r="V217" s="919"/>
      <c r="W217" s="919"/>
      <c r="X217" s="919"/>
      <c r="Y217" s="919"/>
      <c r="Z217" s="919"/>
      <c r="AA217" s="919"/>
      <c r="AB217" s="919"/>
      <c r="AC217" s="919"/>
      <c r="AD217" s="919"/>
      <c r="AE217" s="919"/>
      <c r="AF217" s="919"/>
      <c r="AG217" s="919"/>
      <c r="AH217" s="919"/>
      <c r="AI217" s="919"/>
      <c r="AJ217" s="920"/>
      <c r="AK217" s="34"/>
      <c r="AM217" s="136"/>
      <c r="AN217" s="169"/>
      <c r="AO217" s="169"/>
      <c r="AP217" s="169"/>
      <c r="AQ217" s="169"/>
    </row>
    <row r="218" spans="1:43" s="46" customFormat="1" ht="14.45" customHeight="1">
      <c r="A218" s="9"/>
      <c r="B218" s="155"/>
      <c r="C218" s="918"/>
      <c r="D218" s="919"/>
      <c r="E218" s="919"/>
      <c r="F218" s="919"/>
      <c r="G218" s="919"/>
      <c r="H218" s="919"/>
      <c r="I218" s="919"/>
      <c r="J218" s="919"/>
      <c r="K218" s="919"/>
      <c r="L218" s="919"/>
      <c r="M218" s="919"/>
      <c r="N218" s="919"/>
      <c r="O218" s="919"/>
      <c r="P218" s="919"/>
      <c r="Q218" s="919"/>
      <c r="R218" s="919"/>
      <c r="S218" s="919"/>
      <c r="T218" s="919"/>
      <c r="U218" s="919"/>
      <c r="V218" s="919"/>
      <c r="W218" s="919"/>
      <c r="X218" s="919"/>
      <c r="Y218" s="919"/>
      <c r="Z218" s="919"/>
      <c r="AA218" s="919"/>
      <c r="AB218" s="919"/>
      <c r="AC218" s="919"/>
      <c r="AD218" s="919"/>
      <c r="AE218" s="919"/>
      <c r="AF218" s="919"/>
      <c r="AG218" s="919"/>
      <c r="AH218" s="919"/>
      <c r="AI218" s="919"/>
      <c r="AJ218" s="920"/>
      <c r="AK218" s="34"/>
      <c r="AM218" s="136"/>
      <c r="AN218" s="169"/>
      <c r="AO218" s="169"/>
      <c r="AP218" s="169"/>
      <c r="AQ218" s="169"/>
    </row>
    <row r="219" spans="1:43" s="46" customFormat="1" ht="14.45" customHeight="1">
      <c r="A219" s="9"/>
      <c r="B219" s="155"/>
      <c r="C219" s="918"/>
      <c r="D219" s="919"/>
      <c r="E219" s="919"/>
      <c r="F219" s="919"/>
      <c r="G219" s="919"/>
      <c r="H219" s="919"/>
      <c r="I219" s="919"/>
      <c r="J219" s="919"/>
      <c r="K219" s="919"/>
      <c r="L219" s="919"/>
      <c r="M219" s="919"/>
      <c r="N219" s="919"/>
      <c r="O219" s="919"/>
      <c r="P219" s="919"/>
      <c r="Q219" s="919"/>
      <c r="R219" s="919"/>
      <c r="S219" s="919"/>
      <c r="T219" s="919"/>
      <c r="U219" s="919"/>
      <c r="V219" s="919"/>
      <c r="W219" s="919"/>
      <c r="X219" s="919"/>
      <c r="Y219" s="919"/>
      <c r="Z219" s="919"/>
      <c r="AA219" s="919"/>
      <c r="AB219" s="919"/>
      <c r="AC219" s="919"/>
      <c r="AD219" s="919"/>
      <c r="AE219" s="919"/>
      <c r="AF219" s="919"/>
      <c r="AG219" s="919"/>
      <c r="AH219" s="919"/>
      <c r="AI219" s="919"/>
      <c r="AJ219" s="920"/>
      <c r="AK219" s="34"/>
      <c r="AM219" s="136"/>
      <c r="AN219" s="169"/>
      <c r="AO219" s="169"/>
      <c r="AP219" s="169"/>
      <c r="AQ219" s="169"/>
    </row>
    <row r="220" spans="1:43" s="46" customFormat="1" ht="14.45" customHeight="1">
      <c r="A220" s="9"/>
      <c r="B220" s="155"/>
      <c r="C220" s="918"/>
      <c r="D220" s="919"/>
      <c r="E220" s="919"/>
      <c r="F220" s="919"/>
      <c r="G220" s="919"/>
      <c r="H220" s="919"/>
      <c r="I220" s="919"/>
      <c r="J220" s="919"/>
      <c r="K220" s="919"/>
      <c r="L220" s="919"/>
      <c r="M220" s="919"/>
      <c r="N220" s="919"/>
      <c r="O220" s="919"/>
      <c r="P220" s="919"/>
      <c r="Q220" s="919"/>
      <c r="R220" s="919"/>
      <c r="S220" s="919"/>
      <c r="T220" s="919"/>
      <c r="U220" s="919"/>
      <c r="V220" s="919"/>
      <c r="W220" s="919"/>
      <c r="X220" s="919"/>
      <c r="Y220" s="919"/>
      <c r="Z220" s="919"/>
      <c r="AA220" s="919"/>
      <c r="AB220" s="919"/>
      <c r="AC220" s="919"/>
      <c r="AD220" s="919"/>
      <c r="AE220" s="919"/>
      <c r="AF220" s="919"/>
      <c r="AG220" s="919"/>
      <c r="AH220" s="919"/>
      <c r="AI220" s="919"/>
      <c r="AJ220" s="920"/>
      <c r="AK220" s="34"/>
      <c r="AM220" s="136"/>
      <c r="AN220" s="169"/>
      <c r="AO220" s="284"/>
      <c r="AP220" s="169"/>
      <c r="AQ220" s="169"/>
    </row>
    <row r="221" spans="1:43" s="46" customFormat="1" ht="14.45" customHeight="1">
      <c r="A221" s="9"/>
      <c r="B221" s="155"/>
      <c r="C221" s="918"/>
      <c r="D221" s="919"/>
      <c r="E221" s="919"/>
      <c r="F221" s="919"/>
      <c r="G221" s="919"/>
      <c r="H221" s="919"/>
      <c r="I221" s="919"/>
      <c r="J221" s="919"/>
      <c r="K221" s="919"/>
      <c r="L221" s="919"/>
      <c r="M221" s="919"/>
      <c r="N221" s="919"/>
      <c r="O221" s="919"/>
      <c r="P221" s="919"/>
      <c r="Q221" s="919"/>
      <c r="R221" s="919"/>
      <c r="S221" s="919"/>
      <c r="T221" s="919"/>
      <c r="U221" s="919"/>
      <c r="V221" s="919"/>
      <c r="W221" s="919"/>
      <c r="X221" s="919"/>
      <c r="Y221" s="919"/>
      <c r="Z221" s="919"/>
      <c r="AA221" s="919"/>
      <c r="AB221" s="919"/>
      <c r="AC221" s="919"/>
      <c r="AD221" s="919"/>
      <c r="AE221" s="919"/>
      <c r="AF221" s="919"/>
      <c r="AG221" s="919"/>
      <c r="AH221" s="919"/>
      <c r="AI221" s="919"/>
      <c r="AJ221" s="920"/>
      <c r="AK221" s="34"/>
      <c r="AM221" s="136"/>
      <c r="AN221" s="169"/>
      <c r="AO221" s="169"/>
      <c r="AP221" s="169"/>
      <c r="AQ221" s="169"/>
    </row>
    <row r="222" spans="1:43" s="46" customFormat="1" ht="14.45" customHeight="1">
      <c r="A222" s="9"/>
      <c r="B222" s="155"/>
      <c r="C222" s="918"/>
      <c r="D222" s="919"/>
      <c r="E222" s="919"/>
      <c r="F222" s="919"/>
      <c r="G222" s="919"/>
      <c r="H222" s="919"/>
      <c r="I222" s="919"/>
      <c r="J222" s="919"/>
      <c r="K222" s="919"/>
      <c r="L222" s="919"/>
      <c r="M222" s="919"/>
      <c r="N222" s="919"/>
      <c r="O222" s="919"/>
      <c r="P222" s="919"/>
      <c r="Q222" s="919"/>
      <c r="R222" s="919"/>
      <c r="S222" s="919"/>
      <c r="T222" s="919"/>
      <c r="U222" s="919"/>
      <c r="V222" s="919"/>
      <c r="W222" s="919"/>
      <c r="X222" s="919"/>
      <c r="Y222" s="919"/>
      <c r="Z222" s="919"/>
      <c r="AA222" s="919"/>
      <c r="AB222" s="919"/>
      <c r="AC222" s="919"/>
      <c r="AD222" s="919"/>
      <c r="AE222" s="919"/>
      <c r="AF222" s="919"/>
      <c r="AG222" s="919"/>
      <c r="AH222" s="919"/>
      <c r="AI222" s="919"/>
      <c r="AJ222" s="920"/>
      <c r="AK222" s="34"/>
      <c r="AM222" s="136"/>
      <c r="AN222" s="169"/>
      <c r="AO222" s="169"/>
      <c r="AP222" s="169"/>
      <c r="AQ222" s="169"/>
    </row>
    <row r="223" spans="1:43" s="46" customFormat="1" ht="14.45" customHeight="1">
      <c r="A223" s="9"/>
      <c r="B223" s="155"/>
      <c r="C223" s="918"/>
      <c r="D223" s="919"/>
      <c r="E223" s="919"/>
      <c r="F223" s="919"/>
      <c r="G223" s="919"/>
      <c r="H223" s="919"/>
      <c r="I223" s="919"/>
      <c r="J223" s="919"/>
      <c r="K223" s="919"/>
      <c r="L223" s="919"/>
      <c r="M223" s="919"/>
      <c r="N223" s="919"/>
      <c r="O223" s="919"/>
      <c r="P223" s="919"/>
      <c r="Q223" s="919"/>
      <c r="R223" s="919"/>
      <c r="S223" s="919"/>
      <c r="T223" s="919"/>
      <c r="U223" s="919"/>
      <c r="V223" s="919"/>
      <c r="W223" s="919"/>
      <c r="X223" s="919"/>
      <c r="Y223" s="919"/>
      <c r="Z223" s="919"/>
      <c r="AA223" s="919"/>
      <c r="AB223" s="919"/>
      <c r="AC223" s="919"/>
      <c r="AD223" s="919"/>
      <c r="AE223" s="919"/>
      <c r="AF223" s="919"/>
      <c r="AG223" s="919"/>
      <c r="AH223" s="919"/>
      <c r="AI223" s="919"/>
      <c r="AJ223" s="920"/>
      <c r="AK223" s="34"/>
      <c r="AM223" s="136"/>
      <c r="AN223" s="169"/>
      <c r="AO223" s="169"/>
      <c r="AP223" s="169"/>
      <c r="AQ223" s="169"/>
    </row>
    <row r="224" spans="1:43" s="46" customFormat="1" ht="14.45" customHeight="1">
      <c r="A224" s="9"/>
      <c r="B224" s="155"/>
      <c r="C224" s="918"/>
      <c r="D224" s="919"/>
      <c r="E224" s="919"/>
      <c r="F224" s="919"/>
      <c r="G224" s="919"/>
      <c r="H224" s="919"/>
      <c r="I224" s="919"/>
      <c r="J224" s="919"/>
      <c r="K224" s="919"/>
      <c r="L224" s="919"/>
      <c r="M224" s="919"/>
      <c r="N224" s="919"/>
      <c r="O224" s="919"/>
      <c r="P224" s="919"/>
      <c r="Q224" s="919"/>
      <c r="R224" s="919"/>
      <c r="S224" s="919"/>
      <c r="T224" s="919"/>
      <c r="U224" s="919"/>
      <c r="V224" s="919"/>
      <c r="W224" s="919"/>
      <c r="X224" s="919"/>
      <c r="Y224" s="919"/>
      <c r="Z224" s="919"/>
      <c r="AA224" s="919"/>
      <c r="AB224" s="919"/>
      <c r="AC224" s="919"/>
      <c r="AD224" s="919"/>
      <c r="AE224" s="919"/>
      <c r="AF224" s="919"/>
      <c r="AG224" s="919"/>
      <c r="AH224" s="919"/>
      <c r="AI224" s="919"/>
      <c r="AJ224" s="920"/>
      <c r="AK224" s="34"/>
      <c r="AM224" s="136"/>
      <c r="AN224" s="169"/>
      <c r="AO224" s="169"/>
      <c r="AP224" s="169"/>
      <c r="AQ224" s="169"/>
    </row>
    <row r="225" spans="1:46" s="46" customFormat="1" ht="14.45" customHeight="1">
      <c r="A225" s="9"/>
      <c r="B225" s="155"/>
      <c r="C225" s="918"/>
      <c r="D225" s="919"/>
      <c r="E225" s="919"/>
      <c r="F225" s="919"/>
      <c r="G225" s="919"/>
      <c r="H225" s="919"/>
      <c r="I225" s="919"/>
      <c r="J225" s="919"/>
      <c r="K225" s="919"/>
      <c r="L225" s="919"/>
      <c r="M225" s="919"/>
      <c r="N225" s="919"/>
      <c r="O225" s="919"/>
      <c r="P225" s="919"/>
      <c r="Q225" s="919"/>
      <c r="R225" s="919"/>
      <c r="S225" s="919"/>
      <c r="T225" s="919"/>
      <c r="U225" s="919"/>
      <c r="V225" s="919"/>
      <c r="W225" s="919"/>
      <c r="X225" s="919"/>
      <c r="Y225" s="919"/>
      <c r="Z225" s="919"/>
      <c r="AA225" s="919"/>
      <c r="AB225" s="919"/>
      <c r="AC225" s="919"/>
      <c r="AD225" s="919"/>
      <c r="AE225" s="919"/>
      <c r="AF225" s="919"/>
      <c r="AG225" s="919"/>
      <c r="AH225" s="919"/>
      <c r="AI225" s="919"/>
      <c r="AJ225" s="920"/>
      <c r="AK225" s="34"/>
      <c r="AM225" s="136"/>
      <c r="AN225" s="169"/>
      <c r="AO225" s="169"/>
      <c r="AP225" s="169"/>
      <c r="AQ225" s="169"/>
    </row>
    <row r="226" spans="1:46" s="46" customFormat="1" ht="14.45" customHeight="1">
      <c r="A226" s="9"/>
      <c r="B226" s="155"/>
      <c r="C226" s="918"/>
      <c r="D226" s="919"/>
      <c r="E226" s="919"/>
      <c r="F226" s="919"/>
      <c r="G226" s="919"/>
      <c r="H226" s="919"/>
      <c r="I226" s="919"/>
      <c r="J226" s="919"/>
      <c r="K226" s="919"/>
      <c r="L226" s="919"/>
      <c r="M226" s="919"/>
      <c r="N226" s="919"/>
      <c r="O226" s="919"/>
      <c r="P226" s="919"/>
      <c r="Q226" s="919"/>
      <c r="R226" s="919"/>
      <c r="S226" s="919"/>
      <c r="T226" s="919"/>
      <c r="U226" s="919"/>
      <c r="V226" s="919"/>
      <c r="W226" s="919"/>
      <c r="X226" s="919"/>
      <c r="Y226" s="919"/>
      <c r="Z226" s="919"/>
      <c r="AA226" s="919"/>
      <c r="AB226" s="919"/>
      <c r="AC226" s="919"/>
      <c r="AD226" s="919"/>
      <c r="AE226" s="919"/>
      <c r="AF226" s="919"/>
      <c r="AG226" s="919"/>
      <c r="AH226" s="919"/>
      <c r="AI226" s="919"/>
      <c r="AJ226" s="920"/>
      <c r="AK226" s="34"/>
      <c r="AM226" s="136"/>
      <c r="AN226" s="169"/>
      <c r="AO226" s="169"/>
      <c r="AP226" s="169"/>
      <c r="AQ226" s="169"/>
    </row>
    <row r="227" spans="1:46" s="46" customFormat="1" ht="14.45" customHeight="1">
      <c r="A227" s="9"/>
      <c r="B227" s="155"/>
      <c r="C227" s="918"/>
      <c r="D227" s="919"/>
      <c r="E227" s="919"/>
      <c r="F227" s="919"/>
      <c r="G227" s="919"/>
      <c r="H227" s="919"/>
      <c r="I227" s="919"/>
      <c r="J227" s="919"/>
      <c r="K227" s="919"/>
      <c r="L227" s="919"/>
      <c r="M227" s="919"/>
      <c r="N227" s="919"/>
      <c r="O227" s="919"/>
      <c r="P227" s="919"/>
      <c r="Q227" s="919"/>
      <c r="R227" s="919"/>
      <c r="S227" s="919"/>
      <c r="T227" s="919"/>
      <c r="U227" s="919"/>
      <c r="V227" s="919"/>
      <c r="W227" s="919"/>
      <c r="X227" s="919"/>
      <c r="Y227" s="919"/>
      <c r="Z227" s="919"/>
      <c r="AA227" s="919"/>
      <c r="AB227" s="919"/>
      <c r="AC227" s="919"/>
      <c r="AD227" s="919"/>
      <c r="AE227" s="919"/>
      <c r="AF227" s="919"/>
      <c r="AG227" s="919"/>
      <c r="AH227" s="919"/>
      <c r="AI227" s="919"/>
      <c r="AJ227" s="920"/>
      <c r="AK227" s="34"/>
      <c r="AM227" s="136"/>
      <c r="AN227" s="169"/>
      <c r="AO227" s="169"/>
      <c r="AP227" s="169"/>
      <c r="AQ227" s="169"/>
    </row>
    <row r="228" spans="1:46" s="46" customFormat="1" ht="14.45" customHeight="1">
      <c r="A228" s="9"/>
      <c r="B228" s="155"/>
      <c r="C228" s="918"/>
      <c r="D228" s="919"/>
      <c r="E228" s="919"/>
      <c r="F228" s="919"/>
      <c r="G228" s="919"/>
      <c r="H228" s="919"/>
      <c r="I228" s="919"/>
      <c r="J228" s="919"/>
      <c r="K228" s="919"/>
      <c r="L228" s="919"/>
      <c r="M228" s="919"/>
      <c r="N228" s="919"/>
      <c r="O228" s="919"/>
      <c r="P228" s="919"/>
      <c r="Q228" s="919"/>
      <c r="R228" s="919"/>
      <c r="S228" s="919"/>
      <c r="T228" s="919"/>
      <c r="U228" s="919"/>
      <c r="V228" s="919"/>
      <c r="W228" s="919"/>
      <c r="X228" s="919"/>
      <c r="Y228" s="919"/>
      <c r="Z228" s="919"/>
      <c r="AA228" s="919"/>
      <c r="AB228" s="919"/>
      <c r="AC228" s="919"/>
      <c r="AD228" s="919"/>
      <c r="AE228" s="919"/>
      <c r="AF228" s="919"/>
      <c r="AG228" s="919"/>
      <c r="AH228" s="919"/>
      <c r="AI228" s="919"/>
      <c r="AJ228" s="920"/>
      <c r="AK228" s="34"/>
      <c r="AM228" s="136"/>
      <c r="AN228" s="169"/>
      <c r="AO228" s="169"/>
      <c r="AP228" s="169"/>
      <c r="AQ228" s="169"/>
    </row>
    <row r="229" spans="1:46" s="46" customFormat="1" ht="14.45" customHeight="1">
      <c r="A229" s="9"/>
      <c r="B229" s="155"/>
      <c r="C229" s="918"/>
      <c r="D229" s="919"/>
      <c r="E229" s="919"/>
      <c r="F229" s="919"/>
      <c r="G229" s="919"/>
      <c r="H229" s="919"/>
      <c r="I229" s="919"/>
      <c r="J229" s="919"/>
      <c r="K229" s="919"/>
      <c r="L229" s="919"/>
      <c r="M229" s="919"/>
      <c r="N229" s="919"/>
      <c r="O229" s="919"/>
      <c r="P229" s="919"/>
      <c r="Q229" s="919"/>
      <c r="R229" s="919"/>
      <c r="S229" s="919"/>
      <c r="T229" s="919"/>
      <c r="U229" s="919"/>
      <c r="V229" s="919"/>
      <c r="W229" s="919"/>
      <c r="X229" s="919"/>
      <c r="Y229" s="919"/>
      <c r="Z229" s="919"/>
      <c r="AA229" s="919"/>
      <c r="AB229" s="919"/>
      <c r="AC229" s="919"/>
      <c r="AD229" s="919"/>
      <c r="AE229" s="919"/>
      <c r="AF229" s="919"/>
      <c r="AG229" s="919"/>
      <c r="AH229" s="919"/>
      <c r="AI229" s="919"/>
      <c r="AJ229" s="920"/>
      <c r="AK229" s="34"/>
      <c r="AM229" s="136"/>
      <c r="AN229" s="169"/>
      <c r="AO229" s="169"/>
      <c r="AP229" s="169"/>
      <c r="AQ229" s="169"/>
    </row>
    <row r="230" spans="1:46" s="46" customFormat="1" ht="14.45" customHeight="1">
      <c r="A230" s="9"/>
      <c r="B230" s="155"/>
      <c r="C230" s="918"/>
      <c r="D230" s="919"/>
      <c r="E230" s="919"/>
      <c r="F230" s="919"/>
      <c r="G230" s="919"/>
      <c r="H230" s="919"/>
      <c r="I230" s="919"/>
      <c r="J230" s="919"/>
      <c r="K230" s="919"/>
      <c r="L230" s="919"/>
      <c r="M230" s="919"/>
      <c r="N230" s="919"/>
      <c r="O230" s="919"/>
      <c r="P230" s="919"/>
      <c r="Q230" s="919"/>
      <c r="R230" s="919"/>
      <c r="S230" s="919"/>
      <c r="T230" s="919"/>
      <c r="U230" s="919"/>
      <c r="V230" s="919"/>
      <c r="W230" s="919"/>
      <c r="X230" s="919"/>
      <c r="Y230" s="919"/>
      <c r="Z230" s="919"/>
      <c r="AA230" s="919"/>
      <c r="AB230" s="919"/>
      <c r="AC230" s="919"/>
      <c r="AD230" s="919"/>
      <c r="AE230" s="919"/>
      <c r="AF230" s="919"/>
      <c r="AG230" s="919"/>
      <c r="AH230" s="919"/>
      <c r="AI230" s="919"/>
      <c r="AJ230" s="920"/>
      <c r="AK230" s="34"/>
      <c r="AM230" s="136"/>
      <c r="AN230" s="169"/>
      <c r="AO230" s="169"/>
      <c r="AP230" s="169"/>
      <c r="AQ230" s="169"/>
    </row>
    <row r="231" spans="1:46" s="46" customFormat="1" ht="14.45" customHeight="1">
      <c r="A231" s="9"/>
      <c r="B231" s="155"/>
      <c r="C231" s="918"/>
      <c r="D231" s="919"/>
      <c r="E231" s="919"/>
      <c r="F231" s="919"/>
      <c r="G231" s="919"/>
      <c r="H231" s="919"/>
      <c r="I231" s="919"/>
      <c r="J231" s="919"/>
      <c r="K231" s="919"/>
      <c r="L231" s="919"/>
      <c r="M231" s="919"/>
      <c r="N231" s="919"/>
      <c r="O231" s="919"/>
      <c r="P231" s="919"/>
      <c r="Q231" s="919"/>
      <c r="R231" s="919"/>
      <c r="S231" s="919"/>
      <c r="T231" s="919"/>
      <c r="U231" s="919"/>
      <c r="V231" s="919"/>
      <c r="W231" s="919"/>
      <c r="X231" s="919"/>
      <c r="Y231" s="919"/>
      <c r="Z231" s="919"/>
      <c r="AA231" s="919"/>
      <c r="AB231" s="919"/>
      <c r="AC231" s="919"/>
      <c r="AD231" s="919"/>
      <c r="AE231" s="919"/>
      <c r="AF231" s="919"/>
      <c r="AG231" s="919"/>
      <c r="AH231" s="919"/>
      <c r="AI231" s="919"/>
      <c r="AJ231" s="920"/>
      <c r="AK231" s="34"/>
      <c r="AM231" s="136"/>
      <c r="AN231" s="169"/>
      <c r="AO231" s="169"/>
      <c r="AP231" s="169"/>
      <c r="AQ231" s="169"/>
    </row>
    <row r="232" spans="1:46" s="46" customFormat="1" ht="14.45" customHeight="1">
      <c r="A232" s="9"/>
      <c r="B232" s="155"/>
      <c r="C232" s="918"/>
      <c r="D232" s="919"/>
      <c r="E232" s="919"/>
      <c r="F232" s="919"/>
      <c r="G232" s="919"/>
      <c r="H232" s="919"/>
      <c r="I232" s="919"/>
      <c r="J232" s="919"/>
      <c r="K232" s="919"/>
      <c r="L232" s="919"/>
      <c r="M232" s="919"/>
      <c r="N232" s="919"/>
      <c r="O232" s="919"/>
      <c r="P232" s="919"/>
      <c r="Q232" s="919"/>
      <c r="R232" s="919"/>
      <c r="S232" s="919"/>
      <c r="T232" s="919"/>
      <c r="U232" s="919"/>
      <c r="V232" s="919"/>
      <c r="W232" s="919"/>
      <c r="X232" s="919"/>
      <c r="Y232" s="919"/>
      <c r="Z232" s="919"/>
      <c r="AA232" s="919"/>
      <c r="AB232" s="919"/>
      <c r="AC232" s="919"/>
      <c r="AD232" s="919"/>
      <c r="AE232" s="919"/>
      <c r="AF232" s="919"/>
      <c r="AG232" s="919"/>
      <c r="AH232" s="919"/>
      <c r="AI232" s="919"/>
      <c r="AJ232" s="920"/>
      <c r="AK232" s="34"/>
      <c r="AM232" s="136"/>
      <c r="AN232" s="169"/>
      <c r="AO232" s="169"/>
      <c r="AP232" s="169"/>
      <c r="AQ232" s="169"/>
    </row>
    <row r="233" spans="1:46" s="46" customFormat="1" ht="14.45" customHeight="1">
      <c r="A233" s="9"/>
      <c r="B233" s="155"/>
      <c r="C233" s="921"/>
      <c r="D233" s="922"/>
      <c r="E233" s="922"/>
      <c r="F233" s="922"/>
      <c r="G233" s="922"/>
      <c r="H233" s="922"/>
      <c r="I233" s="922"/>
      <c r="J233" s="922"/>
      <c r="K233" s="922"/>
      <c r="L233" s="922"/>
      <c r="M233" s="922"/>
      <c r="N233" s="922"/>
      <c r="O233" s="922"/>
      <c r="P233" s="922"/>
      <c r="Q233" s="922"/>
      <c r="R233" s="922"/>
      <c r="S233" s="922"/>
      <c r="T233" s="922"/>
      <c r="U233" s="922"/>
      <c r="V233" s="922"/>
      <c r="W233" s="922"/>
      <c r="X233" s="922"/>
      <c r="Y233" s="922"/>
      <c r="Z233" s="922"/>
      <c r="AA233" s="922"/>
      <c r="AB233" s="922"/>
      <c r="AC233" s="922"/>
      <c r="AD233" s="922"/>
      <c r="AE233" s="922"/>
      <c r="AF233" s="922"/>
      <c r="AG233" s="922"/>
      <c r="AH233" s="922"/>
      <c r="AI233" s="922"/>
      <c r="AJ233" s="923"/>
      <c r="AK233" s="34"/>
      <c r="AM233" s="136"/>
      <c r="AN233" s="169"/>
      <c r="AO233" s="169"/>
      <c r="AP233" s="169"/>
      <c r="AQ233" s="169"/>
      <c r="AR233" s="45"/>
      <c r="AS233" s="45"/>
      <c r="AT233" s="45"/>
    </row>
    <row r="234" spans="1:46" s="156" customFormat="1" ht="6" customHeight="1">
      <c r="A234" s="67"/>
      <c r="B234" s="87"/>
      <c r="C234" s="158"/>
      <c r="D234" s="158"/>
      <c r="E234" s="158"/>
      <c r="F234" s="158"/>
      <c r="G234" s="158"/>
      <c r="H234" s="158"/>
      <c r="I234" s="158"/>
      <c r="J234" s="158"/>
      <c r="K234" s="159"/>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35"/>
      <c r="AM234" s="157"/>
      <c r="AO234" s="143"/>
      <c r="AP234" s="143"/>
      <c r="AQ234" s="143"/>
      <c r="AR234" s="143"/>
      <c r="AS234" s="143"/>
      <c r="AT234" s="143"/>
    </row>
    <row r="235" spans="1:46" s="46" customFormat="1" ht="12.75" customHeight="1">
      <c r="A235" s="9"/>
      <c r="B235" s="67"/>
      <c r="C235" s="67"/>
      <c r="D235" s="67"/>
      <c r="E235" s="67"/>
      <c r="F235" s="67"/>
      <c r="G235" s="67"/>
      <c r="H235" s="67"/>
      <c r="I235" s="104"/>
      <c r="J235" s="67"/>
      <c r="K235" s="67"/>
      <c r="L235" s="67"/>
      <c r="M235" s="67"/>
      <c r="N235" s="67"/>
      <c r="O235" s="67"/>
      <c r="P235" s="67"/>
      <c r="Q235" s="67"/>
      <c r="R235" s="67"/>
      <c r="S235" s="67"/>
      <c r="T235" s="67"/>
      <c r="U235" s="67"/>
      <c r="V235" s="67"/>
      <c r="W235" s="67"/>
      <c r="X235" s="67"/>
      <c r="Y235" s="67"/>
      <c r="Z235" s="67"/>
      <c r="AA235" s="67"/>
      <c r="AB235" s="67"/>
      <c r="AC235" s="67"/>
      <c r="AD235" s="121"/>
      <c r="AE235" s="121"/>
      <c r="AF235" s="121"/>
      <c r="AG235" s="121"/>
      <c r="AH235" s="106"/>
      <c r="AI235" s="121"/>
      <c r="AJ235" s="285" t="s">
        <v>79</v>
      </c>
      <c r="AK235" s="67"/>
      <c r="AM235" s="136"/>
      <c r="AO235" s="45"/>
      <c r="AP235" s="45"/>
      <c r="AQ235" s="45"/>
      <c r="AR235" s="286"/>
      <c r="AS235" s="287"/>
      <c r="AT235" s="288"/>
    </row>
    <row r="236" spans="1:46">
      <c r="AR236" s="286"/>
      <c r="AS236" s="287"/>
      <c r="AT236" s="289"/>
    </row>
    <row r="237" spans="1:46">
      <c r="AR237" s="286"/>
      <c r="AS237" s="287"/>
      <c r="AT237" s="289"/>
    </row>
    <row r="238" spans="1:46" ht="14.25" customHeight="1">
      <c r="AR238" s="286"/>
      <c r="AS238" s="287"/>
      <c r="AT238" s="289"/>
    </row>
    <row r="239" spans="1:46" ht="14.25" customHeight="1">
      <c r="AR239" s="286"/>
      <c r="AS239" s="287"/>
      <c r="AT239" s="289"/>
    </row>
    <row r="240" spans="1:46" ht="14.25" customHeight="1">
      <c r="AR240" s="286"/>
      <c r="AS240" s="287"/>
      <c r="AT240" s="289"/>
    </row>
    <row r="241" spans="44:46" ht="14.25" customHeight="1">
      <c r="AR241" s="286"/>
      <c r="AS241" s="287"/>
      <c r="AT241" s="289"/>
    </row>
    <row r="242" spans="44:46" ht="14.25" customHeight="1">
      <c r="AR242" s="286"/>
      <c r="AS242" s="287"/>
      <c r="AT242" s="289"/>
    </row>
    <row r="243" spans="44:46" ht="14.25" customHeight="1">
      <c r="AR243" s="286"/>
      <c r="AS243" s="287"/>
      <c r="AT243" s="289"/>
    </row>
    <row r="244" spans="44:46" ht="14.25" customHeight="1">
      <c r="AR244" s="286"/>
      <c r="AS244" s="287"/>
      <c r="AT244" s="289"/>
    </row>
    <row r="245" spans="44:46" ht="14.25" customHeight="1">
      <c r="AR245" s="286"/>
      <c r="AS245" s="287"/>
      <c r="AT245" s="289"/>
    </row>
    <row r="246" spans="44:46" ht="14.25" customHeight="1">
      <c r="AR246" s="286"/>
      <c r="AS246" s="287"/>
      <c r="AT246" s="289"/>
    </row>
    <row r="247" spans="44:46" ht="14.25" customHeight="1">
      <c r="AR247" s="286"/>
      <c r="AS247" s="287"/>
      <c r="AT247" s="289"/>
    </row>
    <row r="248" spans="44:46" ht="14.25" customHeight="1">
      <c r="AR248" s="286"/>
      <c r="AS248" s="287"/>
      <c r="AT248" s="289"/>
    </row>
    <row r="249" spans="44:46" ht="14.25" customHeight="1">
      <c r="AR249" s="286"/>
      <c r="AS249" s="287"/>
      <c r="AT249" s="289"/>
    </row>
    <row r="250" spans="44:46" ht="14.25" customHeight="1">
      <c r="AR250" s="286"/>
      <c r="AS250" s="287"/>
      <c r="AT250" s="289"/>
    </row>
    <row r="251" spans="44:46" ht="14.25" customHeight="1">
      <c r="AR251" s="286"/>
      <c r="AS251" s="287"/>
      <c r="AT251" s="289"/>
    </row>
    <row r="252" spans="44:46" ht="14.25" customHeight="1">
      <c r="AR252" s="286"/>
      <c r="AS252" s="287"/>
      <c r="AT252" s="289"/>
    </row>
    <row r="253" spans="44:46" ht="14.25" customHeight="1">
      <c r="AR253" s="286"/>
      <c r="AS253" s="287"/>
      <c r="AT253" s="289"/>
    </row>
    <row r="254" spans="44:46" ht="14.25" customHeight="1">
      <c r="AR254" s="286"/>
      <c r="AS254" s="287"/>
      <c r="AT254" s="289"/>
    </row>
    <row r="255" spans="44:46" ht="14.25" customHeight="1">
      <c r="AR255" s="286"/>
      <c r="AS255" s="287"/>
      <c r="AT255" s="289"/>
    </row>
    <row r="256" spans="44:46" ht="14.25" customHeight="1">
      <c r="AR256" s="286"/>
      <c r="AS256" s="287"/>
      <c r="AT256" s="289"/>
    </row>
    <row r="257" spans="44:46" ht="14.25" customHeight="1">
      <c r="AR257" s="286"/>
      <c r="AS257" s="287"/>
      <c r="AT257" s="289"/>
    </row>
    <row r="258" spans="44:46" ht="14.25" customHeight="1">
      <c r="AR258" s="286"/>
      <c r="AS258" s="287"/>
      <c r="AT258" s="289"/>
    </row>
    <row r="259" spans="44:46" ht="14.25" customHeight="1">
      <c r="AR259" s="286"/>
      <c r="AS259" s="287"/>
      <c r="AT259" s="289"/>
    </row>
    <row r="260" spans="44:46" ht="14.25" customHeight="1">
      <c r="AR260" s="286"/>
      <c r="AS260" s="287"/>
      <c r="AT260" s="289"/>
    </row>
    <row r="261" spans="44:46" ht="14.25" customHeight="1">
      <c r="AR261" s="286"/>
      <c r="AS261" s="287"/>
      <c r="AT261" s="289"/>
    </row>
    <row r="262" spans="44:46" ht="14.25" customHeight="1">
      <c r="AR262" s="286"/>
      <c r="AS262" s="287"/>
      <c r="AT262" s="289"/>
    </row>
    <row r="263" spans="44:46" ht="14.25" customHeight="1">
      <c r="AR263" s="286"/>
      <c r="AS263" s="287"/>
      <c r="AT263" s="286"/>
    </row>
    <row r="264" spans="44:46" ht="14.25" customHeight="1">
      <c r="AR264" s="286"/>
      <c r="AS264" s="287"/>
      <c r="AT264" s="286"/>
    </row>
    <row r="265" spans="44:46" ht="14.25" customHeight="1">
      <c r="AR265" s="286"/>
      <c r="AS265" s="287"/>
      <c r="AT265" s="286"/>
    </row>
    <row r="266" spans="44:46" ht="14.25" customHeight="1">
      <c r="AR266" s="286"/>
      <c r="AS266" s="287"/>
      <c r="AT266" s="286"/>
    </row>
    <row r="267" spans="44:46" ht="14.25" customHeight="1">
      <c r="AR267" s="286"/>
      <c r="AS267" s="287"/>
      <c r="AT267" s="286"/>
    </row>
    <row r="268" spans="44:46" ht="14.25" customHeight="1">
      <c r="AR268" s="286"/>
      <c r="AS268" s="287"/>
      <c r="AT268" s="290"/>
    </row>
    <row r="269" spans="44:46" ht="14.25" customHeight="1">
      <c r="AR269" s="286"/>
      <c r="AS269" s="287"/>
      <c r="AT269" s="290"/>
    </row>
    <row r="270" spans="44:46" ht="14.25" customHeight="1">
      <c r="AR270" s="286"/>
      <c r="AS270" s="287"/>
      <c r="AT270" s="290"/>
    </row>
    <row r="271" spans="44:46" ht="14.25" customHeight="1">
      <c r="AR271" s="286"/>
      <c r="AS271" s="287"/>
      <c r="AT271" s="291"/>
    </row>
    <row r="272" spans="44:46" ht="14.25" customHeight="1">
      <c r="AR272" s="286"/>
      <c r="AS272" s="287"/>
      <c r="AT272" s="291"/>
    </row>
    <row r="273" spans="44:46" ht="14.25" customHeight="1">
      <c r="AR273" s="286"/>
      <c r="AS273" s="287"/>
      <c r="AT273" s="286"/>
    </row>
    <row r="274" spans="44:46" ht="14.25" customHeight="1">
      <c r="AR274" s="286"/>
      <c r="AS274" s="287"/>
      <c r="AT274" s="286"/>
    </row>
    <row r="275" spans="44:46" ht="14.25" customHeight="1">
      <c r="AR275" s="286"/>
      <c r="AS275" s="287"/>
      <c r="AT275" s="286"/>
    </row>
    <row r="276" spans="44:46" ht="14.25" customHeight="1">
      <c r="AR276" s="286"/>
      <c r="AS276" s="287"/>
      <c r="AT276" s="286"/>
    </row>
    <row r="277" spans="44:46" ht="14.25" customHeight="1">
      <c r="AR277" s="286"/>
      <c r="AS277" s="287"/>
      <c r="AT277" s="286"/>
    </row>
    <row r="278" spans="44:46" ht="14.25" customHeight="1">
      <c r="AR278" s="286"/>
      <c r="AS278" s="287"/>
      <c r="AT278" s="286"/>
    </row>
    <row r="279" spans="44:46" ht="14.25" customHeight="1">
      <c r="AR279" s="286"/>
      <c r="AS279" s="287"/>
      <c r="AT279" s="286"/>
    </row>
    <row r="280" spans="44:46" ht="14.25" customHeight="1">
      <c r="AR280" s="286"/>
      <c r="AS280" s="287"/>
      <c r="AT280" s="286"/>
    </row>
    <row r="281" spans="44:46" ht="14.25" customHeight="1">
      <c r="AR281" s="286"/>
      <c r="AS281" s="287"/>
      <c r="AT281" s="286"/>
    </row>
    <row r="282" spans="44:46" ht="14.25" customHeight="1">
      <c r="AR282" s="286"/>
      <c r="AS282" s="287"/>
      <c r="AT282" s="286"/>
    </row>
    <row r="283" spans="44:46" ht="14.25" customHeight="1">
      <c r="AR283" s="286"/>
      <c r="AS283" s="287"/>
      <c r="AT283" s="286"/>
    </row>
    <row r="284" spans="44:46" ht="14.25" customHeight="1"/>
    <row r="285" spans="44:46" ht="14.25" customHeight="1"/>
    <row r="286" spans="44:46" ht="14.25" customHeight="1"/>
  </sheetData>
  <sheetProtection password="EC9D" sheet="1" objects="1" scenarios="1"/>
  <mergeCells count="456">
    <mergeCell ref="AM162:AS162"/>
    <mergeCell ref="AM122:AR124"/>
    <mergeCell ref="AM176:AT176"/>
    <mergeCell ref="Y178:AB178"/>
    <mergeCell ref="AC178:AJ178"/>
    <mergeCell ref="C183:M183"/>
    <mergeCell ref="C186:AJ233"/>
    <mergeCell ref="AF175:AG175"/>
    <mergeCell ref="AH175:AJ175"/>
    <mergeCell ref="C176:D176"/>
    <mergeCell ref="E176:G176"/>
    <mergeCell ref="H176:K176"/>
    <mergeCell ref="L176:Q176"/>
    <mergeCell ref="R176:AC176"/>
    <mergeCell ref="AD176:AE176"/>
    <mergeCell ref="AF176:AG176"/>
    <mergeCell ref="AH176:AJ176"/>
    <mergeCell ref="C175:D175"/>
    <mergeCell ref="E175:G175"/>
    <mergeCell ref="H175:K175"/>
    <mergeCell ref="L175:Q175"/>
    <mergeCell ref="R175:AC175"/>
    <mergeCell ref="AD175:AE175"/>
    <mergeCell ref="AF173:AG173"/>
    <mergeCell ref="AH173:AJ173"/>
    <mergeCell ref="C174:D174"/>
    <mergeCell ref="E174:G174"/>
    <mergeCell ref="H174:K174"/>
    <mergeCell ref="L174:Q174"/>
    <mergeCell ref="R174:AC174"/>
    <mergeCell ref="AD174:AE174"/>
    <mergeCell ref="AF174:AG174"/>
    <mergeCell ref="AH174:AJ174"/>
    <mergeCell ref="C173:D173"/>
    <mergeCell ref="E173:G173"/>
    <mergeCell ref="H173:K173"/>
    <mergeCell ref="L173:Q173"/>
    <mergeCell ref="R173:AC173"/>
    <mergeCell ref="AD173:AE173"/>
    <mergeCell ref="AF171:AG171"/>
    <mergeCell ref="AH171:AJ171"/>
    <mergeCell ref="C172:D172"/>
    <mergeCell ref="E172:G172"/>
    <mergeCell ref="H172:K172"/>
    <mergeCell ref="L172:Q172"/>
    <mergeCell ref="R172:AC172"/>
    <mergeCell ref="AD172:AE172"/>
    <mergeCell ref="AF172:AG172"/>
    <mergeCell ref="AH172:AJ172"/>
    <mergeCell ref="C171:D171"/>
    <mergeCell ref="E171:G171"/>
    <mergeCell ref="H171:K171"/>
    <mergeCell ref="L171:Q171"/>
    <mergeCell ref="R171:AC171"/>
    <mergeCell ref="AD171:AE171"/>
    <mergeCell ref="AF169:AG169"/>
    <mergeCell ref="AH169:AJ169"/>
    <mergeCell ref="C170:D170"/>
    <mergeCell ref="E170:G170"/>
    <mergeCell ref="H170:K170"/>
    <mergeCell ref="L170:Q170"/>
    <mergeCell ref="R170:AC170"/>
    <mergeCell ref="AD170:AE170"/>
    <mergeCell ref="AF170:AG170"/>
    <mergeCell ref="AH170:AJ170"/>
    <mergeCell ref="C169:D169"/>
    <mergeCell ref="E169:G169"/>
    <mergeCell ref="H169:K169"/>
    <mergeCell ref="L169:Q169"/>
    <mergeCell ref="R169:AC169"/>
    <mergeCell ref="AD169:AE169"/>
    <mergeCell ref="AF167:AG167"/>
    <mergeCell ref="AH167:AJ167"/>
    <mergeCell ref="C168:D168"/>
    <mergeCell ref="E168:G168"/>
    <mergeCell ref="H168:K168"/>
    <mergeCell ref="L168:Q168"/>
    <mergeCell ref="R168:AC168"/>
    <mergeCell ref="AD168:AE168"/>
    <mergeCell ref="AF168:AG168"/>
    <mergeCell ref="AH168:AJ168"/>
    <mergeCell ref="C167:D167"/>
    <mergeCell ref="E167:G167"/>
    <mergeCell ref="H167:K167"/>
    <mergeCell ref="L167:Q167"/>
    <mergeCell ref="R167:AC167"/>
    <mergeCell ref="AD167:AE167"/>
    <mergeCell ref="AF165:AG165"/>
    <mergeCell ref="AH165:AJ165"/>
    <mergeCell ref="C166:D166"/>
    <mergeCell ref="E166:G166"/>
    <mergeCell ref="H166:K166"/>
    <mergeCell ref="L166:Q166"/>
    <mergeCell ref="R166:AC166"/>
    <mergeCell ref="AD166:AE166"/>
    <mergeCell ref="AF166:AG166"/>
    <mergeCell ref="AH166:AJ166"/>
    <mergeCell ref="C165:D165"/>
    <mergeCell ref="E165:G165"/>
    <mergeCell ref="H165:K165"/>
    <mergeCell ref="L165:Q165"/>
    <mergeCell ref="R165:AC165"/>
    <mergeCell ref="AD165:AE165"/>
    <mergeCell ref="C163:D163"/>
    <mergeCell ref="E163:G163"/>
    <mergeCell ref="H163:K163"/>
    <mergeCell ref="L163:Q163"/>
    <mergeCell ref="R163:AC163"/>
    <mergeCell ref="AD163:AE163"/>
    <mergeCell ref="AF163:AG163"/>
    <mergeCell ref="AH163:AJ163"/>
    <mergeCell ref="C164:D164"/>
    <mergeCell ref="E164:G164"/>
    <mergeCell ref="H164:K164"/>
    <mergeCell ref="L164:Q164"/>
    <mergeCell ref="R164:AC164"/>
    <mergeCell ref="AD164:AE164"/>
    <mergeCell ref="AF164:AG164"/>
    <mergeCell ref="AH164:AJ164"/>
    <mergeCell ref="H161:K161"/>
    <mergeCell ref="L161:Q161"/>
    <mergeCell ref="C162:D162"/>
    <mergeCell ref="E162:G162"/>
    <mergeCell ref="H162:K162"/>
    <mergeCell ref="L162:Q162"/>
    <mergeCell ref="Y152:AB152"/>
    <mergeCell ref="AC152:AJ152"/>
    <mergeCell ref="C157:D161"/>
    <mergeCell ref="E157:Q159"/>
    <mergeCell ref="R157:AC161"/>
    <mergeCell ref="AD157:AE161"/>
    <mergeCell ref="AF157:AG161"/>
    <mergeCell ref="AH157:AJ161"/>
    <mergeCell ref="E160:G161"/>
    <mergeCell ref="H160:Q160"/>
    <mergeCell ref="R162:AC162"/>
    <mergeCell ref="AD162:AE162"/>
    <mergeCell ref="AF162:AG162"/>
    <mergeCell ref="AH162:AJ162"/>
    <mergeCell ref="Y148:AB148"/>
    <mergeCell ref="AC148:AF148"/>
    <mergeCell ref="AG148:AJ148"/>
    <mergeCell ref="D149:L149"/>
    <mergeCell ref="M149:P149"/>
    <mergeCell ref="Q149:T149"/>
    <mergeCell ref="U149:X149"/>
    <mergeCell ref="Y149:AB149"/>
    <mergeCell ref="AC149:AF149"/>
    <mergeCell ref="AG149:AJ149"/>
    <mergeCell ref="D146:F148"/>
    <mergeCell ref="G148:L148"/>
    <mergeCell ref="M148:P148"/>
    <mergeCell ref="Q148:T148"/>
    <mergeCell ref="U148:X148"/>
    <mergeCell ref="AC146:AF146"/>
    <mergeCell ref="AG146:AJ146"/>
    <mergeCell ref="G147:L147"/>
    <mergeCell ref="M147:P147"/>
    <mergeCell ref="Q147:T147"/>
    <mergeCell ref="U147:X147"/>
    <mergeCell ref="Y147:AB147"/>
    <mergeCell ref="AC147:AF147"/>
    <mergeCell ref="AG147:AJ147"/>
    <mergeCell ref="G146:L146"/>
    <mergeCell ref="M146:P146"/>
    <mergeCell ref="Q146:T146"/>
    <mergeCell ref="U146:X146"/>
    <mergeCell ref="Y146:AB146"/>
    <mergeCell ref="AG144:AJ144"/>
    <mergeCell ref="G145:L145"/>
    <mergeCell ref="M145:AF145"/>
    <mergeCell ref="AG145:AJ145"/>
    <mergeCell ref="AG142:AJ142"/>
    <mergeCell ref="G143:L143"/>
    <mergeCell ref="M143:P143"/>
    <mergeCell ref="Q143:T143"/>
    <mergeCell ref="U143:X143"/>
    <mergeCell ref="Y143:AB143"/>
    <mergeCell ref="AC143:AF143"/>
    <mergeCell ref="AG143:AJ143"/>
    <mergeCell ref="G142:L142"/>
    <mergeCell ref="M142:P142"/>
    <mergeCell ref="Q142:T142"/>
    <mergeCell ref="U142:X142"/>
    <mergeCell ref="Y142:AB142"/>
    <mergeCell ref="AC142:AF142"/>
    <mergeCell ref="M141:P141"/>
    <mergeCell ref="Q141:T141"/>
    <mergeCell ref="U141:X141"/>
    <mergeCell ref="Y141:AB141"/>
    <mergeCell ref="AC141:AF141"/>
    <mergeCell ref="AG141:AJ141"/>
    <mergeCell ref="AG139:AJ139"/>
    <mergeCell ref="D140:F145"/>
    <mergeCell ref="G140:L140"/>
    <mergeCell ref="M140:P140"/>
    <mergeCell ref="Q140:T140"/>
    <mergeCell ref="U140:X140"/>
    <mergeCell ref="Y140:AB140"/>
    <mergeCell ref="AC140:AF140"/>
    <mergeCell ref="AG140:AJ140"/>
    <mergeCell ref="G141:L141"/>
    <mergeCell ref="D139:L139"/>
    <mergeCell ref="M139:P139"/>
    <mergeCell ref="Q139:T139"/>
    <mergeCell ref="U139:X139"/>
    <mergeCell ref="Y139:AB139"/>
    <mergeCell ref="AC139:AF139"/>
    <mergeCell ref="G144:L144"/>
    <mergeCell ref="M144:AF144"/>
    <mergeCell ref="D133:J133"/>
    <mergeCell ref="K133:S133"/>
    <mergeCell ref="D136:G136"/>
    <mergeCell ref="H136:K136"/>
    <mergeCell ref="L136:O136"/>
    <mergeCell ref="P136:S136"/>
    <mergeCell ref="D129:E129"/>
    <mergeCell ref="F129:K129"/>
    <mergeCell ref="L129:T129"/>
    <mergeCell ref="D130:E130"/>
    <mergeCell ref="F130:K130"/>
    <mergeCell ref="L130:T130"/>
    <mergeCell ref="AM126:AR127"/>
    <mergeCell ref="D127:E127"/>
    <mergeCell ref="F127:K127"/>
    <mergeCell ref="L127:T127"/>
    <mergeCell ref="D128:E128"/>
    <mergeCell ref="F128:K128"/>
    <mergeCell ref="L128:T128"/>
    <mergeCell ref="D125:E125"/>
    <mergeCell ref="F125:K125"/>
    <mergeCell ref="L125:T125"/>
    <mergeCell ref="D126:E126"/>
    <mergeCell ref="F126:K126"/>
    <mergeCell ref="L126:T126"/>
    <mergeCell ref="D121:O121"/>
    <mergeCell ref="P121:X121"/>
    <mergeCell ref="Y121:AB121"/>
    <mergeCell ref="D122:O122"/>
    <mergeCell ref="P122:X122"/>
    <mergeCell ref="AM99:AT105"/>
    <mergeCell ref="D106:G113"/>
    <mergeCell ref="H106:P106"/>
    <mergeCell ref="Q106:R106"/>
    <mergeCell ref="S106:Y106"/>
    <mergeCell ref="Z106:AA106"/>
    <mergeCell ref="AB106:AH106"/>
    <mergeCell ref="AI106:AJ106"/>
    <mergeCell ref="H107:AJ113"/>
    <mergeCell ref="AM107:AT113"/>
    <mergeCell ref="D98:G105"/>
    <mergeCell ref="H98:P98"/>
    <mergeCell ref="Q98:R98"/>
    <mergeCell ref="S98:Y98"/>
    <mergeCell ref="Z98:AA98"/>
    <mergeCell ref="AB98:AH98"/>
    <mergeCell ref="AI98:AJ98"/>
    <mergeCell ref="H99:AJ105"/>
    <mergeCell ref="Y115:AB115"/>
    <mergeCell ref="AC115:AJ115"/>
    <mergeCell ref="D90:G97"/>
    <mergeCell ref="H90:P90"/>
    <mergeCell ref="Q90:R90"/>
    <mergeCell ref="S90:Y90"/>
    <mergeCell ref="Z90:AA90"/>
    <mergeCell ref="AB90:AH90"/>
    <mergeCell ref="AI90:AJ90"/>
    <mergeCell ref="H91:AJ97"/>
    <mergeCell ref="AM91:AT97"/>
    <mergeCell ref="AM75:AT81"/>
    <mergeCell ref="D82:G89"/>
    <mergeCell ref="H82:P82"/>
    <mergeCell ref="Q82:R82"/>
    <mergeCell ref="S82:Y82"/>
    <mergeCell ref="Z82:AA82"/>
    <mergeCell ref="AB82:AH82"/>
    <mergeCell ref="AI82:AJ82"/>
    <mergeCell ref="H83:AJ89"/>
    <mergeCell ref="AM83:AT89"/>
    <mergeCell ref="AG67:AJ68"/>
    <mergeCell ref="D68:L68"/>
    <mergeCell ref="M68:P68"/>
    <mergeCell ref="Y70:AB70"/>
    <mergeCell ref="AC70:AJ70"/>
    <mergeCell ref="D74:G81"/>
    <mergeCell ref="H74:P74"/>
    <mergeCell ref="Q74:R74"/>
    <mergeCell ref="S74:Y74"/>
    <mergeCell ref="Z74:AA74"/>
    <mergeCell ref="D67:L67"/>
    <mergeCell ref="M67:P67"/>
    <mergeCell ref="Q67:T68"/>
    <mergeCell ref="U67:X68"/>
    <mergeCell ref="Y67:AB68"/>
    <mergeCell ref="AC67:AF68"/>
    <mergeCell ref="AB74:AH74"/>
    <mergeCell ref="AI74:AJ74"/>
    <mergeCell ref="H75:AJ81"/>
    <mergeCell ref="E66:P66"/>
    <mergeCell ref="Q66:T66"/>
    <mergeCell ref="U66:X66"/>
    <mergeCell ref="Y66:AB66"/>
    <mergeCell ref="AC66:AF66"/>
    <mergeCell ref="AG66:AJ66"/>
    <mergeCell ref="D65:P65"/>
    <mergeCell ref="Q65:T65"/>
    <mergeCell ref="U65:X65"/>
    <mergeCell ref="Y65:AB65"/>
    <mergeCell ref="AC65:AF65"/>
    <mergeCell ref="AG65:AJ65"/>
    <mergeCell ref="AC61:AJ61"/>
    <mergeCell ref="D62:P64"/>
    <mergeCell ref="Q62:AJ62"/>
    <mergeCell ref="Q63:T64"/>
    <mergeCell ref="U63:X64"/>
    <mergeCell ref="Y63:AB64"/>
    <mergeCell ref="AC63:AF64"/>
    <mergeCell ref="AG63:AJ64"/>
    <mergeCell ref="D58:P58"/>
    <mergeCell ref="Q58:T58"/>
    <mergeCell ref="U58:X58"/>
    <mergeCell ref="Y58:AB58"/>
    <mergeCell ref="AC58:AF58"/>
    <mergeCell ref="AG58:AJ58"/>
    <mergeCell ref="AG53:AJ53"/>
    <mergeCell ref="E54:P54"/>
    <mergeCell ref="Q54:T54"/>
    <mergeCell ref="U54:X54"/>
    <mergeCell ref="Y54:AB54"/>
    <mergeCell ref="AC54:AF54"/>
    <mergeCell ref="AG54:AJ54"/>
    <mergeCell ref="E57:P57"/>
    <mergeCell ref="Q57:T57"/>
    <mergeCell ref="U57:X57"/>
    <mergeCell ref="Y57:AB57"/>
    <mergeCell ref="AC57:AF57"/>
    <mergeCell ref="AG57:AJ57"/>
    <mergeCell ref="E56:P56"/>
    <mergeCell ref="Q56:T56"/>
    <mergeCell ref="U56:X56"/>
    <mergeCell ref="Y56:AB56"/>
    <mergeCell ref="AC56:AF56"/>
    <mergeCell ref="AG56:AJ56"/>
    <mergeCell ref="AG51:AJ51"/>
    <mergeCell ref="E52:P52"/>
    <mergeCell ref="Q52:T52"/>
    <mergeCell ref="U52:X52"/>
    <mergeCell ref="Y52:AB52"/>
    <mergeCell ref="AC52:AF52"/>
    <mergeCell ref="AG52:AJ52"/>
    <mergeCell ref="D51:D57"/>
    <mergeCell ref="E51:P51"/>
    <mergeCell ref="Q51:T51"/>
    <mergeCell ref="U51:X51"/>
    <mergeCell ref="Y51:AB51"/>
    <mergeCell ref="AC51:AF51"/>
    <mergeCell ref="E53:P53"/>
    <mergeCell ref="Q53:T53"/>
    <mergeCell ref="U53:X53"/>
    <mergeCell ref="Y53:AB53"/>
    <mergeCell ref="E55:P55"/>
    <mergeCell ref="Q55:T55"/>
    <mergeCell ref="U55:X55"/>
    <mergeCell ref="Y55:AB55"/>
    <mergeCell ref="AC55:AF55"/>
    <mergeCell ref="AG55:AJ55"/>
    <mergeCell ref="AC53:AF53"/>
    <mergeCell ref="E50:P50"/>
    <mergeCell ref="Q50:T50"/>
    <mergeCell ref="U50:X50"/>
    <mergeCell ref="Y50:AB50"/>
    <mergeCell ref="AC50:AF50"/>
    <mergeCell ref="AG50:AJ50"/>
    <mergeCell ref="D49:P49"/>
    <mergeCell ref="Q49:T49"/>
    <mergeCell ref="U49:X49"/>
    <mergeCell ref="Y49:AB49"/>
    <mergeCell ref="AC49:AF49"/>
    <mergeCell ref="AG49:AJ49"/>
    <mergeCell ref="AC42:AF42"/>
    <mergeCell ref="AG42:AJ42"/>
    <mergeCell ref="D46:P48"/>
    <mergeCell ref="Q46:AJ46"/>
    <mergeCell ref="Q47:T48"/>
    <mergeCell ref="U47:X48"/>
    <mergeCell ref="Y47:AB48"/>
    <mergeCell ref="AC47:AF48"/>
    <mergeCell ref="AG47:AJ48"/>
    <mergeCell ref="D40:P42"/>
    <mergeCell ref="Q40:AJ40"/>
    <mergeCell ref="Q41:T41"/>
    <mergeCell ref="U41:X41"/>
    <mergeCell ref="Y41:AB41"/>
    <mergeCell ref="AC41:AF41"/>
    <mergeCell ref="AG41:AJ41"/>
    <mergeCell ref="Q42:T42"/>
    <mergeCell ref="U42:X42"/>
    <mergeCell ref="Y42:AB42"/>
    <mergeCell ref="D30:D31"/>
    <mergeCell ref="E30:N30"/>
    <mergeCell ref="O30:AJ30"/>
    <mergeCell ref="E31:N31"/>
    <mergeCell ref="O31:AJ31"/>
    <mergeCell ref="Y34:AB34"/>
    <mergeCell ref="AC34:AJ34"/>
    <mergeCell ref="D29:N29"/>
    <mergeCell ref="O29:R29"/>
    <mergeCell ref="S29:V29"/>
    <mergeCell ref="W29:Z29"/>
    <mergeCell ref="AA29:AD29"/>
    <mergeCell ref="AE29:AH29"/>
    <mergeCell ref="J26:N26"/>
    <mergeCell ref="O26:U26"/>
    <mergeCell ref="V26:Y26"/>
    <mergeCell ref="Z26:AD26"/>
    <mergeCell ref="AE26:AJ26"/>
    <mergeCell ref="D28:S28"/>
    <mergeCell ref="D23:D24"/>
    <mergeCell ref="E23:N23"/>
    <mergeCell ref="O23:AJ23"/>
    <mergeCell ref="E24:N24"/>
    <mergeCell ref="O24:AJ24"/>
    <mergeCell ref="D25:I26"/>
    <mergeCell ref="J25:N25"/>
    <mergeCell ref="O25:U25"/>
    <mergeCell ref="V25:Y25"/>
    <mergeCell ref="Z25:AJ25"/>
    <mergeCell ref="E13:N13"/>
    <mergeCell ref="O13:AJ13"/>
    <mergeCell ref="E14:N15"/>
    <mergeCell ref="O14:R14"/>
    <mergeCell ref="S14:AJ14"/>
    <mergeCell ref="O15:R15"/>
    <mergeCell ref="S15:AJ15"/>
    <mergeCell ref="D22:N22"/>
    <mergeCell ref="O22:R22"/>
    <mergeCell ref="S22:V22"/>
    <mergeCell ref="W22:Z22"/>
    <mergeCell ref="AA22:AD22"/>
    <mergeCell ref="AE22:AH22"/>
    <mergeCell ref="E16:N16"/>
    <mergeCell ref="O16:AJ16"/>
    <mergeCell ref="E17:N17"/>
    <mergeCell ref="O17:AJ17"/>
    <mergeCell ref="E18:N18"/>
    <mergeCell ref="O18:R18"/>
    <mergeCell ref="S18:AJ18"/>
    <mergeCell ref="E4:G4"/>
    <mergeCell ref="S4:U4"/>
    <mergeCell ref="V4:Y4"/>
    <mergeCell ref="Z4:AB4"/>
    <mergeCell ref="AC4:AJ4"/>
    <mergeCell ref="C6:AH6"/>
    <mergeCell ref="E9:I9"/>
    <mergeCell ref="J9:AJ10"/>
    <mergeCell ref="E10:I10"/>
  </mergeCells>
  <phoneticPr fontId="2"/>
  <conditionalFormatting sqref="B115:AK137 B140:AK151 B138:AI138 AK138 B139:L139 AG139:AK139">
    <cfRule type="expression" dxfId="9" priority="7">
      <formula>$E$10="B"</formula>
    </cfRule>
  </conditionalFormatting>
  <conditionalFormatting sqref="D129">
    <cfRule type="expression" dxfId="8" priority="5">
      <formula>$E$10="B"</formula>
    </cfRule>
  </conditionalFormatting>
  <conditionalFormatting sqref="D130">
    <cfRule type="expression" dxfId="7" priority="4">
      <formula>$E$10="B"</formula>
    </cfRule>
  </conditionalFormatting>
  <conditionalFormatting sqref="AJ138">
    <cfRule type="expression" dxfId="6" priority="3">
      <formula>$E$10="B"</formula>
    </cfRule>
  </conditionalFormatting>
  <conditionalFormatting sqref="M139:AF139">
    <cfRule type="expression" dxfId="5" priority="1">
      <formula>$E$10="B"</formula>
    </cfRule>
  </conditionalFormatting>
  <dataValidations count="19">
    <dataValidation imeMode="disabled" operator="greaterThanOrEqual" allowBlank="1" showInputMessage="1" showErrorMessage="1" sqref="L126:T130 Q67:AJ68" xr:uid="{00000000-0002-0000-0B00-000000000000}"/>
    <dataValidation type="list" imeMode="disabled" allowBlank="1" showInputMessage="1" showErrorMessage="1" sqref="F126:K130" xr:uid="{00000000-0002-0000-0B00-000001000000}">
      <formula1>pldn20</formula1>
    </dataValidation>
    <dataValidation type="list" imeMode="disabled" allowBlank="1" showInputMessage="1" showErrorMessage="1" sqref="M142:AF142" xr:uid="{00000000-0002-0000-0B00-000002000000}">
      <formula1>pldn19</formula1>
    </dataValidation>
    <dataValidation type="list" imeMode="disabled" allowBlank="1" showInputMessage="1" showErrorMessage="1" sqref="K133:S133" xr:uid="{00000000-0002-0000-0B00-000003000000}">
      <formula1>pldn17</formula1>
    </dataValidation>
    <dataValidation type="list" imeMode="disabled" allowBlank="1" showInputMessage="1" showErrorMessage="1" sqref="E10:I10" xr:uid="{00000000-0002-0000-0B00-000004000000}">
      <formula1>pldn10</formula1>
    </dataValidation>
    <dataValidation imeMode="disabled" allowBlank="1" showInputMessage="1" showErrorMessage="1" sqref="AC4:AJ4 U50 AH162:AJ176 Q50 Y50 AC50 AG50" xr:uid="{00000000-0002-0000-0B00-000005000000}"/>
    <dataValidation type="list" imeMode="disabled" allowBlank="1" showInputMessage="1" showErrorMessage="1" sqref="M141:AF141" xr:uid="{00000000-0002-0000-0B00-000006000000}">
      <formula1>pldn18</formula1>
    </dataValidation>
    <dataValidation type="list" imeMode="disabled" allowBlank="1" showInputMessage="1" showErrorMessage="1" sqref="D136:G136 L136:O136 AA22:AD22 O22:R22" xr:uid="{00000000-0002-0000-0B00-000007000000}">
      <formula1>pldn11</formula1>
    </dataValidation>
    <dataValidation type="list" imeMode="disabled" allowBlank="1" showInputMessage="1" showErrorMessage="1" sqref="M149:AF149 P122:X122" xr:uid="{00000000-0002-0000-0B00-000008000000}">
      <formula1>pldn16</formula1>
    </dataValidation>
    <dataValidation type="list" imeMode="disabled" allowBlank="1" showInputMessage="1" showErrorMessage="1" sqref="O16:AJ16" xr:uid="{00000000-0002-0000-0B00-000009000000}">
      <formula1>pldn4</formula1>
    </dataValidation>
    <dataValidation imeMode="on" allowBlank="1" showInputMessage="1" showErrorMessage="1" sqref="S18:AJ18 O23:AJ24 O30:AJ31 H75:AJ81 H83:AJ89 H91:AJ97 H99:AJ105 H107:AJ113 R162:AC176" xr:uid="{00000000-0002-0000-0B00-00000A000000}"/>
    <dataValidation type="list" imeMode="disabled" allowBlank="1" showInputMessage="1" showErrorMessage="1" sqref="AA29:AD29 O29:R29" xr:uid="{00000000-0002-0000-0B00-00000B000000}">
      <formula1>pldn12</formula1>
    </dataValidation>
    <dataValidation type="whole" imeMode="disabled" operator="greaterThanOrEqual" allowBlank="1" showInputMessage="1" showErrorMessage="1" sqref="Q42:AJ42 Q49:AJ49 Q51:AJ57" xr:uid="{00000000-0002-0000-0B00-00000C000000}">
      <formula1>0</formula1>
    </dataValidation>
    <dataValidation type="whole" imeMode="disabled" operator="greaterThanOrEqual" allowBlank="1" showInputMessage="1" showErrorMessage="1" sqref="P121:X121" xr:uid="{00000000-0002-0000-0B00-00000D000000}">
      <formula1>1</formula1>
    </dataValidation>
    <dataValidation type="list" imeMode="disabled" allowBlank="1" showInputMessage="1" showErrorMessage="1" sqref="Q74:R74 Z74:AA74 AI74:AJ74 AI82:AJ82 Z82:AA82 Q82:R82 Q90:R90 Z90:AA90 AI90:AJ90 AI98:AJ98 Z98:AA98 Q98:R98 Q106:R106 Z106:AA106 AI106:AJ106" xr:uid="{00000000-0002-0000-0B00-00000E000000}">
      <formula1>pldn15</formula1>
    </dataValidation>
    <dataValidation type="whole" imeMode="disabled" operator="greaterThan" allowBlank="1" showInputMessage="1" showErrorMessage="1" sqref="M140:AF140" xr:uid="{00000000-0002-0000-0B00-00000F000000}">
      <formula1>1</formula1>
    </dataValidation>
    <dataValidation type="decimal" imeMode="disabled" operator="greaterThanOrEqual" allowBlank="1" showInputMessage="1" showErrorMessage="1" sqref="M143:AF143" xr:uid="{00000000-0002-0000-0B00-000010000000}">
      <formula1>0.01</formula1>
    </dataValidation>
    <dataValidation type="list" imeMode="disabled" allowBlank="1" showInputMessage="1" showErrorMessage="1" sqref="L162:Q176" xr:uid="{00000000-0002-0000-0B00-000011000000}">
      <formula1>pldn13</formula1>
    </dataValidation>
    <dataValidation type="list" imeMode="disabled" allowBlank="1" showInputMessage="1" showErrorMessage="1" sqref="AD162:AG176" xr:uid="{00000000-0002-0000-0B00-000012000000}">
      <formula1>pldn14</formula1>
    </dataValidation>
  </dataValidations>
  <pageMargins left="0.78740157480314965" right="0.59055118110236227" top="0.78740157480314965" bottom="0.59055118110236227" header="0.31496062992125984" footer="0.31496062992125984"/>
  <pageSetup paperSize="9" scale="91" fitToHeight="0" orientation="portrait" r:id="rId1"/>
  <rowBreaks count="5" manualBreakCount="5">
    <brk id="33" min="1" max="36" man="1"/>
    <brk id="69" min="1" max="36" man="1"/>
    <brk id="114" min="1" max="34" man="1"/>
    <brk id="151" min="1" max="36" man="1"/>
    <brk id="177" min="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Group Box 1">
              <controlPr defaultSize="0" autoFill="0" autoPict="0">
                <anchor moveWithCells="1">
                  <from>
                    <xdr:col>8</xdr:col>
                    <xdr:colOff>9525</xdr:colOff>
                    <xdr:row>67</xdr:row>
                    <xdr:rowOff>0</xdr:rowOff>
                  </from>
                  <to>
                    <xdr:col>10</xdr:col>
                    <xdr:colOff>9525</xdr:colOff>
                    <xdr:row>74</xdr:row>
                    <xdr:rowOff>114300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AT286"/>
  <sheetViews>
    <sheetView showGridLines="0" zoomScaleNormal="100" zoomScaleSheetLayoutView="100" workbookViewId="0"/>
  </sheetViews>
  <sheetFormatPr defaultColWidth="2.5" defaultRowHeight="18.75"/>
  <cols>
    <col min="1" max="36" width="2.5" style="45" customWidth="1"/>
    <col min="37" max="37" width="1.5" style="45" customWidth="1"/>
    <col min="38" max="38" width="2.5" style="45"/>
    <col min="39" max="39" width="8.625" style="136" customWidth="1"/>
    <col min="40" max="43" width="8.625" style="45" customWidth="1"/>
    <col min="44" max="44" width="6.5" style="45" customWidth="1"/>
    <col min="45" max="45" width="13.625" style="45" customWidth="1"/>
    <col min="46" max="46" width="10.5" style="45" customWidth="1"/>
    <col min="47" max="54" width="2.5" style="45" customWidth="1"/>
    <col min="55" max="16384" width="2.5" style="45"/>
  </cols>
  <sheetData>
    <row r="1" spans="1:43">
      <c r="AN1" s="169"/>
      <c r="AO1" s="169"/>
      <c r="AP1" s="169"/>
      <c r="AQ1" s="169"/>
    </row>
    <row r="2" spans="1:43" ht="17.25" customHeight="1">
      <c r="A2" s="1"/>
      <c r="B2" s="90"/>
      <c r="C2" s="123" t="s">
        <v>170</v>
      </c>
      <c r="D2" s="90"/>
      <c r="E2" s="90"/>
      <c r="F2" s="90"/>
      <c r="G2" s="90"/>
      <c r="H2" s="90"/>
      <c r="I2" s="90"/>
      <c r="J2" s="90"/>
      <c r="K2" s="90"/>
      <c r="L2" s="54"/>
      <c r="M2" s="92"/>
      <c r="N2" s="90"/>
      <c r="O2" s="54"/>
      <c r="P2" s="54"/>
      <c r="Q2" s="54"/>
      <c r="R2" s="54"/>
      <c r="S2" s="54"/>
      <c r="T2" s="54"/>
      <c r="U2" s="54"/>
      <c r="V2" s="54"/>
      <c r="W2" s="54"/>
      <c r="X2" s="54"/>
      <c r="Y2" s="54"/>
      <c r="Z2" s="54"/>
      <c r="AA2" s="54"/>
      <c r="AB2" s="54"/>
      <c r="AC2" s="54"/>
      <c r="AD2" s="54"/>
      <c r="AE2" s="54"/>
      <c r="AF2" s="60" t="str">
        <f>IF(E10="B","B事業所 （１）",IF(E10="C","C事業所（１）",""))</f>
        <v/>
      </c>
      <c r="AG2" s="54"/>
      <c r="AH2" s="54"/>
      <c r="AI2" s="54"/>
      <c r="AJ2" s="54"/>
      <c r="AK2" s="54"/>
      <c r="AN2" s="169"/>
      <c r="AO2" s="169"/>
      <c r="AP2" s="169"/>
      <c r="AQ2" s="169"/>
    </row>
    <row r="3" spans="1:43" ht="8.4499999999999993" customHeight="1">
      <c r="A3" s="1"/>
      <c r="B3" s="52"/>
      <c r="C3" s="52"/>
      <c r="D3" s="52"/>
      <c r="E3" s="52"/>
      <c r="F3" s="52"/>
      <c r="G3" s="52"/>
      <c r="H3" s="52"/>
      <c r="I3" s="52"/>
      <c r="J3" s="52"/>
      <c r="K3" s="52"/>
      <c r="L3" s="52"/>
      <c r="M3" s="52"/>
      <c r="N3" s="53"/>
      <c r="O3" s="54"/>
      <c r="P3" s="54"/>
      <c r="Q3" s="54"/>
      <c r="R3" s="54"/>
      <c r="S3" s="54"/>
      <c r="T3" s="54"/>
      <c r="U3" s="54"/>
      <c r="V3" s="54"/>
      <c r="W3" s="54"/>
      <c r="X3" s="54"/>
      <c r="Y3" s="54"/>
      <c r="Z3" s="54"/>
      <c r="AA3" s="54"/>
      <c r="AB3" s="54"/>
      <c r="AC3" s="54"/>
      <c r="AD3" s="54"/>
      <c r="AE3" s="54"/>
      <c r="AF3" s="54"/>
      <c r="AG3" s="54"/>
      <c r="AH3" s="54"/>
      <c r="AI3" s="54"/>
      <c r="AJ3" s="54"/>
      <c r="AK3" s="54"/>
      <c r="AN3" s="169"/>
      <c r="AO3" s="169"/>
      <c r="AP3" s="169"/>
      <c r="AQ3" s="169"/>
    </row>
    <row r="4" spans="1:43" ht="23.25" customHeight="1">
      <c r="A4" s="1"/>
      <c r="B4" s="52"/>
      <c r="C4" s="52" t="s">
        <v>11</v>
      </c>
      <c r="D4" s="52"/>
      <c r="E4" s="925">
        <f>IF(様式１号!$D$16="","",様式１号!$D$16)</f>
        <v>3</v>
      </c>
      <c r="F4" s="926"/>
      <c r="G4" s="927"/>
      <c r="H4" s="52" t="s">
        <v>133</v>
      </c>
      <c r="I4" s="54"/>
      <c r="J4" s="54"/>
      <c r="K4" s="54"/>
      <c r="L4" s="54"/>
      <c r="M4" s="54"/>
      <c r="N4" s="53"/>
      <c r="O4" s="54"/>
      <c r="P4" s="54"/>
      <c r="Q4" s="54"/>
      <c r="R4" s="54"/>
      <c r="S4" s="658" t="s">
        <v>68</v>
      </c>
      <c r="T4" s="659"/>
      <c r="U4" s="660"/>
      <c r="V4" s="928" t="str">
        <f>IF(事業者!$O$14="","",事業者!$O$14)</f>
        <v/>
      </c>
      <c r="W4" s="929"/>
      <c r="X4" s="929"/>
      <c r="Y4" s="930"/>
      <c r="Z4" s="658" t="s">
        <v>84</v>
      </c>
      <c r="AA4" s="659"/>
      <c r="AB4" s="660"/>
      <c r="AC4" s="664"/>
      <c r="AD4" s="665"/>
      <c r="AE4" s="665"/>
      <c r="AF4" s="665"/>
      <c r="AG4" s="665"/>
      <c r="AH4" s="665"/>
      <c r="AI4" s="665"/>
      <c r="AJ4" s="666"/>
      <c r="AK4" s="54"/>
      <c r="AN4" s="169"/>
      <c r="AO4" s="169"/>
      <c r="AP4" s="169"/>
      <c r="AQ4" s="169"/>
    </row>
    <row r="5" spans="1:43">
      <c r="A5" s="1"/>
      <c r="B5" s="52"/>
      <c r="C5" s="52"/>
      <c r="D5" s="52"/>
      <c r="E5" s="55"/>
      <c r="F5" s="52"/>
      <c r="G5" s="52"/>
      <c r="H5" s="56"/>
      <c r="I5" s="56"/>
      <c r="J5" s="56"/>
      <c r="K5" s="56"/>
      <c r="L5" s="56"/>
      <c r="M5" s="56"/>
      <c r="N5" s="53"/>
      <c r="O5" s="54"/>
      <c r="P5" s="54"/>
      <c r="Q5" s="54"/>
      <c r="R5" s="54"/>
      <c r="S5" s="54"/>
      <c r="T5" s="54"/>
      <c r="U5" s="54"/>
      <c r="V5" s="54"/>
      <c r="W5" s="54"/>
      <c r="X5" s="54"/>
      <c r="Y5" s="54"/>
      <c r="Z5" s="54"/>
      <c r="AA5" s="54"/>
      <c r="AB5" s="54"/>
      <c r="AC5" s="54"/>
      <c r="AD5" s="54"/>
      <c r="AE5" s="54"/>
      <c r="AF5" s="54"/>
      <c r="AG5" s="54"/>
      <c r="AH5" s="54"/>
      <c r="AI5" s="54"/>
      <c r="AJ5" s="54"/>
      <c r="AK5" s="54"/>
      <c r="AN5" s="169"/>
      <c r="AO5" s="169"/>
      <c r="AP5" s="169"/>
      <c r="AQ5" s="169"/>
    </row>
    <row r="6" spans="1:43" ht="21.75" customHeight="1">
      <c r="A6" s="1"/>
      <c r="B6" s="252"/>
      <c r="C6" s="667" t="s">
        <v>134</v>
      </c>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c r="AH6" s="667"/>
      <c r="AI6" s="5"/>
      <c r="AJ6" s="5"/>
      <c r="AK6" s="18"/>
      <c r="AN6" s="169"/>
      <c r="AO6" s="169"/>
      <c r="AP6" s="169"/>
      <c r="AQ6" s="169"/>
    </row>
    <row r="7" spans="1:43">
      <c r="A7" s="1"/>
      <c r="B7" s="144"/>
      <c r="C7" s="123" t="s">
        <v>135</v>
      </c>
      <c r="D7" s="52"/>
      <c r="E7" s="52"/>
      <c r="F7" s="52"/>
      <c r="G7" s="52"/>
      <c r="H7" s="52"/>
      <c r="I7" s="52"/>
      <c r="J7" s="52"/>
      <c r="K7" s="52"/>
      <c r="L7" s="52"/>
      <c r="M7" s="52"/>
      <c r="N7" s="53"/>
      <c r="O7" s="54"/>
      <c r="P7" s="54"/>
      <c r="Q7" s="54"/>
      <c r="R7" s="54"/>
      <c r="S7" s="54"/>
      <c r="T7" s="54"/>
      <c r="U7" s="54"/>
      <c r="V7" s="54"/>
      <c r="W7" s="54"/>
      <c r="X7" s="54"/>
      <c r="Y7" s="54"/>
      <c r="Z7" s="54"/>
      <c r="AA7" s="54"/>
      <c r="AB7" s="54"/>
      <c r="AC7" s="54"/>
      <c r="AD7" s="54"/>
      <c r="AE7" s="54"/>
      <c r="AF7" s="54"/>
      <c r="AG7" s="54"/>
      <c r="AH7" s="54"/>
      <c r="AI7" s="54"/>
      <c r="AJ7" s="54"/>
      <c r="AK7" s="3"/>
      <c r="AN7" s="169"/>
      <c r="AO7" s="169"/>
      <c r="AP7" s="169"/>
      <c r="AQ7" s="169"/>
    </row>
    <row r="8" spans="1:43">
      <c r="A8" s="1"/>
      <c r="B8" s="144"/>
      <c r="C8" s="52"/>
      <c r="D8" s="124" t="s">
        <v>136</v>
      </c>
      <c r="E8" s="52"/>
      <c r="F8" s="52"/>
      <c r="G8" s="52"/>
      <c r="H8" s="52"/>
      <c r="I8" s="52"/>
      <c r="J8" s="52"/>
      <c r="K8" s="52"/>
      <c r="L8" s="52"/>
      <c r="M8" s="52"/>
      <c r="N8" s="4"/>
      <c r="O8" s="54"/>
      <c r="P8" s="54"/>
      <c r="Q8" s="54"/>
      <c r="R8" s="54"/>
      <c r="S8" s="54"/>
      <c r="T8" s="54"/>
      <c r="U8" s="54"/>
      <c r="V8" s="54"/>
      <c r="W8" s="54"/>
      <c r="X8" s="54"/>
      <c r="Y8" s="54"/>
      <c r="Z8" s="54"/>
      <c r="AA8" s="54"/>
      <c r="AB8" s="54"/>
      <c r="AC8" s="54"/>
      <c r="AD8" s="54"/>
      <c r="AE8" s="54"/>
      <c r="AF8" s="54"/>
      <c r="AG8" s="54"/>
      <c r="AH8" s="54"/>
      <c r="AI8" s="54"/>
      <c r="AJ8" s="54"/>
      <c r="AK8" s="3"/>
      <c r="AN8" s="169"/>
      <c r="AO8" s="169"/>
      <c r="AP8" s="169"/>
      <c r="AQ8" s="169"/>
    </row>
    <row r="9" spans="1:43" ht="16.5" customHeight="1">
      <c r="A9" s="1"/>
      <c r="B9" s="144"/>
      <c r="C9" s="52"/>
      <c r="D9" s="57"/>
      <c r="E9" s="931" t="s">
        <v>137</v>
      </c>
      <c r="F9" s="932"/>
      <c r="G9" s="932"/>
      <c r="H9" s="932"/>
      <c r="I9" s="933"/>
      <c r="J9" s="934" t="str">
        <f>IF($E$10="B","B 原油換算エネルギー使用量が年間1,500kL以上の事業所 （種別Cの事業所を除く）",IF($E$10="C","C　平成20年度以降の3か年度（年度の途中から当該事業所の使用が開始された場合にあっては、当該年度を除く3か年度）連続して、年間原油換算エネルギー使用量が1,500kL以上の事業所（他の事業所の一部（区分所有部分、テナント部分等）である事業所は除く）",""))</f>
        <v/>
      </c>
      <c r="K9" s="935"/>
      <c r="L9" s="935"/>
      <c r="M9" s="935"/>
      <c r="N9" s="935"/>
      <c r="O9" s="935"/>
      <c r="P9" s="935"/>
      <c r="Q9" s="935"/>
      <c r="R9" s="935"/>
      <c r="S9" s="935"/>
      <c r="T9" s="935"/>
      <c r="U9" s="935"/>
      <c r="V9" s="935"/>
      <c r="W9" s="935"/>
      <c r="X9" s="935"/>
      <c r="Y9" s="935"/>
      <c r="Z9" s="935"/>
      <c r="AA9" s="935"/>
      <c r="AB9" s="935"/>
      <c r="AC9" s="935"/>
      <c r="AD9" s="935"/>
      <c r="AE9" s="935"/>
      <c r="AF9" s="935"/>
      <c r="AG9" s="935"/>
      <c r="AH9" s="935"/>
      <c r="AI9" s="935"/>
      <c r="AJ9" s="936"/>
      <c r="AK9" s="3"/>
      <c r="AN9" s="169"/>
      <c r="AO9" s="169"/>
      <c r="AP9" s="169"/>
      <c r="AQ9" s="169"/>
    </row>
    <row r="10" spans="1:43" ht="28.5" customHeight="1">
      <c r="A10" s="1"/>
      <c r="B10" s="144"/>
      <c r="C10" s="52"/>
      <c r="D10" s="57"/>
      <c r="E10" s="940"/>
      <c r="F10" s="941"/>
      <c r="G10" s="941"/>
      <c r="H10" s="941"/>
      <c r="I10" s="942"/>
      <c r="J10" s="937"/>
      <c r="K10" s="938"/>
      <c r="L10" s="938"/>
      <c r="M10" s="938"/>
      <c r="N10" s="938"/>
      <c r="O10" s="938"/>
      <c r="P10" s="938"/>
      <c r="Q10" s="938"/>
      <c r="R10" s="938"/>
      <c r="S10" s="938"/>
      <c r="T10" s="938"/>
      <c r="U10" s="938"/>
      <c r="V10" s="938"/>
      <c r="W10" s="938"/>
      <c r="X10" s="938"/>
      <c r="Y10" s="938"/>
      <c r="Z10" s="938"/>
      <c r="AA10" s="938"/>
      <c r="AB10" s="938"/>
      <c r="AC10" s="938"/>
      <c r="AD10" s="938"/>
      <c r="AE10" s="938"/>
      <c r="AF10" s="938"/>
      <c r="AG10" s="938"/>
      <c r="AH10" s="938"/>
      <c r="AI10" s="938"/>
      <c r="AJ10" s="939"/>
      <c r="AK10" s="3"/>
      <c r="AN10" s="169"/>
      <c r="AO10" s="169"/>
      <c r="AP10" s="169"/>
      <c r="AQ10" s="169"/>
    </row>
    <row r="11" spans="1:43" ht="4.5" customHeight="1">
      <c r="A11" s="1"/>
      <c r="B11" s="144"/>
      <c r="C11" s="52"/>
      <c r="D11" s="57"/>
      <c r="E11" s="58"/>
      <c r="F11" s="58"/>
      <c r="G11" s="59"/>
      <c r="H11" s="59"/>
      <c r="I11" s="59"/>
      <c r="J11" s="59"/>
      <c r="K11" s="59"/>
      <c r="L11" s="59"/>
      <c r="M11" s="59"/>
      <c r="N11" s="53"/>
      <c r="O11" s="5"/>
      <c r="P11" s="54"/>
      <c r="Q11" s="54"/>
      <c r="R11" s="54"/>
      <c r="S11" s="54"/>
      <c r="T11" s="54"/>
      <c r="U11" s="54"/>
      <c r="V11" s="54"/>
      <c r="W11" s="54"/>
      <c r="X11" s="54"/>
      <c r="Y11" s="54"/>
      <c r="Z11" s="54"/>
      <c r="AA11" s="54"/>
      <c r="AB11" s="54"/>
      <c r="AC11" s="54"/>
      <c r="AD11" s="54"/>
      <c r="AE11" s="54"/>
      <c r="AF11" s="54"/>
      <c r="AG11" s="54"/>
      <c r="AH11" s="54"/>
      <c r="AI11" s="54"/>
      <c r="AJ11" s="54"/>
      <c r="AK11" s="3"/>
      <c r="AN11" s="169"/>
      <c r="AO11" s="169"/>
      <c r="AP11" s="169"/>
      <c r="AQ11" s="169"/>
    </row>
    <row r="12" spans="1:43">
      <c r="A12" s="1"/>
      <c r="B12" s="145"/>
      <c r="C12" s="52"/>
      <c r="D12" s="123" t="s">
        <v>138</v>
      </c>
      <c r="E12" s="52"/>
      <c r="F12" s="52"/>
      <c r="G12" s="52"/>
      <c r="H12" s="52"/>
      <c r="I12" s="52"/>
      <c r="J12" s="52"/>
      <c r="K12" s="52"/>
      <c r="L12" s="52"/>
      <c r="M12" s="52"/>
      <c r="N12" s="4"/>
      <c r="O12" s="2"/>
      <c r="P12" s="54"/>
      <c r="Q12" s="54"/>
      <c r="R12" s="54"/>
      <c r="S12" s="54"/>
      <c r="T12" s="54"/>
      <c r="U12" s="54"/>
      <c r="V12" s="54"/>
      <c r="W12" s="54"/>
      <c r="X12" s="54"/>
      <c r="Y12" s="54"/>
      <c r="Z12" s="54"/>
      <c r="AA12" s="54"/>
      <c r="AB12" s="54"/>
      <c r="AC12" s="54"/>
      <c r="AD12" s="54"/>
      <c r="AE12" s="54"/>
      <c r="AF12" s="54"/>
      <c r="AG12" s="54"/>
      <c r="AH12" s="54"/>
      <c r="AI12" s="54"/>
      <c r="AJ12" s="54"/>
      <c r="AK12" s="3"/>
      <c r="AN12" s="169"/>
      <c r="AO12" s="169"/>
      <c r="AP12" s="169"/>
      <c r="AQ12" s="169"/>
    </row>
    <row r="13" spans="1:43" ht="24.6" customHeight="1">
      <c r="A13" s="1"/>
      <c r="B13" s="145"/>
      <c r="C13" s="52"/>
      <c r="D13" s="52"/>
      <c r="E13" s="688" t="s">
        <v>154</v>
      </c>
      <c r="F13" s="689"/>
      <c r="G13" s="689"/>
      <c r="H13" s="689"/>
      <c r="I13" s="689"/>
      <c r="J13" s="689"/>
      <c r="K13" s="689"/>
      <c r="L13" s="689"/>
      <c r="M13" s="689"/>
      <c r="N13" s="690"/>
      <c r="O13" s="670"/>
      <c r="P13" s="671"/>
      <c r="Q13" s="671"/>
      <c r="R13" s="671"/>
      <c r="S13" s="671"/>
      <c r="T13" s="671"/>
      <c r="U13" s="671"/>
      <c r="V13" s="671"/>
      <c r="W13" s="671"/>
      <c r="X13" s="671"/>
      <c r="Y13" s="671"/>
      <c r="Z13" s="671"/>
      <c r="AA13" s="671"/>
      <c r="AB13" s="671"/>
      <c r="AC13" s="671"/>
      <c r="AD13" s="671"/>
      <c r="AE13" s="671"/>
      <c r="AF13" s="671"/>
      <c r="AG13" s="671"/>
      <c r="AH13" s="671"/>
      <c r="AI13" s="671"/>
      <c r="AJ13" s="672"/>
      <c r="AK13" s="3"/>
      <c r="AN13" s="169"/>
      <c r="AO13" s="169"/>
      <c r="AP13" s="169"/>
      <c r="AQ13" s="169"/>
    </row>
    <row r="14" spans="1:43" ht="18.600000000000001" customHeight="1">
      <c r="A14" s="1"/>
      <c r="B14" s="144"/>
      <c r="C14" s="52"/>
      <c r="D14" s="52"/>
      <c r="E14" s="668" t="s">
        <v>183</v>
      </c>
      <c r="F14" s="668"/>
      <c r="G14" s="668"/>
      <c r="H14" s="668"/>
      <c r="I14" s="668"/>
      <c r="J14" s="668"/>
      <c r="K14" s="668"/>
      <c r="L14" s="668"/>
      <c r="M14" s="668"/>
      <c r="N14" s="668"/>
      <c r="O14" s="669" t="s">
        <v>139</v>
      </c>
      <c r="P14" s="669"/>
      <c r="Q14" s="669"/>
      <c r="R14" s="669"/>
      <c r="S14" s="670"/>
      <c r="T14" s="671"/>
      <c r="U14" s="671"/>
      <c r="V14" s="671"/>
      <c r="W14" s="671"/>
      <c r="X14" s="671"/>
      <c r="Y14" s="671"/>
      <c r="Z14" s="671"/>
      <c r="AA14" s="671"/>
      <c r="AB14" s="671"/>
      <c r="AC14" s="671"/>
      <c r="AD14" s="671"/>
      <c r="AE14" s="671"/>
      <c r="AF14" s="671"/>
      <c r="AG14" s="671"/>
      <c r="AH14" s="671"/>
      <c r="AI14" s="671"/>
      <c r="AJ14" s="672"/>
      <c r="AK14" s="3"/>
      <c r="AM14" s="133" t="str">
        <f>IFERROR(IF(FIND("埼玉県",$S$14,1)&gt;0,"← 「埼玉県」は入力しないでください。",""),"")</f>
        <v/>
      </c>
      <c r="AN14" s="169"/>
      <c r="AO14" s="169"/>
      <c r="AP14" s="169"/>
      <c r="AQ14" s="169"/>
    </row>
    <row r="15" spans="1:43" ht="18.600000000000001" customHeight="1">
      <c r="A15" s="1"/>
      <c r="B15" s="144"/>
      <c r="C15" s="52"/>
      <c r="D15" s="52"/>
      <c r="E15" s="668"/>
      <c r="F15" s="668"/>
      <c r="G15" s="668"/>
      <c r="H15" s="668"/>
      <c r="I15" s="668"/>
      <c r="J15" s="668"/>
      <c r="K15" s="668"/>
      <c r="L15" s="668"/>
      <c r="M15" s="668"/>
      <c r="N15" s="668"/>
      <c r="O15" s="673" t="s">
        <v>140</v>
      </c>
      <c r="P15" s="673"/>
      <c r="Q15" s="673"/>
      <c r="R15" s="673"/>
      <c r="S15" s="674"/>
      <c r="T15" s="675"/>
      <c r="U15" s="675"/>
      <c r="V15" s="675"/>
      <c r="W15" s="675"/>
      <c r="X15" s="675"/>
      <c r="Y15" s="675"/>
      <c r="Z15" s="675"/>
      <c r="AA15" s="675"/>
      <c r="AB15" s="675"/>
      <c r="AC15" s="675"/>
      <c r="AD15" s="675"/>
      <c r="AE15" s="675"/>
      <c r="AF15" s="675"/>
      <c r="AG15" s="675"/>
      <c r="AH15" s="675"/>
      <c r="AI15" s="675"/>
      <c r="AJ15" s="676"/>
      <c r="AK15" s="3"/>
      <c r="AN15" s="169"/>
      <c r="AO15" s="169"/>
      <c r="AP15" s="169"/>
      <c r="AQ15" s="169"/>
    </row>
    <row r="16" spans="1:43" ht="18.600000000000001" customHeight="1">
      <c r="A16" s="1"/>
      <c r="B16" s="145"/>
      <c r="C16" s="52"/>
      <c r="D16" s="52"/>
      <c r="E16" s="668" t="s">
        <v>141</v>
      </c>
      <c r="F16" s="668"/>
      <c r="G16" s="668"/>
      <c r="H16" s="668"/>
      <c r="I16" s="668"/>
      <c r="J16" s="668"/>
      <c r="K16" s="668"/>
      <c r="L16" s="668"/>
      <c r="M16" s="668"/>
      <c r="N16" s="668"/>
      <c r="O16" s="709"/>
      <c r="P16" s="710"/>
      <c r="Q16" s="710"/>
      <c r="R16" s="710"/>
      <c r="S16" s="710"/>
      <c r="T16" s="710"/>
      <c r="U16" s="710"/>
      <c r="V16" s="710"/>
      <c r="W16" s="710"/>
      <c r="X16" s="710"/>
      <c r="Y16" s="710"/>
      <c r="Z16" s="710"/>
      <c r="AA16" s="710"/>
      <c r="AB16" s="710"/>
      <c r="AC16" s="710"/>
      <c r="AD16" s="710"/>
      <c r="AE16" s="710"/>
      <c r="AF16" s="710"/>
      <c r="AG16" s="710"/>
      <c r="AH16" s="710"/>
      <c r="AI16" s="710"/>
      <c r="AJ16" s="711"/>
      <c r="AK16" s="3"/>
      <c r="AN16" s="169"/>
      <c r="AO16" s="169"/>
      <c r="AP16" s="169"/>
      <c r="AQ16" s="169"/>
    </row>
    <row r="17" spans="1:43" ht="18.600000000000001" customHeight="1">
      <c r="A17" s="1"/>
      <c r="B17" s="145"/>
      <c r="C17" s="52"/>
      <c r="D17" s="52"/>
      <c r="E17" s="668" t="s">
        <v>142</v>
      </c>
      <c r="F17" s="668"/>
      <c r="G17" s="668"/>
      <c r="H17" s="668"/>
      <c r="I17" s="668"/>
      <c r="J17" s="668"/>
      <c r="K17" s="668"/>
      <c r="L17" s="668"/>
      <c r="M17" s="668"/>
      <c r="N17" s="668"/>
      <c r="O17" s="712" t="str">
        <f>LEFT($O$16,2)</f>
        <v/>
      </c>
      <c r="P17" s="713"/>
      <c r="Q17" s="713"/>
      <c r="R17" s="713"/>
      <c r="S17" s="713"/>
      <c r="T17" s="713"/>
      <c r="U17" s="713"/>
      <c r="V17" s="713"/>
      <c r="W17" s="713"/>
      <c r="X17" s="713"/>
      <c r="Y17" s="713"/>
      <c r="Z17" s="713"/>
      <c r="AA17" s="713"/>
      <c r="AB17" s="713"/>
      <c r="AC17" s="713"/>
      <c r="AD17" s="713"/>
      <c r="AE17" s="713"/>
      <c r="AF17" s="713"/>
      <c r="AG17" s="713"/>
      <c r="AH17" s="713"/>
      <c r="AI17" s="713"/>
      <c r="AJ17" s="714"/>
      <c r="AK17" s="3"/>
      <c r="AN17" s="169"/>
      <c r="AO17" s="169"/>
      <c r="AP17" s="169"/>
      <c r="AQ17" s="169"/>
    </row>
    <row r="18" spans="1:43" ht="64.5" customHeight="1">
      <c r="A18" s="1"/>
      <c r="B18" s="145"/>
      <c r="C18" s="52"/>
      <c r="D18" s="52"/>
      <c r="E18" s="715" t="s">
        <v>143</v>
      </c>
      <c r="F18" s="715"/>
      <c r="G18" s="715"/>
      <c r="H18" s="715"/>
      <c r="I18" s="715"/>
      <c r="J18" s="715"/>
      <c r="K18" s="715"/>
      <c r="L18" s="715"/>
      <c r="M18" s="715"/>
      <c r="N18" s="715"/>
      <c r="O18" s="715" t="s">
        <v>74</v>
      </c>
      <c r="P18" s="715"/>
      <c r="Q18" s="715"/>
      <c r="R18" s="715"/>
      <c r="S18" s="943"/>
      <c r="T18" s="943"/>
      <c r="U18" s="943"/>
      <c r="V18" s="943"/>
      <c r="W18" s="943"/>
      <c r="X18" s="943"/>
      <c r="Y18" s="943"/>
      <c r="Z18" s="943"/>
      <c r="AA18" s="943"/>
      <c r="AB18" s="943"/>
      <c r="AC18" s="943"/>
      <c r="AD18" s="943"/>
      <c r="AE18" s="943"/>
      <c r="AF18" s="943"/>
      <c r="AG18" s="943"/>
      <c r="AH18" s="943"/>
      <c r="AI18" s="943"/>
      <c r="AJ18" s="943"/>
      <c r="AK18" s="3"/>
      <c r="AM18" s="133" t="s">
        <v>451</v>
      </c>
      <c r="AN18" s="169"/>
      <c r="AO18" s="169"/>
      <c r="AP18" s="169"/>
      <c r="AQ18" s="169"/>
    </row>
    <row r="19" spans="1:43" ht="4.5" customHeight="1">
      <c r="A19" s="1"/>
      <c r="B19" s="145"/>
      <c r="C19" s="52"/>
      <c r="D19" s="52"/>
      <c r="E19" s="60"/>
      <c r="F19" s="52"/>
      <c r="G19" s="52"/>
      <c r="H19" s="52"/>
      <c r="I19" s="52"/>
      <c r="J19" s="52"/>
      <c r="K19" s="52"/>
      <c r="L19" s="52"/>
      <c r="M19" s="52"/>
      <c r="N19" s="53"/>
      <c r="O19" s="54"/>
      <c r="P19" s="54"/>
      <c r="Q19" s="54"/>
      <c r="R19" s="54"/>
      <c r="S19" s="54"/>
      <c r="T19" s="54"/>
      <c r="U19" s="54"/>
      <c r="V19" s="54"/>
      <c r="W19" s="54"/>
      <c r="X19" s="54"/>
      <c r="Y19" s="54"/>
      <c r="Z19" s="54"/>
      <c r="AA19" s="54"/>
      <c r="AB19" s="54"/>
      <c r="AC19" s="54"/>
      <c r="AD19" s="54"/>
      <c r="AE19" s="54"/>
      <c r="AF19" s="54"/>
      <c r="AG19" s="54"/>
      <c r="AH19" s="54"/>
      <c r="AI19" s="54"/>
      <c r="AJ19" s="54"/>
      <c r="AK19" s="3"/>
      <c r="AN19" s="169"/>
      <c r="AO19" s="169"/>
      <c r="AP19" s="169"/>
      <c r="AQ19" s="169"/>
    </row>
    <row r="20" spans="1:43">
      <c r="A20" s="1"/>
      <c r="B20" s="144"/>
      <c r="C20" s="123" t="s">
        <v>144</v>
      </c>
      <c r="D20" s="52"/>
      <c r="E20" s="52"/>
      <c r="F20" s="52"/>
      <c r="G20" s="52"/>
      <c r="H20" s="52"/>
      <c r="I20" s="52"/>
      <c r="J20" s="52"/>
      <c r="K20" s="52"/>
      <c r="L20" s="52"/>
      <c r="M20" s="52"/>
      <c r="N20" s="53"/>
      <c r="O20" s="54"/>
      <c r="P20" s="54"/>
      <c r="Q20" s="54"/>
      <c r="R20" s="54"/>
      <c r="S20" s="54"/>
      <c r="T20" s="54"/>
      <c r="U20" s="54"/>
      <c r="V20" s="54"/>
      <c r="W20" s="54"/>
      <c r="X20" s="54"/>
      <c r="Y20" s="54"/>
      <c r="Z20" s="54"/>
      <c r="AA20" s="54"/>
      <c r="AB20" s="54"/>
      <c r="AC20" s="54"/>
      <c r="AD20" s="54"/>
      <c r="AE20" s="54"/>
      <c r="AF20" s="54"/>
      <c r="AG20" s="54"/>
      <c r="AH20" s="54"/>
      <c r="AI20" s="54"/>
      <c r="AJ20" s="54"/>
      <c r="AK20" s="3"/>
      <c r="AN20" s="169"/>
      <c r="AO20" s="169"/>
      <c r="AP20" s="169"/>
      <c r="AQ20" s="169"/>
    </row>
    <row r="21" spans="1:43">
      <c r="A21" s="1"/>
      <c r="B21" s="144"/>
      <c r="C21" s="52"/>
      <c r="D21" s="123" t="s">
        <v>145</v>
      </c>
      <c r="E21" s="52"/>
      <c r="F21" s="52"/>
      <c r="G21" s="52"/>
      <c r="H21" s="52"/>
      <c r="I21" s="52"/>
      <c r="J21" s="52"/>
      <c r="K21" s="52"/>
      <c r="L21" s="52"/>
      <c r="M21" s="52"/>
      <c r="N21" s="53"/>
      <c r="O21" s="54"/>
      <c r="P21" s="54"/>
      <c r="Q21" s="54"/>
      <c r="R21" s="54"/>
      <c r="S21" s="54"/>
      <c r="T21" s="54"/>
      <c r="U21" s="54"/>
      <c r="V21" s="54"/>
      <c r="W21" s="54"/>
      <c r="X21" s="54"/>
      <c r="Y21" s="54"/>
      <c r="Z21" s="54"/>
      <c r="AA21" s="54"/>
      <c r="AB21" s="54"/>
      <c r="AC21" s="54"/>
      <c r="AD21" s="54"/>
      <c r="AE21" s="54"/>
      <c r="AF21" s="54"/>
      <c r="AG21" s="54"/>
      <c r="AH21" s="54"/>
      <c r="AI21" s="54"/>
      <c r="AJ21" s="54"/>
      <c r="AK21" s="3"/>
      <c r="AN21" s="169"/>
      <c r="AO21" s="169"/>
      <c r="AP21" s="169"/>
      <c r="AQ21" s="169"/>
    </row>
    <row r="22" spans="1:43" ht="24.75" customHeight="1">
      <c r="A22" s="1"/>
      <c r="B22" s="144"/>
      <c r="C22" s="52"/>
      <c r="D22" s="703" t="s">
        <v>481</v>
      </c>
      <c r="E22" s="704"/>
      <c r="F22" s="704"/>
      <c r="G22" s="704"/>
      <c r="H22" s="704"/>
      <c r="I22" s="704"/>
      <c r="J22" s="704"/>
      <c r="K22" s="704"/>
      <c r="L22" s="704"/>
      <c r="M22" s="704"/>
      <c r="N22" s="705"/>
      <c r="O22" s="700">
        <v>2</v>
      </c>
      <c r="P22" s="701"/>
      <c r="Q22" s="701"/>
      <c r="R22" s="702"/>
      <c r="S22" s="703" t="s">
        <v>475</v>
      </c>
      <c r="T22" s="704"/>
      <c r="U22" s="704"/>
      <c r="V22" s="705"/>
      <c r="W22" s="706" t="s">
        <v>147</v>
      </c>
      <c r="X22" s="707"/>
      <c r="Y22" s="707"/>
      <c r="Z22" s="708"/>
      <c r="AA22" s="700">
        <v>6</v>
      </c>
      <c r="AB22" s="701"/>
      <c r="AC22" s="701"/>
      <c r="AD22" s="702"/>
      <c r="AE22" s="703" t="s">
        <v>476</v>
      </c>
      <c r="AF22" s="704"/>
      <c r="AG22" s="704"/>
      <c r="AH22" s="704"/>
      <c r="AI22" s="6"/>
      <c r="AJ22" s="7"/>
      <c r="AK22" s="3"/>
      <c r="AN22" s="169"/>
      <c r="AO22" s="169"/>
      <c r="AP22" s="169"/>
      <c r="AQ22" s="169"/>
    </row>
    <row r="23" spans="1:43" ht="69.95" customHeight="1">
      <c r="A23" s="1"/>
      <c r="B23" s="144"/>
      <c r="C23" s="52"/>
      <c r="D23" s="952" t="s">
        <v>148</v>
      </c>
      <c r="E23" s="954" t="s">
        <v>473</v>
      </c>
      <c r="F23" s="722"/>
      <c r="G23" s="722"/>
      <c r="H23" s="722"/>
      <c r="I23" s="722"/>
      <c r="J23" s="722"/>
      <c r="K23" s="722"/>
      <c r="L23" s="722"/>
      <c r="M23" s="722"/>
      <c r="N23" s="723"/>
      <c r="O23" s="955"/>
      <c r="P23" s="956"/>
      <c r="Q23" s="956"/>
      <c r="R23" s="956"/>
      <c r="S23" s="956"/>
      <c r="T23" s="956"/>
      <c r="U23" s="956"/>
      <c r="V23" s="956"/>
      <c r="W23" s="956"/>
      <c r="X23" s="956"/>
      <c r="Y23" s="956"/>
      <c r="Z23" s="956"/>
      <c r="AA23" s="956"/>
      <c r="AB23" s="956"/>
      <c r="AC23" s="956"/>
      <c r="AD23" s="956"/>
      <c r="AE23" s="956"/>
      <c r="AF23" s="956"/>
      <c r="AG23" s="956"/>
      <c r="AH23" s="956"/>
      <c r="AI23" s="956"/>
      <c r="AJ23" s="957"/>
      <c r="AK23" s="3"/>
      <c r="AN23" s="169"/>
      <c r="AO23" s="169"/>
      <c r="AP23" s="169"/>
      <c r="AQ23" s="169"/>
    </row>
    <row r="24" spans="1:43" ht="69.95" customHeight="1">
      <c r="A24" s="1"/>
      <c r="B24" s="144"/>
      <c r="C24" s="52"/>
      <c r="D24" s="953"/>
      <c r="E24" s="954" t="s">
        <v>150</v>
      </c>
      <c r="F24" s="722"/>
      <c r="G24" s="722"/>
      <c r="H24" s="722"/>
      <c r="I24" s="722"/>
      <c r="J24" s="722"/>
      <c r="K24" s="722"/>
      <c r="L24" s="722"/>
      <c r="M24" s="722"/>
      <c r="N24" s="723"/>
      <c r="O24" s="955"/>
      <c r="P24" s="956"/>
      <c r="Q24" s="956"/>
      <c r="R24" s="956"/>
      <c r="S24" s="956"/>
      <c r="T24" s="956"/>
      <c r="U24" s="956"/>
      <c r="V24" s="956"/>
      <c r="W24" s="956"/>
      <c r="X24" s="956"/>
      <c r="Y24" s="956"/>
      <c r="Z24" s="956"/>
      <c r="AA24" s="956"/>
      <c r="AB24" s="956"/>
      <c r="AC24" s="956"/>
      <c r="AD24" s="956"/>
      <c r="AE24" s="956"/>
      <c r="AF24" s="956"/>
      <c r="AG24" s="956"/>
      <c r="AH24" s="956"/>
      <c r="AI24" s="956"/>
      <c r="AJ24" s="957"/>
      <c r="AK24" s="3"/>
      <c r="AN24" s="169"/>
      <c r="AO24" s="169"/>
      <c r="AP24" s="169"/>
      <c r="AQ24" s="169"/>
    </row>
    <row r="25" spans="1:43" ht="21" customHeight="1">
      <c r="A25" s="1"/>
      <c r="B25" s="144"/>
      <c r="C25" s="52"/>
      <c r="D25" s="958" t="s">
        <v>489</v>
      </c>
      <c r="E25" s="959"/>
      <c r="F25" s="959"/>
      <c r="G25" s="959"/>
      <c r="H25" s="959"/>
      <c r="I25" s="960"/>
      <c r="J25" s="944" t="s">
        <v>184</v>
      </c>
      <c r="K25" s="944"/>
      <c r="L25" s="944"/>
      <c r="M25" s="944"/>
      <c r="N25" s="944"/>
      <c r="O25" s="945" t="str">
        <f>$AG$144</f>
        <v/>
      </c>
      <c r="P25" s="945"/>
      <c r="Q25" s="945"/>
      <c r="R25" s="945"/>
      <c r="S25" s="945"/>
      <c r="T25" s="945"/>
      <c r="U25" s="945"/>
      <c r="V25" s="946" t="s">
        <v>490</v>
      </c>
      <c r="W25" s="946"/>
      <c r="X25" s="946"/>
      <c r="Y25" s="946"/>
      <c r="Z25" s="964"/>
      <c r="AA25" s="964"/>
      <c r="AB25" s="964"/>
      <c r="AC25" s="964"/>
      <c r="AD25" s="964"/>
      <c r="AE25" s="964"/>
      <c r="AF25" s="964"/>
      <c r="AG25" s="964"/>
      <c r="AH25" s="964"/>
      <c r="AI25" s="964"/>
      <c r="AJ25" s="964"/>
      <c r="AK25" s="3"/>
      <c r="AN25" s="169"/>
      <c r="AO25" s="169"/>
      <c r="AP25" s="169"/>
      <c r="AQ25" s="169"/>
    </row>
    <row r="26" spans="1:43" ht="21" customHeight="1">
      <c r="A26" s="1"/>
      <c r="B26" s="144"/>
      <c r="C26" s="52"/>
      <c r="D26" s="961"/>
      <c r="E26" s="962"/>
      <c r="F26" s="962"/>
      <c r="G26" s="962"/>
      <c r="H26" s="962"/>
      <c r="I26" s="963"/>
      <c r="J26" s="944" t="s">
        <v>185</v>
      </c>
      <c r="K26" s="944"/>
      <c r="L26" s="944"/>
      <c r="M26" s="944"/>
      <c r="N26" s="944"/>
      <c r="O26" s="945" t="str">
        <f>$AG$145</f>
        <v/>
      </c>
      <c r="P26" s="945"/>
      <c r="Q26" s="945"/>
      <c r="R26" s="945"/>
      <c r="S26" s="945"/>
      <c r="T26" s="945"/>
      <c r="U26" s="945"/>
      <c r="V26" s="946" t="s">
        <v>490</v>
      </c>
      <c r="W26" s="946"/>
      <c r="X26" s="946"/>
      <c r="Y26" s="946"/>
      <c r="Z26" s="947" t="s">
        <v>186</v>
      </c>
      <c r="AA26" s="947"/>
      <c r="AB26" s="947"/>
      <c r="AC26" s="947"/>
      <c r="AD26" s="947"/>
      <c r="AE26" s="948" t="str">
        <f>IF($K$133="","",$K$133)</f>
        <v/>
      </c>
      <c r="AF26" s="949"/>
      <c r="AG26" s="949"/>
      <c r="AH26" s="949"/>
      <c r="AI26" s="949"/>
      <c r="AJ26" s="950"/>
      <c r="AK26" s="3"/>
      <c r="AM26" s="253"/>
      <c r="AN26" s="169"/>
      <c r="AO26" s="169"/>
      <c r="AP26" s="169"/>
      <c r="AQ26" s="169"/>
    </row>
    <row r="27" spans="1:43" ht="4.5" customHeight="1">
      <c r="A27" s="1"/>
      <c r="B27" s="144"/>
      <c r="C27" s="52"/>
      <c r="D27" s="61"/>
      <c r="E27" s="61"/>
      <c r="F27" s="62"/>
      <c r="G27" s="62"/>
      <c r="H27" s="63"/>
      <c r="I27" s="64"/>
      <c r="J27" s="65"/>
      <c r="K27" s="66"/>
      <c r="L27" s="64"/>
      <c r="M27" s="64"/>
      <c r="N27" s="53"/>
      <c r="O27" s="8"/>
      <c r="P27" s="67"/>
      <c r="Q27" s="67"/>
      <c r="R27" s="67"/>
      <c r="S27" s="67"/>
      <c r="T27" s="67"/>
      <c r="U27" s="67"/>
      <c r="V27" s="67"/>
      <c r="W27" s="67"/>
      <c r="X27" s="67"/>
      <c r="Y27" s="67"/>
      <c r="Z27" s="67"/>
      <c r="AA27" s="67"/>
      <c r="AB27" s="67"/>
      <c r="AC27" s="67"/>
      <c r="AD27" s="67"/>
      <c r="AE27" s="67"/>
      <c r="AF27" s="67"/>
      <c r="AG27" s="67"/>
      <c r="AH27" s="67"/>
      <c r="AI27" s="67"/>
      <c r="AJ27" s="67"/>
      <c r="AK27" s="3"/>
      <c r="AN27" s="169"/>
      <c r="AO27" s="169"/>
      <c r="AP27" s="169"/>
      <c r="AQ27" s="169"/>
    </row>
    <row r="28" spans="1:43" ht="13.5" customHeight="1">
      <c r="A28" s="1"/>
      <c r="B28" s="144"/>
      <c r="C28" s="52"/>
      <c r="D28" s="951" t="s">
        <v>151</v>
      </c>
      <c r="E28" s="951"/>
      <c r="F28" s="951"/>
      <c r="G28" s="951"/>
      <c r="H28" s="951"/>
      <c r="I28" s="951"/>
      <c r="J28" s="951"/>
      <c r="K28" s="951"/>
      <c r="L28" s="951"/>
      <c r="M28" s="951"/>
      <c r="N28" s="951"/>
      <c r="O28" s="951"/>
      <c r="P28" s="951"/>
      <c r="Q28" s="951"/>
      <c r="R28" s="951"/>
      <c r="S28" s="951"/>
      <c r="T28" s="67"/>
      <c r="U28" s="67"/>
      <c r="V28" s="67"/>
      <c r="W28" s="67"/>
      <c r="X28" s="67"/>
      <c r="Y28" s="67"/>
      <c r="Z28" s="67"/>
      <c r="AA28" s="67"/>
      <c r="AB28" s="67"/>
      <c r="AC28" s="67"/>
      <c r="AD28" s="67"/>
      <c r="AE28" s="67"/>
      <c r="AF28" s="67"/>
      <c r="AG28" s="67"/>
      <c r="AH28" s="67"/>
      <c r="AI28" s="67"/>
      <c r="AJ28" s="67"/>
      <c r="AK28" s="3"/>
      <c r="AN28" s="169"/>
      <c r="AO28" s="169"/>
      <c r="AP28" s="169"/>
      <c r="AQ28" s="169"/>
    </row>
    <row r="29" spans="1:43" ht="24.75" customHeight="1">
      <c r="A29" s="1"/>
      <c r="B29" s="144"/>
      <c r="C29" s="52"/>
      <c r="D29" s="703" t="s">
        <v>481</v>
      </c>
      <c r="E29" s="704"/>
      <c r="F29" s="704"/>
      <c r="G29" s="704"/>
      <c r="H29" s="704"/>
      <c r="I29" s="704"/>
      <c r="J29" s="704"/>
      <c r="K29" s="704"/>
      <c r="L29" s="704"/>
      <c r="M29" s="704"/>
      <c r="N29" s="705"/>
      <c r="O29" s="719">
        <v>7</v>
      </c>
      <c r="P29" s="719"/>
      <c r="Q29" s="719"/>
      <c r="R29" s="719"/>
      <c r="S29" s="680" t="s">
        <v>475</v>
      </c>
      <c r="T29" s="680"/>
      <c r="U29" s="680"/>
      <c r="V29" s="680"/>
      <c r="W29" s="946" t="s">
        <v>152</v>
      </c>
      <c r="X29" s="946"/>
      <c r="Y29" s="946"/>
      <c r="Z29" s="946"/>
      <c r="AA29" s="719">
        <v>11</v>
      </c>
      <c r="AB29" s="719"/>
      <c r="AC29" s="719"/>
      <c r="AD29" s="719"/>
      <c r="AE29" s="703" t="s">
        <v>133</v>
      </c>
      <c r="AF29" s="704"/>
      <c r="AG29" s="704"/>
      <c r="AH29" s="704"/>
      <c r="AI29" s="10"/>
      <c r="AJ29" s="11"/>
      <c r="AK29" s="3"/>
      <c r="AM29" s="133"/>
      <c r="AN29" s="169"/>
      <c r="AO29" s="169"/>
      <c r="AP29" s="169"/>
      <c r="AQ29" s="169"/>
    </row>
    <row r="30" spans="1:43" ht="69.95" customHeight="1">
      <c r="A30" s="1"/>
      <c r="B30" s="144"/>
      <c r="C30" s="52"/>
      <c r="D30" s="952" t="s">
        <v>148</v>
      </c>
      <c r="E30" s="965" t="s">
        <v>473</v>
      </c>
      <c r="F30" s="726"/>
      <c r="G30" s="726"/>
      <c r="H30" s="726"/>
      <c r="I30" s="726"/>
      <c r="J30" s="726"/>
      <c r="K30" s="726"/>
      <c r="L30" s="726"/>
      <c r="M30" s="726"/>
      <c r="N30" s="727"/>
      <c r="O30" s="955"/>
      <c r="P30" s="956"/>
      <c r="Q30" s="956"/>
      <c r="R30" s="956"/>
      <c r="S30" s="956"/>
      <c r="T30" s="956"/>
      <c r="U30" s="956"/>
      <c r="V30" s="956"/>
      <c r="W30" s="956"/>
      <c r="X30" s="956"/>
      <c r="Y30" s="956"/>
      <c r="Z30" s="956"/>
      <c r="AA30" s="956"/>
      <c r="AB30" s="956"/>
      <c r="AC30" s="956"/>
      <c r="AD30" s="956"/>
      <c r="AE30" s="956"/>
      <c r="AF30" s="956"/>
      <c r="AG30" s="956"/>
      <c r="AH30" s="956"/>
      <c r="AI30" s="956"/>
      <c r="AJ30" s="957"/>
      <c r="AK30" s="3"/>
      <c r="AM30" s="133" t="str">
        <f>IF(様式１号!D16=7,"← ７年度提出の計画書には第４計画期間の削減目標を必ず入力してください。","← 計画がある場合は入力してください。")</f>
        <v>← 計画がある場合は入力してください。</v>
      </c>
      <c r="AN30" s="169"/>
      <c r="AO30" s="169"/>
      <c r="AP30" s="169"/>
      <c r="AQ30" s="169"/>
    </row>
    <row r="31" spans="1:43" ht="69.95" customHeight="1">
      <c r="A31" s="1"/>
      <c r="B31" s="144"/>
      <c r="C31" s="52"/>
      <c r="D31" s="953"/>
      <c r="E31" s="954" t="s">
        <v>109</v>
      </c>
      <c r="F31" s="722"/>
      <c r="G31" s="722"/>
      <c r="H31" s="722"/>
      <c r="I31" s="722"/>
      <c r="J31" s="722"/>
      <c r="K31" s="722"/>
      <c r="L31" s="722"/>
      <c r="M31" s="722"/>
      <c r="N31" s="723"/>
      <c r="O31" s="955"/>
      <c r="P31" s="956"/>
      <c r="Q31" s="956"/>
      <c r="R31" s="956"/>
      <c r="S31" s="956"/>
      <c r="T31" s="956"/>
      <c r="U31" s="956"/>
      <c r="V31" s="956"/>
      <c r="W31" s="956"/>
      <c r="X31" s="956"/>
      <c r="Y31" s="956"/>
      <c r="Z31" s="956"/>
      <c r="AA31" s="956"/>
      <c r="AB31" s="956"/>
      <c r="AC31" s="956"/>
      <c r="AD31" s="956"/>
      <c r="AE31" s="956"/>
      <c r="AF31" s="956"/>
      <c r="AG31" s="956"/>
      <c r="AH31" s="956"/>
      <c r="AI31" s="956"/>
      <c r="AJ31" s="957"/>
      <c r="AK31" s="3"/>
      <c r="AN31" s="169"/>
      <c r="AO31" s="169"/>
      <c r="AP31" s="169"/>
      <c r="AQ31" s="169"/>
    </row>
    <row r="32" spans="1:43" s="143" customFormat="1" ht="5.25" customHeight="1">
      <c r="A32" s="54"/>
      <c r="B32" s="146"/>
      <c r="C32" s="12"/>
      <c r="D32" s="12"/>
      <c r="E32" s="12"/>
      <c r="F32" s="12"/>
      <c r="G32" s="12"/>
      <c r="H32" s="12"/>
      <c r="I32" s="12"/>
      <c r="J32" s="12"/>
      <c r="K32" s="12"/>
      <c r="L32" s="12"/>
      <c r="M32" s="12"/>
      <c r="N32" s="4"/>
      <c r="O32" s="2"/>
      <c r="P32" s="2"/>
      <c r="Q32" s="2"/>
      <c r="R32" s="2"/>
      <c r="S32" s="2"/>
      <c r="T32" s="2"/>
      <c r="U32" s="2"/>
      <c r="V32" s="2"/>
      <c r="W32" s="2"/>
      <c r="X32" s="2"/>
      <c r="Y32" s="2"/>
      <c r="Z32" s="2"/>
      <c r="AA32" s="2"/>
      <c r="AB32" s="2"/>
      <c r="AC32" s="2"/>
      <c r="AD32" s="2"/>
      <c r="AE32" s="2"/>
      <c r="AF32" s="2"/>
      <c r="AG32" s="2"/>
      <c r="AH32" s="2"/>
      <c r="AI32" s="2"/>
      <c r="AJ32" s="2"/>
      <c r="AK32" s="13"/>
      <c r="AM32" s="157"/>
      <c r="AN32" s="254"/>
      <c r="AO32" s="254"/>
      <c r="AP32" s="254"/>
      <c r="AQ32" s="254"/>
    </row>
    <row r="33" spans="1:43">
      <c r="A33" s="1"/>
      <c r="B33" s="53"/>
      <c r="C33" s="255"/>
      <c r="D33" s="255"/>
      <c r="E33" s="1"/>
      <c r="F33" s="256"/>
      <c r="G33" s="255"/>
      <c r="H33" s="255"/>
      <c r="I33" s="255"/>
      <c r="J33" s="255"/>
      <c r="K33" s="255"/>
      <c r="L33" s="1"/>
      <c r="M33" s="255"/>
      <c r="N33" s="255"/>
      <c r="O33" s="54"/>
      <c r="P33" s="1"/>
      <c r="Q33" s="1"/>
      <c r="R33" s="1"/>
      <c r="S33" s="1"/>
      <c r="T33" s="1"/>
      <c r="U33" s="1"/>
      <c r="V33" s="1"/>
      <c r="W33" s="1"/>
      <c r="X33" s="1"/>
      <c r="Y33" s="1"/>
      <c r="Z33" s="1"/>
      <c r="AA33" s="1"/>
      <c r="AB33" s="1"/>
      <c r="AC33" s="1"/>
      <c r="AD33" s="107"/>
      <c r="AE33" s="107"/>
      <c r="AF33" s="107"/>
      <c r="AG33" s="107"/>
      <c r="AH33" s="107"/>
      <c r="AI33" s="107"/>
      <c r="AJ33" s="257" t="s">
        <v>79</v>
      </c>
      <c r="AK33" s="116"/>
      <c r="AN33" s="169"/>
      <c r="AO33" s="169"/>
      <c r="AP33" s="169"/>
      <c r="AQ33" s="169"/>
    </row>
    <row r="34" spans="1:43">
      <c r="A34" s="1"/>
      <c r="B34" s="76"/>
      <c r="C34" s="76"/>
      <c r="D34" s="76"/>
      <c r="E34" s="76"/>
      <c r="F34" s="76"/>
      <c r="G34" s="76"/>
      <c r="H34" s="76"/>
      <c r="I34" s="76"/>
      <c r="J34" s="76"/>
      <c r="K34" s="76"/>
      <c r="L34" s="76"/>
      <c r="M34" s="54"/>
      <c r="N34" s="54"/>
      <c r="O34" s="76"/>
      <c r="P34" s="54"/>
      <c r="Q34" s="54"/>
      <c r="R34" s="54"/>
      <c r="S34" s="54"/>
      <c r="T34" s="54"/>
      <c r="U34" s="54"/>
      <c r="V34" s="54"/>
      <c r="W34" s="54"/>
      <c r="X34" s="54"/>
      <c r="Y34" s="745" t="s">
        <v>84</v>
      </c>
      <c r="Z34" s="745"/>
      <c r="AA34" s="745"/>
      <c r="AB34" s="745"/>
      <c r="AC34" s="746" t="str">
        <f>IF($AC$4="","",$AC$4)</f>
        <v/>
      </c>
      <c r="AD34" s="746"/>
      <c r="AE34" s="746"/>
      <c r="AF34" s="746"/>
      <c r="AG34" s="746"/>
      <c r="AH34" s="746"/>
      <c r="AI34" s="746"/>
      <c r="AJ34" s="746"/>
      <c r="AK34" s="54"/>
      <c r="AN34" s="169"/>
      <c r="AO34" s="169"/>
      <c r="AP34" s="169"/>
      <c r="AQ34" s="169"/>
    </row>
    <row r="35" spans="1:43" ht="21" customHeight="1">
      <c r="A35" s="1"/>
      <c r="B35" s="15"/>
      <c r="C35" s="258" t="s">
        <v>170</v>
      </c>
      <c r="D35" s="258"/>
      <c r="E35" s="258"/>
      <c r="F35" s="258"/>
      <c r="G35" s="258"/>
      <c r="H35" s="258"/>
      <c r="I35" s="258"/>
      <c r="J35" s="258"/>
      <c r="K35" s="258"/>
      <c r="L35" s="258"/>
      <c r="M35" s="258"/>
      <c r="N35" s="258"/>
      <c r="O35" s="258"/>
      <c r="P35" s="258"/>
      <c r="Q35" s="258"/>
      <c r="R35" s="258"/>
      <c r="S35" s="258"/>
      <c r="T35" s="258"/>
      <c r="U35" s="258"/>
      <c r="V35" s="258"/>
      <c r="W35" s="258"/>
      <c r="X35" s="258"/>
      <c r="Y35" s="2"/>
      <c r="Z35" s="2"/>
      <c r="AA35" s="2"/>
      <c r="AB35" s="2"/>
      <c r="AC35" s="2"/>
      <c r="AD35" s="2"/>
      <c r="AE35" s="2"/>
      <c r="AF35" s="140" t="str">
        <f>IF($E$10="B","B事業所 （２）",IF($E$10="C","C事業所（２）",""))</f>
        <v/>
      </c>
      <c r="AG35" s="2"/>
      <c r="AH35" s="2"/>
      <c r="AI35" s="2"/>
      <c r="AJ35" s="2"/>
      <c r="AK35" s="2"/>
      <c r="AN35" s="169"/>
      <c r="AO35" s="169"/>
      <c r="AP35" s="169"/>
      <c r="AQ35" s="169"/>
    </row>
    <row r="36" spans="1:43" ht="8.25" customHeight="1">
      <c r="A36" s="1"/>
      <c r="B36" s="16"/>
      <c r="C36" s="17"/>
      <c r="D36" s="17"/>
      <c r="E36" s="17"/>
      <c r="F36" s="17"/>
      <c r="G36" s="17"/>
      <c r="H36" s="17"/>
      <c r="I36" s="17"/>
      <c r="J36" s="17"/>
      <c r="K36" s="17"/>
      <c r="L36" s="17"/>
      <c r="M36" s="17"/>
      <c r="N36" s="17"/>
      <c r="O36" s="17"/>
      <c r="P36" s="17"/>
      <c r="Q36" s="17"/>
      <c r="R36" s="17"/>
      <c r="S36" s="17"/>
      <c r="T36" s="17"/>
      <c r="U36" s="17"/>
      <c r="V36" s="17"/>
      <c r="W36" s="5"/>
      <c r="X36" s="5"/>
      <c r="Y36" s="5"/>
      <c r="Z36" s="5"/>
      <c r="AA36" s="5"/>
      <c r="AB36" s="5"/>
      <c r="AC36" s="5"/>
      <c r="AD36" s="5"/>
      <c r="AE36" s="5"/>
      <c r="AF36" s="17"/>
      <c r="AG36" s="5"/>
      <c r="AH36" s="5"/>
      <c r="AI36" s="5"/>
      <c r="AJ36" s="5"/>
      <c r="AK36" s="18"/>
      <c r="AN36" s="169"/>
      <c r="AO36" s="169"/>
      <c r="AP36" s="169"/>
      <c r="AQ36" s="169"/>
    </row>
    <row r="37" spans="1:43" ht="22.5" customHeight="1">
      <c r="A37" s="1"/>
      <c r="B37" s="153"/>
      <c r="C37" s="126" t="s">
        <v>187</v>
      </c>
      <c r="D37" s="72"/>
      <c r="E37" s="72"/>
      <c r="F37" s="72"/>
      <c r="G37" s="72"/>
      <c r="H37" s="72"/>
      <c r="I37" s="72"/>
      <c r="J37" s="72"/>
      <c r="K37" s="72"/>
      <c r="L37" s="72"/>
      <c r="M37" s="72"/>
      <c r="N37" s="72"/>
      <c r="O37" s="73"/>
      <c r="P37" s="54"/>
      <c r="Q37" s="54"/>
      <c r="R37" s="54"/>
      <c r="S37" s="54"/>
      <c r="T37" s="54"/>
      <c r="U37" s="54"/>
      <c r="V37" s="54"/>
      <c r="W37" s="54"/>
      <c r="X37" s="54"/>
      <c r="Y37" s="54"/>
      <c r="Z37" s="54"/>
      <c r="AA37" s="54"/>
      <c r="AB37" s="54"/>
      <c r="AC37" s="54"/>
      <c r="AD37" s="54"/>
      <c r="AE37" s="54"/>
      <c r="AF37" s="54"/>
      <c r="AG37" s="54"/>
      <c r="AH37" s="54"/>
      <c r="AI37" s="54"/>
      <c r="AJ37" s="54"/>
      <c r="AK37" s="3"/>
      <c r="AN37" s="169"/>
      <c r="AO37" s="169"/>
      <c r="AP37" s="169"/>
      <c r="AQ37" s="169"/>
    </row>
    <row r="38" spans="1:43" ht="6.75" customHeight="1">
      <c r="A38" s="1"/>
      <c r="B38" s="153"/>
      <c r="C38" s="72"/>
      <c r="D38" s="72"/>
      <c r="E38" s="72"/>
      <c r="F38" s="72"/>
      <c r="G38" s="72"/>
      <c r="H38" s="72"/>
      <c r="I38" s="72"/>
      <c r="J38" s="72"/>
      <c r="K38" s="72"/>
      <c r="L38" s="72"/>
      <c r="M38" s="72"/>
      <c r="N38" s="72"/>
      <c r="O38" s="73"/>
      <c r="P38" s="54"/>
      <c r="Q38" s="54"/>
      <c r="R38" s="54"/>
      <c r="S38" s="54"/>
      <c r="T38" s="54"/>
      <c r="U38" s="54"/>
      <c r="V38" s="54"/>
      <c r="W38" s="54"/>
      <c r="X38" s="54"/>
      <c r="Y38" s="54"/>
      <c r="Z38" s="54"/>
      <c r="AA38" s="54"/>
      <c r="AB38" s="54"/>
      <c r="AC38" s="54"/>
      <c r="AD38" s="54"/>
      <c r="AE38" s="54"/>
      <c r="AF38" s="54"/>
      <c r="AG38" s="54"/>
      <c r="AH38" s="54"/>
      <c r="AI38" s="54"/>
      <c r="AJ38" s="54"/>
      <c r="AK38" s="3"/>
      <c r="AN38" s="169"/>
      <c r="AO38" s="169"/>
      <c r="AP38" s="169"/>
      <c r="AQ38" s="169"/>
    </row>
    <row r="39" spans="1:43" ht="13.5" customHeight="1">
      <c r="A39" s="1"/>
      <c r="B39" s="153"/>
      <c r="C39" s="126" t="s">
        <v>515</v>
      </c>
      <c r="D39" s="72"/>
      <c r="E39" s="72"/>
      <c r="F39" s="72"/>
      <c r="G39" s="72"/>
      <c r="H39" s="72"/>
      <c r="I39" s="72"/>
      <c r="J39" s="72"/>
      <c r="K39" s="72"/>
      <c r="L39" s="72"/>
      <c r="M39" s="72"/>
      <c r="N39" s="72"/>
      <c r="O39" s="73"/>
      <c r="P39" s="54"/>
      <c r="Q39" s="54"/>
      <c r="R39" s="54"/>
      <c r="S39" s="54"/>
      <c r="T39" s="54"/>
      <c r="U39" s="54"/>
      <c r="V39" s="54"/>
      <c r="W39" s="54"/>
      <c r="X39" s="54"/>
      <c r="Y39" s="54"/>
      <c r="Z39" s="54"/>
      <c r="AA39" s="54"/>
      <c r="AB39" s="54"/>
      <c r="AC39" s="54"/>
      <c r="AD39" s="54"/>
      <c r="AE39" s="54"/>
      <c r="AF39" s="54"/>
      <c r="AG39" s="54"/>
      <c r="AH39" s="54"/>
      <c r="AI39" s="54"/>
      <c r="AJ39" s="54"/>
      <c r="AK39" s="3"/>
      <c r="AN39" s="169"/>
      <c r="AO39" s="169"/>
      <c r="AP39" s="169"/>
      <c r="AQ39" s="169"/>
    </row>
    <row r="40" spans="1:43" ht="18" customHeight="1">
      <c r="A40" s="1"/>
      <c r="B40" s="153"/>
      <c r="C40" s="72"/>
      <c r="D40" s="747" t="s">
        <v>480</v>
      </c>
      <c r="E40" s="748"/>
      <c r="F40" s="748"/>
      <c r="G40" s="748"/>
      <c r="H40" s="748"/>
      <c r="I40" s="748"/>
      <c r="J40" s="748"/>
      <c r="K40" s="748"/>
      <c r="L40" s="748"/>
      <c r="M40" s="748"/>
      <c r="N40" s="748"/>
      <c r="O40" s="748"/>
      <c r="P40" s="749"/>
      <c r="Q40" s="756" t="s">
        <v>481</v>
      </c>
      <c r="R40" s="757"/>
      <c r="S40" s="757"/>
      <c r="T40" s="757"/>
      <c r="U40" s="757"/>
      <c r="V40" s="757"/>
      <c r="W40" s="757"/>
      <c r="X40" s="757"/>
      <c r="Y40" s="757"/>
      <c r="Z40" s="757"/>
      <c r="AA40" s="757"/>
      <c r="AB40" s="757"/>
      <c r="AC40" s="757"/>
      <c r="AD40" s="757"/>
      <c r="AE40" s="757"/>
      <c r="AF40" s="757"/>
      <c r="AG40" s="757"/>
      <c r="AH40" s="757"/>
      <c r="AI40" s="757"/>
      <c r="AJ40" s="758"/>
      <c r="AK40" s="3"/>
      <c r="AN40" s="169"/>
      <c r="AO40" s="169"/>
      <c r="AP40" s="169"/>
      <c r="AQ40" s="169"/>
    </row>
    <row r="41" spans="1:43" ht="30" customHeight="1">
      <c r="A41" s="1"/>
      <c r="B41" s="153"/>
      <c r="C41" s="54"/>
      <c r="D41" s="966"/>
      <c r="E41" s="751"/>
      <c r="F41" s="751"/>
      <c r="G41" s="751"/>
      <c r="H41" s="751"/>
      <c r="I41" s="751"/>
      <c r="J41" s="751"/>
      <c r="K41" s="751"/>
      <c r="L41" s="751"/>
      <c r="M41" s="751"/>
      <c r="N41" s="751"/>
      <c r="O41" s="751"/>
      <c r="P41" s="752"/>
      <c r="Q41" s="759" t="str">
        <f>Tbl!$Q$2</f>
        <v>令和２年度
（2020年度）</v>
      </c>
      <c r="R41" s="760"/>
      <c r="S41" s="760"/>
      <c r="T41" s="761"/>
      <c r="U41" s="759" t="str">
        <f>Tbl!$Q$3</f>
        <v>令和３年度
（2021年度）</v>
      </c>
      <c r="V41" s="760"/>
      <c r="W41" s="760"/>
      <c r="X41" s="761"/>
      <c r="Y41" s="759" t="str">
        <f>Tbl!$Q$4</f>
        <v>令和４年度
（2022年度）</v>
      </c>
      <c r="Z41" s="760"/>
      <c r="AA41" s="760"/>
      <c r="AB41" s="761"/>
      <c r="AC41" s="759" t="str">
        <f>Tbl!$Q$5</f>
        <v>令和５年度
（2023年度）</v>
      </c>
      <c r="AD41" s="760"/>
      <c r="AE41" s="760"/>
      <c r="AF41" s="761"/>
      <c r="AG41" s="759" t="str">
        <f>Tbl!$Q$6</f>
        <v>令和６年度
（2024年度）</v>
      </c>
      <c r="AH41" s="760"/>
      <c r="AI41" s="760"/>
      <c r="AJ41" s="761"/>
      <c r="AK41" s="3"/>
      <c r="AN41" s="169"/>
      <c r="AO41" s="169"/>
      <c r="AP41" s="169"/>
      <c r="AQ41" s="169"/>
    </row>
    <row r="42" spans="1:43" ht="32.450000000000003" customHeight="1">
      <c r="A42" s="1"/>
      <c r="B42" s="153"/>
      <c r="C42" s="54"/>
      <c r="D42" s="753"/>
      <c r="E42" s="754"/>
      <c r="F42" s="754"/>
      <c r="G42" s="754"/>
      <c r="H42" s="754"/>
      <c r="I42" s="754"/>
      <c r="J42" s="754"/>
      <c r="K42" s="754"/>
      <c r="L42" s="754"/>
      <c r="M42" s="754"/>
      <c r="N42" s="754"/>
      <c r="O42" s="754"/>
      <c r="P42" s="755"/>
      <c r="Q42" s="777"/>
      <c r="R42" s="778"/>
      <c r="S42" s="778"/>
      <c r="T42" s="779"/>
      <c r="U42" s="777"/>
      <c r="V42" s="778"/>
      <c r="W42" s="778"/>
      <c r="X42" s="779"/>
      <c r="Y42" s="777"/>
      <c r="Z42" s="778"/>
      <c r="AA42" s="778"/>
      <c r="AB42" s="779"/>
      <c r="AC42" s="777"/>
      <c r="AD42" s="778"/>
      <c r="AE42" s="778"/>
      <c r="AF42" s="779"/>
      <c r="AG42" s="777"/>
      <c r="AH42" s="778"/>
      <c r="AI42" s="778"/>
      <c r="AJ42" s="779"/>
      <c r="AK42" s="3"/>
      <c r="AN42" s="169"/>
      <c r="AO42" s="169"/>
      <c r="AP42" s="169"/>
      <c r="AQ42" s="169"/>
    </row>
    <row r="43" spans="1:43" ht="13.5" customHeight="1">
      <c r="A43" s="1"/>
      <c r="B43" s="153"/>
      <c r="C43" s="72"/>
      <c r="D43" s="72"/>
      <c r="E43" s="72"/>
      <c r="F43" s="72"/>
      <c r="G43" s="72"/>
      <c r="H43" s="72"/>
      <c r="I43" s="72"/>
      <c r="J43" s="72"/>
      <c r="K43" s="72"/>
      <c r="L43" s="72"/>
      <c r="M43" s="72"/>
      <c r="N43" s="72"/>
      <c r="O43" s="73"/>
      <c r="P43" s="54"/>
      <c r="Q43" s="54"/>
      <c r="R43" s="54"/>
      <c r="S43" s="54"/>
      <c r="T43" s="54"/>
      <c r="U43" s="54"/>
      <c r="V43" s="54"/>
      <c r="W43" s="54"/>
      <c r="X43" s="54"/>
      <c r="Y43" s="54"/>
      <c r="Z43" s="54"/>
      <c r="AA43" s="54"/>
      <c r="AB43" s="54"/>
      <c r="AC43" s="54"/>
      <c r="AD43" s="54"/>
      <c r="AE43" s="54"/>
      <c r="AF43" s="54"/>
      <c r="AG43" s="54"/>
      <c r="AH43" s="54"/>
      <c r="AI43" s="54"/>
      <c r="AJ43" s="54"/>
      <c r="AK43" s="3"/>
      <c r="AN43" s="169"/>
      <c r="AO43" s="169"/>
      <c r="AP43" s="169"/>
      <c r="AQ43" s="169"/>
    </row>
    <row r="44" spans="1:43">
      <c r="A44" s="1"/>
      <c r="B44" s="153"/>
      <c r="C44" s="126" t="s">
        <v>516</v>
      </c>
      <c r="D44" s="72"/>
      <c r="E44" s="72"/>
      <c r="F44" s="72"/>
      <c r="G44" s="72"/>
      <c r="H44" s="72"/>
      <c r="I44" s="72"/>
      <c r="J44" s="72"/>
      <c r="K44" s="72"/>
      <c r="L44" s="72"/>
      <c r="M44" s="72"/>
      <c r="N44" s="72"/>
      <c r="O44" s="21"/>
      <c r="P44" s="54"/>
      <c r="Q44" s="54"/>
      <c r="R44" s="54"/>
      <c r="S44" s="54"/>
      <c r="T44" s="54"/>
      <c r="U44" s="54"/>
      <c r="V44" s="54"/>
      <c r="W44" s="54"/>
      <c r="X44" s="54"/>
      <c r="Y44" s="54"/>
      <c r="Z44" s="54"/>
      <c r="AA44" s="54"/>
      <c r="AB44" s="54"/>
      <c r="AC44" s="54"/>
      <c r="AD44" s="54"/>
      <c r="AE44" s="54"/>
      <c r="AF44" s="54"/>
      <c r="AG44" s="54"/>
      <c r="AH44" s="54"/>
      <c r="AI44" s="54"/>
      <c r="AJ44" s="54"/>
      <c r="AK44" s="3"/>
      <c r="AN44" s="169"/>
      <c r="AO44" s="169"/>
      <c r="AP44" s="169"/>
      <c r="AQ44" s="169"/>
    </row>
    <row r="45" spans="1:43">
      <c r="A45" s="1"/>
      <c r="B45" s="153"/>
      <c r="C45" s="72"/>
      <c r="D45" s="72"/>
      <c r="E45" s="72"/>
      <c r="F45" s="72"/>
      <c r="G45" s="72"/>
      <c r="H45" s="72"/>
      <c r="I45" s="72"/>
      <c r="J45" s="72"/>
      <c r="K45" s="72"/>
      <c r="L45" s="72"/>
      <c r="M45" s="74"/>
      <c r="N45" s="54"/>
      <c r="O45" s="73"/>
      <c r="P45" s="2"/>
      <c r="Q45" s="54"/>
      <c r="R45" s="54"/>
      <c r="S45" s="54"/>
      <c r="T45" s="54"/>
      <c r="U45" s="54"/>
      <c r="V45" s="54"/>
      <c r="W45" s="54"/>
      <c r="X45" s="54"/>
      <c r="Y45" s="54"/>
      <c r="Z45" s="54"/>
      <c r="AA45" s="54"/>
      <c r="AB45" s="54"/>
      <c r="AC45" s="54"/>
      <c r="AD45" s="54"/>
      <c r="AE45" s="54"/>
      <c r="AF45" s="54"/>
      <c r="AG45" s="54"/>
      <c r="AH45" s="54"/>
      <c r="AI45" s="54"/>
      <c r="AJ45" s="142" t="s">
        <v>497</v>
      </c>
      <c r="AK45" s="3"/>
      <c r="AN45" s="169"/>
      <c r="AO45" s="169"/>
      <c r="AP45" s="169"/>
      <c r="AQ45" s="169"/>
    </row>
    <row r="46" spans="1:43" ht="18" customHeight="1">
      <c r="A46" s="1"/>
      <c r="B46" s="153"/>
      <c r="C46" s="72"/>
      <c r="D46" s="967"/>
      <c r="E46" s="968"/>
      <c r="F46" s="968"/>
      <c r="G46" s="968"/>
      <c r="H46" s="968"/>
      <c r="I46" s="968"/>
      <c r="J46" s="968"/>
      <c r="K46" s="968"/>
      <c r="L46" s="968"/>
      <c r="M46" s="968"/>
      <c r="N46" s="968"/>
      <c r="O46" s="968"/>
      <c r="P46" s="969"/>
      <c r="Q46" s="976" t="s">
        <v>481</v>
      </c>
      <c r="R46" s="977"/>
      <c r="S46" s="977"/>
      <c r="T46" s="977"/>
      <c r="U46" s="977"/>
      <c r="V46" s="977"/>
      <c r="W46" s="977"/>
      <c r="X46" s="977"/>
      <c r="Y46" s="977"/>
      <c r="Z46" s="977"/>
      <c r="AA46" s="977"/>
      <c r="AB46" s="977"/>
      <c r="AC46" s="977"/>
      <c r="AD46" s="977"/>
      <c r="AE46" s="977"/>
      <c r="AF46" s="977"/>
      <c r="AG46" s="977"/>
      <c r="AH46" s="977"/>
      <c r="AI46" s="977"/>
      <c r="AJ46" s="978"/>
      <c r="AK46" s="3"/>
      <c r="AN46" s="169"/>
      <c r="AO46" s="169"/>
      <c r="AP46" s="169"/>
      <c r="AQ46" s="169"/>
    </row>
    <row r="47" spans="1:43" ht="15" customHeight="1">
      <c r="A47" s="1"/>
      <c r="B47" s="153"/>
      <c r="C47" s="72"/>
      <c r="D47" s="970"/>
      <c r="E47" s="971"/>
      <c r="F47" s="971"/>
      <c r="G47" s="971"/>
      <c r="H47" s="971"/>
      <c r="I47" s="971"/>
      <c r="J47" s="971"/>
      <c r="K47" s="971"/>
      <c r="L47" s="971"/>
      <c r="M47" s="971"/>
      <c r="N47" s="971"/>
      <c r="O47" s="971"/>
      <c r="P47" s="972"/>
      <c r="Q47" s="771" t="str">
        <f>Tbl!$Q$2</f>
        <v>令和２年度
（2020年度）</v>
      </c>
      <c r="R47" s="772"/>
      <c r="S47" s="772"/>
      <c r="T47" s="773"/>
      <c r="U47" s="771" t="str">
        <f>Tbl!$Q$3</f>
        <v>令和３年度
（2021年度）</v>
      </c>
      <c r="V47" s="772"/>
      <c r="W47" s="772"/>
      <c r="X47" s="773"/>
      <c r="Y47" s="771" t="str">
        <f>Tbl!$Q$4</f>
        <v>令和４年度
（2022年度）</v>
      </c>
      <c r="Z47" s="772"/>
      <c r="AA47" s="772"/>
      <c r="AB47" s="773"/>
      <c r="AC47" s="771" t="str">
        <f>Tbl!$Q$5</f>
        <v>令和５年度
（2023年度）</v>
      </c>
      <c r="AD47" s="772"/>
      <c r="AE47" s="772"/>
      <c r="AF47" s="773"/>
      <c r="AG47" s="771" t="str">
        <f>Tbl!$Q$6</f>
        <v>令和６年度
（2024年度）</v>
      </c>
      <c r="AH47" s="772"/>
      <c r="AI47" s="772"/>
      <c r="AJ47" s="773"/>
      <c r="AK47" s="3"/>
      <c r="AN47" s="169"/>
      <c r="AO47" s="169"/>
      <c r="AP47" s="169"/>
      <c r="AQ47" s="169"/>
    </row>
    <row r="48" spans="1:43" ht="15" customHeight="1">
      <c r="A48" s="1"/>
      <c r="B48" s="153"/>
      <c r="C48" s="72"/>
      <c r="D48" s="973"/>
      <c r="E48" s="974"/>
      <c r="F48" s="974"/>
      <c r="G48" s="974"/>
      <c r="H48" s="974"/>
      <c r="I48" s="974"/>
      <c r="J48" s="974"/>
      <c r="K48" s="974"/>
      <c r="L48" s="974"/>
      <c r="M48" s="974"/>
      <c r="N48" s="974"/>
      <c r="O48" s="974"/>
      <c r="P48" s="975"/>
      <c r="Q48" s="774"/>
      <c r="R48" s="775"/>
      <c r="S48" s="775"/>
      <c r="T48" s="776"/>
      <c r="U48" s="774"/>
      <c r="V48" s="775"/>
      <c r="W48" s="775"/>
      <c r="X48" s="776"/>
      <c r="Y48" s="774"/>
      <c r="Z48" s="775"/>
      <c r="AA48" s="775"/>
      <c r="AB48" s="776"/>
      <c r="AC48" s="774"/>
      <c r="AD48" s="775"/>
      <c r="AE48" s="775"/>
      <c r="AF48" s="776"/>
      <c r="AG48" s="774"/>
      <c r="AH48" s="775"/>
      <c r="AI48" s="775"/>
      <c r="AJ48" s="776"/>
      <c r="AK48" s="3"/>
      <c r="AN48" s="169"/>
      <c r="AO48" s="169"/>
      <c r="AP48" s="169"/>
      <c r="AQ48" s="169"/>
    </row>
    <row r="49" spans="1:46" ht="32.450000000000003" customHeight="1">
      <c r="A49" s="1"/>
      <c r="B49" s="153"/>
      <c r="C49" s="72"/>
      <c r="D49" s="788" t="s">
        <v>482</v>
      </c>
      <c r="E49" s="789"/>
      <c r="F49" s="789"/>
      <c r="G49" s="789"/>
      <c r="H49" s="789"/>
      <c r="I49" s="789"/>
      <c r="J49" s="789"/>
      <c r="K49" s="789"/>
      <c r="L49" s="789"/>
      <c r="M49" s="789"/>
      <c r="N49" s="789"/>
      <c r="O49" s="789"/>
      <c r="P49" s="980"/>
      <c r="Q49" s="780"/>
      <c r="R49" s="781"/>
      <c r="S49" s="781"/>
      <c r="T49" s="782"/>
      <c r="U49" s="780"/>
      <c r="V49" s="781"/>
      <c r="W49" s="781"/>
      <c r="X49" s="782"/>
      <c r="Y49" s="780"/>
      <c r="Z49" s="781"/>
      <c r="AA49" s="781"/>
      <c r="AB49" s="782"/>
      <c r="AC49" s="780"/>
      <c r="AD49" s="781"/>
      <c r="AE49" s="781"/>
      <c r="AF49" s="782"/>
      <c r="AG49" s="780"/>
      <c r="AH49" s="781"/>
      <c r="AI49" s="781"/>
      <c r="AJ49" s="782"/>
      <c r="AK49" s="3"/>
      <c r="AN49" s="169"/>
      <c r="AO49" s="169"/>
      <c r="AP49" s="169"/>
      <c r="AQ49" s="169"/>
    </row>
    <row r="50" spans="1:46" ht="32.450000000000003" customHeight="1">
      <c r="A50" s="1"/>
      <c r="B50" s="153"/>
      <c r="C50" s="72"/>
      <c r="D50" s="259"/>
      <c r="E50" s="979" t="s">
        <v>188</v>
      </c>
      <c r="F50" s="979"/>
      <c r="G50" s="979"/>
      <c r="H50" s="979"/>
      <c r="I50" s="979"/>
      <c r="J50" s="979"/>
      <c r="K50" s="979"/>
      <c r="L50" s="979"/>
      <c r="M50" s="979"/>
      <c r="N50" s="979"/>
      <c r="O50" s="979"/>
      <c r="P50" s="979"/>
      <c r="Q50" s="851" t="s">
        <v>192</v>
      </c>
      <c r="R50" s="852"/>
      <c r="S50" s="852"/>
      <c r="T50" s="852"/>
      <c r="U50" s="787" t="str">
        <f>IFERROR(IF(U49="","",(U49-Q49)/Q49*100),"")</f>
        <v/>
      </c>
      <c r="V50" s="787"/>
      <c r="W50" s="787"/>
      <c r="X50" s="787"/>
      <c r="Y50" s="787" t="str">
        <f t="shared" ref="Y50" si="0">IFERROR(IF(Y49="","",(Y49-U49)/U49*100),"")</f>
        <v/>
      </c>
      <c r="Z50" s="787"/>
      <c r="AA50" s="787"/>
      <c r="AB50" s="787"/>
      <c r="AC50" s="787" t="str">
        <f t="shared" ref="AC50" si="1">IFERROR(IF(AC49="","",(AC49-Y49)/Y49*100),"")</f>
        <v/>
      </c>
      <c r="AD50" s="787"/>
      <c r="AE50" s="787"/>
      <c r="AF50" s="787"/>
      <c r="AG50" s="787" t="str">
        <f t="shared" ref="AG50" si="2">IFERROR(IF(AG49="","",(AG49-AC49)/AC49*100),"")</f>
        <v/>
      </c>
      <c r="AH50" s="787"/>
      <c r="AI50" s="787"/>
      <c r="AJ50" s="787"/>
      <c r="AK50" s="3"/>
      <c r="AN50" s="169"/>
      <c r="AO50" s="169"/>
      <c r="AP50" s="169"/>
      <c r="AQ50" s="169"/>
    </row>
    <row r="51" spans="1:46" ht="32.450000000000003" customHeight="1">
      <c r="A51" s="1"/>
      <c r="B51" s="153"/>
      <c r="C51" s="72"/>
      <c r="D51" s="987" t="s">
        <v>189</v>
      </c>
      <c r="E51" s="989" t="s">
        <v>190</v>
      </c>
      <c r="F51" s="990"/>
      <c r="G51" s="990"/>
      <c r="H51" s="990"/>
      <c r="I51" s="990"/>
      <c r="J51" s="990"/>
      <c r="K51" s="990"/>
      <c r="L51" s="990"/>
      <c r="M51" s="990"/>
      <c r="N51" s="990"/>
      <c r="O51" s="990"/>
      <c r="P51" s="991"/>
      <c r="Q51" s="981"/>
      <c r="R51" s="982"/>
      <c r="S51" s="982"/>
      <c r="T51" s="983"/>
      <c r="U51" s="981"/>
      <c r="V51" s="982"/>
      <c r="W51" s="982"/>
      <c r="X51" s="983"/>
      <c r="Y51" s="981"/>
      <c r="Z51" s="982"/>
      <c r="AA51" s="982"/>
      <c r="AB51" s="983"/>
      <c r="AC51" s="981"/>
      <c r="AD51" s="982"/>
      <c r="AE51" s="982"/>
      <c r="AF51" s="983"/>
      <c r="AG51" s="981"/>
      <c r="AH51" s="982"/>
      <c r="AI51" s="982"/>
      <c r="AJ51" s="983"/>
      <c r="AK51" s="21"/>
      <c r="AN51" s="169"/>
      <c r="AO51" s="169"/>
      <c r="AP51" s="169"/>
      <c r="AQ51" s="169"/>
    </row>
    <row r="52" spans="1:46" ht="32.450000000000003" customHeight="1">
      <c r="A52" s="1"/>
      <c r="B52" s="153"/>
      <c r="C52" s="72"/>
      <c r="D52" s="987"/>
      <c r="E52" s="984" t="s">
        <v>160</v>
      </c>
      <c r="F52" s="985"/>
      <c r="G52" s="985"/>
      <c r="H52" s="985"/>
      <c r="I52" s="985"/>
      <c r="J52" s="985"/>
      <c r="K52" s="985"/>
      <c r="L52" s="985"/>
      <c r="M52" s="985"/>
      <c r="N52" s="985"/>
      <c r="O52" s="985"/>
      <c r="P52" s="986"/>
      <c r="Q52" s="780"/>
      <c r="R52" s="781"/>
      <c r="S52" s="781"/>
      <c r="T52" s="782"/>
      <c r="U52" s="780"/>
      <c r="V52" s="781"/>
      <c r="W52" s="781"/>
      <c r="X52" s="782"/>
      <c r="Y52" s="780"/>
      <c r="Z52" s="781"/>
      <c r="AA52" s="781"/>
      <c r="AB52" s="782"/>
      <c r="AC52" s="780"/>
      <c r="AD52" s="781"/>
      <c r="AE52" s="781"/>
      <c r="AF52" s="782"/>
      <c r="AG52" s="780"/>
      <c r="AH52" s="781"/>
      <c r="AI52" s="781"/>
      <c r="AJ52" s="782"/>
      <c r="AK52" s="3"/>
      <c r="AN52" s="169"/>
      <c r="AO52" s="169"/>
      <c r="AP52" s="169"/>
      <c r="AQ52" s="169"/>
    </row>
    <row r="53" spans="1:46" ht="32.450000000000003" customHeight="1">
      <c r="A53" s="1"/>
      <c r="B53" s="153"/>
      <c r="C53" s="72"/>
      <c r="D53" s="987"/>
      <c r="E53" s="984" t="s">
        <v>161</v>
      </c>
      <c r="F53" s="985"/>
      <c r="G53" s="985"/>
      <c r="H53" s="985"/>
      <c r="I53" s="985"/>
      <c r="J53" s="985"/>
      <c r="K53" s="985"/>
      <c r="L53" s="985"/>
      <c r="M53" s="985"/>
      <c r="N53" s="985"/>
      <c r="O53" s="985"/>
      <c r="P53" s="986"/>
      <c r="Q53" s="780"/>
      <c r="R53" s="781"/>
      <c r="S53" s="781"/>
      <c r="T53" s="782"/>
      <c r="U53" s="780"/>
      <c r="V53" s="781"/>
      <c r="W53" s="781"/>
      <c r="X53" s="782"/>
      <c r="Y53" s="780"/>
      <c r="Z53" s="781"/>
      <c r="AA53" s="781"/>
      <c r="AB53" s="782"/>
      <c r="AC53" s="780"/>
      <c r="AD53" s="781"/>
      <c r="AE53" s="781"/>
      <c r="AF53" s="782"/>
      <c r="AG53" s="780"/>
      <c r="AH53" s="781"/>
      <c r="AI53" s="781"/>
      <c r="AJ53" s="782"/>
      <c r="AK53" s="3"/>
      <c r="AN53" s="169"/>
      <c r="AO53" s="169"/>
      <c r="AP53" s="169"/>
      <c r="AQ53" s="169"/>
    </row>
    <row r="54" spans="1:46" ht="32.450000000000003" customHeight="1">
      <c r="A54" s="1"/>
      <c r="B54" s="153"/>
      <c r="C54" s="72"/>
      <c r="D54" s="987"/>
      <c r="E54" s="984" t="s">
        <v>162</v>
      </c>
      <c r="F54" s="985"/>
      <c r="G54" s="985"/>
      <c r="H54" s="985"/>
      <c r="I54" s="985"/>
      <c r="J54" s="985"/>
      <c r="K54" s="985"/>
      <c r="L54" s="985"/>
      <c r="M54" s="985"/>
      <c r="N54" s="985"/>
      <c r="O54" s="985"/>
      <c r="P54" s="986"/>
      <c r="Q54" s="780"/>
      <c r="R54" s="781"/>
      <c r="S54" s="781"/>
      <c r="T54" s="782"/>
      <c r="U54" s="780"/>
      <c r="V54" s="781"/>
      <c r="W54" s="781"/>
      <c r="X54" s="782"/>
      <c r="Y54" s="780"/>
      <c r="Z54" s="781"/>
      <c r="AA54" s="781"/>
      <c r="AB54" s="782"/>
      <c r="AC54" s="780"/>
      <c r="AD54" s="781"/>
      <c r="AE54" s="781"/>
      <c r="AF54" s="782"/>
      <c r="AG54" s="780"/>
      <c r="AH54" s="781"/>
      <c r="AI54" s="781"/>
      <c r="AJ54" s="782"/>
      <c r="AK54" s="3"/>
      <c r="AN54" s="169"/>
      <c r="AO54" s="169"/>
      <c r="AP54" s="169"/>
      <c r="AQ54" s="169"/>
    </row>
    <row r="55" spans="1:46" ht="32.450000000000003" customHeight="1">
      <c r="A55" s="1"/>
      <c r="B55" s="153"/>
      <c r="C55" s="72"/>
      <c r="D55" s="987"/>
      <c r="E55" s="984" t="s">
        <v>163</v>
      </c>
      <c r="F55" s="985"/>
      <c r="G55" s="985"/>
      <c r="H55" s="985"/>
      <c r="I55" s="985"/>
      <c r="J55" s="985"/>
      <c r="K55" s="985"/>
      <c r="L55" s="985"/>
      <c r="M55" s="985"/>
      <c r="N55" s="985"/>
      <c r="O55" s="985"/>
      <c r="P55" s="986"/>
      <c r="Q55" s="780"/>
      <c r="R55" s="781"/>
      <c r="S55" s="781"/>
      <c r="T55" s="782"/>
      <c r="U55" s="780"/>
      <c r="V55" s="781"/>
      <c r="W55" s="781"/>
      <c r="X55" s="782"/>
      <c r="Y55" s="780"/>
      <c r="Z55" s="781"/>
      <c r="AA55" s="781"/>
      <c r="AB55" s="782"/>
      <c r="AC55" s="780"/>
      <c r="AD55" s="781"/>
      <c r="AE55" s="781"/>
      <c r="AF55" s="782"/>
      <c r="AG55" s="780"/>
      <c r="AH55" s="781"/>
      <c r="AI55" s="781"/>
      <c r="AJ55" s="782"/>
      <c r="AK55" s="3"/>
      <c r="AN55" s="169"/>
      <c r="AO55" s="169"/>
      <c r="AP55" s="169"/>
      <c r="AQ55" s="169"/>
    </row>
    <row r="56" spans="1:46" ht="32.450000000000003" customHeight="1">
      <c r="A56" s="1"/>
      <c r="B56" s="153"/>
      <c r="C56" s="72"/>
      <c r="D56" s="987"/>
      <c r="E56" s="984" t="s">
        <v>164</v>
      </c>
      <c r="F56" s="985"/>
      <c r="G56" s="985"/>
      <c r="H56" s="985"/>
      <c r="I56" s="985"/>
      <c r="J56" s="985"/>
      <c r="K56" s="985"/>
      <c r="L56" s="985"/>
      <c r="M56" s="985"/>
      <c r="N56" s="985"/>
      <c r="O56" s="985"/>
      <c r="P56" s="986"/>
      <c r="Q56" s="998"/>
      <c r="R56" s="999"/>
      <c r="S56" s="999"/>
      <c r="T56" s="1000"/>
      <c r="U56" s="780"/>
      <c r="V56" s="781"/>
      <c r="W56" s="781"/>
      <c r="X56" s="782"/>
      <c r="Y56" s="780"/>
      <c r="Z56" s="781"/>
      <c r="AA56" s="781"/>
      <c r="AB56" s="782"/>
      <c r="AC56" s="780"/>
      <c r="AD56" s="781"/>
      <c r="AE56" s="781"/>
      <c r="AF56" s="782"/>
      <c r="AG56" s="780"/>
      <c r="AH56" s="781"/>
      <c r="AI56" s="781"/>
      <c r="AJ56" s="782"/>
      <c r="AK56" s="3"/>
      <c r="AM56" s="134" t="s">
        <v>191</v>
      </c>
      <c r="AN56" s="110"/>
      <c r="AO56" s="111"/>
      <c r="AP56" s="111"/>
      <c r="AQ56" s="111"/>
    </row>
    <row r="57" spans="1:46" ht="32.450000000000003" customHeight="1" thickBot="1">
      <c r="A57" s="1"/>
      <c r="B57" s="153"/>
      <c r="C57" s="72"/>
      <c r="D57" s="988"/>
      <c r="E57" s="992" t="s">
        <v>166</v>
      </c>
      <c r="F57" s="993"/>
      <c r="G57" s="993"/>
      <c r="H57" s="993"/>
      <c r="I57" s="993"/>
      <c r="J57" s="993"/>
      <c r="K57" s="993"/>
      <c r="L57" s="993"/>
      <c r="M57" s="993"/>
      <c r="N57" s="993"/>
      <c r="O57" s="993"/>
      <c r="P57" s="994"/>
      <c r="Q57" s="995"/>
      <c r="R57" s="996"/>
      <c r="S57" s="996"/>
      <c r="T57" s="997"/>
      <c r="U57" s="995"/>
      <c r="V57" s="996"/>
      <c r="W57" s="996"/>
      <c r="X57" s="997"/>
      <c r="Y57" s="995"/>
      <c r="Z57" s="996"/>
      <c r="AA57" s="996"/>
      <c r="AB57" s="997"/>
      <c r="AC57" s="995"/>
      <c r="AD57" s="996"/>
      <c r="AE57" s="996"/>
      <c r="AF57" s="997"/>
      <c r="AG57" s="995"/>
      <c r="AH57" s="996"/>
      <c r="AI57" s="996"/>
      <c r="AJ57" s="997"/>
      <c r="AK57" s="3"/>
      <c r="AM57" s="135">
        <f>SUM($Q$51:$T$57)</f>
        <v>0</v>
      </c>
      <c r="AN57" s="112">
        <f>SUM(U51:X57)</f>
        <v>0</v>
      </c>
      <c r="AO57" s="113">
        <f>SUM(Y51:AB57)</f>
        <v>0</v>
      </c>
      <c r="AP57" s="113">
        <f>SUM(AC51:AF57)</f>
        <v>0</v>
      </c>
      <c r="AQ57" s="114">
        <f>SUM(AG51:AJ57)</f>
        <v>0</v>
      </c>
      <c r="AR57" s="50"/>
      <c r="AS57" s="50"/>
    </row>
    <row r="58" spans="1:46" ht="32.450000000000003" customHeight="1" thickTop="1">
      <c r="A58" s="1"/>
      <c r="B58" s="153"/>
      <c r="C58" s="72"/>
      <c r="D58" s="1003" t="s">
        <v>110</v>
      </c>
      <c r="E58" s="1004"/>
      <c r="F58" s="1004"/>
      <c r="G58" s="1004"/>
      <c r="H58" s="1004"/>
      <c r="I58" s="1004"/>
      <c r="J58" s="1004"/>
      <c r="K58" s="1004"/>
      <c r="L58" s="1004"/>
      <c r="M58" s="1004"/>
      <c r="N58" s="1004"/>
      <c r="O58" s="1004"/>
      <c r="P58" s="1005"/>
      <c r="Q58" s="823" t="str">
        <f>IF(SUM(Q$49,Q$51:T$57)=0,"",SUM(Q$49,Q$51:T$57))</f>
        <v/>
      </c>
      <c r="R58" s="824"/>
      <c r="S58" s="824"/>
      <c r="T58" s="825"/>
      <c r="U58" s="823" t="str">
        <f t="shared" ref="U58" si="3">IF(SUM(U$49,U$51:X$57)=0,"",SUM(U$49,U$51:X$57))</f>
        <v/>
      </c>
      <c r="V58" s="824"/>
      <c r="W58" s="824"/>
      <c r="X58" s="825"/>
      <c r="Y58" s="823" t="str">
        <f t="shared" ref="Y58" si="4">IF(SUM(Y$49,Y$51:AB$57)=0,"",SUM(Y$49,Y$51:AB$57))</f>
        <v/>
      </c>
      <c r="Z58" s="824"/>
      <c r="AA58" s="824"/>
      <c r="AB58" s="825"/>
      <c r="AC58" s="823" t="str">
        <f t="shared" ref="AC58" si="5">IF(SUM(AC$49,AC$51:AF$57)=0,"",SUM(AC$49,AC$51:AF$57))</f>
        <v/>
      </c>
      <c r="AD58" s="824"/>
      <c r="AE58" s="824"/>
      <c r="AF58" s="825"/>
      <c r="AG58" s="823" t="str">
        <f t="shared" ref="AG58" si="6">IF(SUM(AG$49,AG$51:AJ$57)=0,"",SUM(AG$49,AG$51:AJ$57))</f>
        <v/>
      </c>
      <c r="AH58" s="824"/>
      <c r="AI58" s="824"/>
      <c r="AJ58" s="825"/>
      <c r="AK58" s="3"/>
      <c r="AN58" s="169"/>
      <c r="AO58" s="260"/>
      <c r="AP58" s="260"/>
      <c r="AQ58" s="260"/>
      <c r="AR58" s="47"/>
      <c r="AS58" s="47"/>
    </row>
    <row r="59" spans="1:46">
      <c r="A59" s="1"/>
      <c r="B59" s="153"/>
      <c r="C59" s="72"/>
      <c r="D59" s="72"/>
      <c r="E59" s="72"/>
      <c r="F59" s="72"/>
      <c r="G59" s="72"/>
      <c r="H59" s="72"/>
      <c r="I59" s="72"/>
      <c r="J59" s="72"/>
      <c r="K59" s="72"/>
      <c r="L59" s="72"/>
      <c r="M59" s="72"/>
      <c r="N59" s="72"/>
      <c r="O59" s="24"/>
      <c r="P59" s="54"/>
      <c r="Q59" s="54"/>
      <c r="R59" s="54"/>
      <c r="S59" s="54"/>
      <c r="T59" s="54"/>
      <c r="U59" s="54"/>
      <c r="V59" s="54"/>
      <c r="W59" s="54"/>
      <c r="X59" s="54"/>
      <c r="Y59" s="54"/>
      <c r="Z59" s="54"/>
      <c r="AA59" s="54"/>
      <c r="AB59" s="54"/>
      <c r="AC59" s="54"/>
      <c r="AD59" s="54"/>
      <c r="AE59" s="54"/>
      <c r="AF59" s="54"/>
      <c r="AG59" s="54"/>
      <c r="AH59" s="54"/>
      <c r="AI59" s="54"/>
      <c r="AJ59" s="54"/>
      <c r="AK59" s="3"/>
      <c r="AN59" s="169"/>
      <c r="AO59" s="169"/>
      <c r="AP59" s="169"/>
      <c r="AQ59" s="169"/>
    </row>
    <row r="60" spans="1:46" ht="13.5" customHeight="1">
      <c r="A60" s="1"/>
      <c r="B60" s="153"/>
      <c r="C60" s="126" t="s">
        <v>517</v>
      </c>
      <c r="D60" s="72"/>
      <c r="E60" s="72"/>
      <c r="F60" s="72"/>
      <c r="G60" s="72"/>
      <c r="H60" s="72"/>
      <c r="I60" s="72"/>
      <c r="J60" s="72"/>
      <c r="K60" s="72"/>
      <c r="L60" s="72"/>
      <c r="M60" s="72"/>
      <c r="N60" s="72"/>
      <c r="O60" s="73"/>
      <c r="P60" s="54"/>
      <c r="Q60" s="54"/>
      <c r="R60" s="54"/>
      <c r="S60" s="54"/>
      <c r="T60" s="54"/>
      <c r="U60" s="54"/>
      <c r="V60" s="54"/>
      <c r="W60" s="54"/>
      <c r="X60" s="54"/>
      <c r="Y60" s="54"/>
      <c r="Z60" s="54"/>
      <c r="AA60" s="54"/>
      <c r="AB60" s="54"/>
      <c r="AC60" s="54"/>
      <c r="AD60" s="54"/>
      <c r="AE60" s="54"/>
      <c r="AF60" s="54"/>
      <c r="AG60" s="54"/>
      <c r="AH60" s="54"/>
      <c r="AI60" s="54"/>
      <c r="AJ60" s="54"/>
      <c r="AK60" s="3"/>
      <c r="AN60" s="169"/>
      <c r="AO60" s="169"/>
      <c r="AP60" s="169"/>
      <c r="AQ60" s="169"/>
    </row>
    <row r="61" spans="1:46" ht="13.5" customHeight="1">
      <c r="A61" s="1"/>
      <c r="B61" s="153"/>
      <c r="C61" s="72"/>
      <c r="D61" s="72"/>
      <c r="E61" s="72"/>
      <c r="F61" s="72"/>
      <c r="G61" s="72"/>
      <c r="H61" s="72"/>
      <c r="I61" s="72"/>
      <c r="J61" s="72"/>
      <c r="K61" s="72"/>
      <c r="L61" s="75"/>
      <c r="M61" s="54"/>
      <c r="N61" s="54"/>
      <c r="O61" s="73"/>
      <c r="P61" s="54"/>
      <c r="Q61" s="54"/>
      <c r="R61" s="54"/>
      <c r="S61" s="54"/>
      <c r="T61" s="54"/>
      <c r="U61" s="54"/>
      <c r="V61" s="54"/>
      <c r="W61" s="54"/>
      <c r="X61" s="54"/>
      <c r="Y61" s="54"/>
      <c r="Z61" s="54"/>
      <c r="AA61" s="54"/>
      <c r="AB61" s="54"/>
      <c r="AC61" s="832" t="s">
        <v>483</v>
      </c>
      <c r="AD61" s="832"/>
      <c r="AE61" s="832"/>
      <c r="AF61" s="832"/>
      <c r="AG61" s="832"/>
      <c r="AH61" s="832"/>
      <c r="AI61" s="832"/>
      <c r="AJ61" s="832"/>
      <c r="AK61" s="3"/>
      <c r="AN61" s="169"/>
      <c r="AO61" s="169"/>
      <c r="AP61" s="169"/>
      <c r="AQ61" s="169"/>
    </row>
    <row r="62" spans="1:46" ht="18" customHeight="1">
      <c r="A62" s="1"/>
      <c r="B62" s="153"/>
      <c r="C62" s="72"/>
      <c r="D62" s="762"/>
      <c r="E62" s="763"/>
      <c r="F62" s="763"/>
      <c r="G62" s="763"/>
      <c r="H62" s="763"/>
      <c r="I62" s="763"/>
      <c r="J62" s="763"/>
      <c r="K62" s="763"/>
      <c r="L62" s="763"/>
      <c r="M62" s="763"/>
      <c r="N62" s="763"/>
      <c r="O62" s="763"/>
      <c r="P62" s="1001"/>
      <c r="Q62" s="861" t="s">
        <v>481</v>
      </c>
      <c r="R62" s="862"/>
      <c r="S62" s="862"/>
      <c r="T62" s="862"/>
      <c r="U62" s="862"/>
      <c r="V62" s="862"/>
      <c r="W62" s="862"/>
      <c r="X62" s="862"/>
      <c r="Y62" s="862"/>
      <c r="Z62" s="862"/>
      <c r="AA62" s="862"/>
      <c r="AB62" s="862"/>
      <c r="AC62" s="862"/>
      <c r="AD62" s="862"/>
      <c r="AE62" s="862"/>
      <c r="AF62" s="862"/>
      <c r="AG62" s="862"/>
      <c r="AH62" s="862"/>
      <c r="AI62" s="862"/>
      <c r="AJ62" s="863"/>
      <c r="AK62" s="3"/>
      <c r="AN62" s="169"/>
      <c r="AO62" s="169"/>
      <c r="AP62" s="169"/>
      <c r="AQ62" s="169"/>
    </row>
    <row r="63" spans="1:46" ht="15" customHeight="1">
      <c r="A63" s="1"/>
      <c r="B63" s="153"/>
      <c r="C63" s="72"/>
      <c r="D63" s="1002"/>
      <c r="E63" s="765"/>
      <c r="F63" s="765"/>
      <c r="G63" s="765"/>
      <c r="H63" s="765"/>
      <c r="I63" s="765"/>
      <c r="J63" s="765"/>
      <c r="K63" s="765"/>
      <c r="L63" s="765"/>
      <c r="M63" s="765"/>
      <c r="N63" s="765"/>
      <c r="O63" s="765"/>
      <c r="P63" s="766"/>
      <c r="Q63" s="771" t="str">
        <f>Tbl!$Q$2</f>
        <v>令和２年度
（2020年度）</v>
      </c>
      <c r="R63" s="772"/>
      <c r="S63" s="772"/>
      <c r="T63" s="773"/>
      <c r="U63" s="771" t="str">
        <f>Tbl!$Q$3</f>
        <v>令和３年度
（2021年度）</v>
      </c>
      <c r="V63" s="772"/>
      <c r="W63" s="772"/>
      <c r="X63" s="773"/>
      <c r="Y63" s="771" t="str">
        <f>Tbl!$Q$4</f>
        <v>令和４年度
（2022年度）</v>
      </c>
      <c r="Z63" s="772"/>
      <c r="AA63" s="772"/>
      <c r="AB63" s="773"/>
      <c r="AC63" s="771" t="str">
        <f>Tbl!$Q$5</f>
        <v>令和５年度
（2023年度）</v>
      </c>
      <c r="AD63" s="772"/>
      <c r="AE63" s="772"/>
      <c r="AF63" s="773"/>
      <c r="AG63" s="771" t="str">
        <f>Tbl!$Q$6</f>
        <v>令和６年度
（2024年度）</v>
      </c>
      <c r="AH63" s="772"/>
      <c r="AI63" s="772"/>
      <c r="AJ63" s="773"/>
      <c r="AK63" s="3"/>
      <c r="AN63" s="261"/>
      <c r="AO63" s="169"/>
      <c r="AP63" s="262"/>
      <c r="AQ63" s="262"/>
      <c r="AR63" s="263"/>
      <c r="AS63" s="263"/>
      <c r="AT63" s="263"/>
    </row>
    <row r="64" spans="1:46" ht="15" customHeight="1">
      <c r="A64" s="1"/>
      <c r="B64" s="153"/>
      <c r="C64" s="72"/>
      <c r="D64" s="767"/>
      <c r="E64" s="768"/>
      <c r="F64" s="768"/>
      <c r="G64" s="768"/>
      <c r="H64" s="768"/>
      <c r="I64" s="768"/>
      <c r="J64" s="768"/>
      <c r="K64" s="768"/>
      <c r="L64" s="768"/>
      <c r="M64" s="768"/>
      <c r="N64" s="768"/>
      <c r="O64" s="768"/>
      <c r="P64" s="769"/>
      <c r="Q64" s="774"/>
      <c r="R64" s="775"/>
      <c r="S64" s="775"/>
      <c r="T64" s="776"/>
      <c r="U64" s="774"/>
      <c r="V64" s="775"/>
      <c r="W64" s="775"/>
      <c r="X64" s="776"/>
      <c r="Y64" s="774"/>
      <c r="Z64" s="775"/>
      <c r="AA64" s="775"/>
      <c r="AB64" s="776"/>
      <c r="AC64" s="774"/>
      <c r="AD64" s="775"/>
      <c r="AE64" s="775"/>
      <c r="AF64" s="776"/>
      <c r="AG64" s="774"/>
      <c r="AH64" s="775"/>
      <c r="AI64" s="775"/>
      <c r="AJ64" s="776"/>
      <c r="AK64" s="3"/>
      <c r="AN64" s="261"/>
      <c r="AO64" s="262"/>
      <c r="AP64" s="262"/>
      <c r="AQ64" s="262"/>
      <c r="AR64" s="263"/>
      <c r="AS64" s="263"/>
      <c r="AT64" s="263"/>
    </row>
    <row r="65" spans="1:46" ht="32.450000000000003" customHeight="1">
      <c r="A65" s="1"/>
      <c r="B65" s="153"/>
      <c r="C65" s="72"/>
      <c r="D65" s="1015" t="s">
        <v>491</v>
      </c>
      <c r="E65" s="1016"/>
      <c r="F65" s="1016"/>
      <c r="G65" s="1016"/>
      <c r="H65" s="1016"/>
      <c r="I65" s="1016"/>
      <c r="J65" s="1016"/>
      <c r="K65" s="1016"/>
      <c r="L65" s="1016"/>
      <c r="M65" s="1016"/>
      <c r="N65" s="1016"/>
      <c r="O65" s="1016"/>
      <c r="P65" s="1017"/>
      <c r="Q65" s="1018" t="str">
        <f>IFERROR(IF(Q$42="","",Q$49/Q$67),"")</f>
        <v/>
      </c>
      <c r="R65" s="1019"/>
      <c r="S65" s="1019"/>
      <c r="T65" s="1020"/>
      <c r="U65" s="1018" t="str">
        <f t="shared" ref="U65" si="7">IFERROR(IF(U$42="","",U$49/U$67),"")</f>
        <v/>
      </c>
      <c r="V65" s="1019"/>
      <c r="W65" s="1019"/>
      <c r="X65" s="1020"/>
      <c r="Y65" s="1018" t="str">
        <f t="shared" ref="Y65" si="8">IFERROR(IF(Y$42="","",Y$49/Y$67),"")</f>
        <v/>
      </c>
      <c r="Z65" s="1019"/>
      <c r="AA65" s="1019"/>
      <c r="AB65" s="1020"/>
      <c r="AC65" s="1018" t="str">
        <f t="shared" ref="AC65" si="9">IFERROR(IF(AC$42="","",AC$49/AC$67),"")</f>
        <v/>
      </c>
      <c r="AD65" s="1019"/>
      <c r="AE65" s="1019"/>
      <c r="AF65" s="1020"/>
      <c r="AG65" s="1018" t="str">
        <f t="shared" ref="AG65" si="10">IFERROR(IF(AG$42="","",AG$49/AG$67),"")</f>
        <v/>
      </c>
      <c r="AH65" s="1019"/>
      <c r="AI65" s="1019"/>
      <c r="AJ65" s="1020"/>
      <c r="AK65" s="3"/>
      <c r="AN65" s="169"/>
      <c r="AO65" s="262"/>
      <c r="AP65" s="262"/>
      <c r="AQ65" s="262"/>
      <c r="AR65" s="263"/>
      <c r="AS65" s="263"/>
      <c r="AT65" s="263"/>
    </row>
    <row r="66" spans="1:46" ht="32.450000000000003" customHeight="1">
      <c r="A66" s="1"/>
      <c r="B66" s="153"/>
      <c r="C66" s="72"/>
      <c r="D66" s="259"/>
      <c r="E66" s="1006" t="s">
        <v>188</v>
      </c>
      <c r="F66" s="1007"/>
      <c r="G66" s="1007"/>
      <c r="H66" s="1007"/>
      <c r="I66" s="1007"/>
      <c r="J66" s="1007"/>
      <c r="K66" s="1007"/>
      <c r="L66" s="1007"/>
      <c r="M66" s="1007"/>
      <c r="N66" s="1007"/>
      <c r="O66" s="1007"/>
      <c r="P66" s="1008"/>
      <c r="Q66" s="1009" t="s">
        <v>192</v>
      </c>
      <c r="R66" s="1010"/>
      <c r="S66" s="1010"/>
      <c r="T66" s="1011"/>
      <c r="U66" s="1012" t="str">
        <f>IFERROR(IF(U65="","",(U65-Q65)/Q65*100),"")</f>
        <v/>
      </c>
      <c r="V66" s="1013"/>
      <c r="W66" s="1013"/>
      <c r="X66" s="1014"/>
      <c r="Y66" s="1012" t="str">
        <f t="shared" ref="Y66" si="11">IFERROR(IF(Y65="","",(Y65-U65)/U65*100),"")</f>
        <v/>
      </c>
      <c r="Z66" s="1013"/>
      <c r="AA66" s="1013"/>
      <c r="AB66" s="1014"/>
      <c r="AC66" s="1012" t="str">
        <f t="shared" ref="AC66" si="12">IFERROR(IF(AC65="","",(AC65-Y65)/Y65*100),"")</f>
        <v/>
      </c>
      <c r="AD66" s="1013"/>
      <c r="AE66" s="1013"/>
      <c r="AF66" s="1014"/>
      <c r="AG66" s="1012" t="str">
        <f t="shared" ref="AG66" si="13">IFERROR(IF(AG65="","",(AG65-AC65)/AC65*100),"")</f>
        <v/>
      </c>
      <c r="AH66" s="1013"/>
      <c r="AI66" s="1013"/>
      <c r="AJ66" s="1014"/>
      <c r="AK66" s="3"/>
      <c r="AN66" s="169"/>
      <c r="AO66" s="262"/>
      <c r="AP66" s="262"/>
      <c r="AQ66" s="262"/>
      <c r="AR66" s="300"/>
      <c r="AS66" s="300"/>
      <c r="AT66" s="300"/>
    </row>
    <row r="67" spans="1:46" ht="14.1" customHeight="1">
      <c r="A67" s="1"/>
      <c r="B67" s="153"/>
      <c r="C67" s="72"/>
      <c r="D67" s="867" t="s">
        <v>168</v>
      </c>
      <c r="E67" s="867"/>
      <c r="F67" s="867"/>
      <c r="G67" s="867"/>
      <c r="H67" s="867"/>
      <c r="I67" s="867"/>
      <c r="J67" s="867"/>
      <c r="K67" s="867"/>
      <c r="L67" s="867"/>
      <c r="M67" s="868" t="s">
        <v>169</v>
      </c>
      <c r="N67" s="868"/>
      <c r="O67" s="868"/>
      <c r="P67" s="868"/>
      <c r="Q67" s="853"/>
      <c r="R67" s="854"/>
      <c r="S67" s="854"/>
      <c r="T67" s="855"/>
      <c r="U67" s="853"/>
      <c r="V67" s="854"/>
      <c r="W67" s="854"/>
      <c r="X67" s="855"/>
      <c r="Y67" s="853"/>
      <c r="Z67" s="854"/>
      <c r="AA67" s="854"/>
      <c r="AB67" s="855"/>
      <c r="AC67" s="853"/>
      <c r="AD67" s="854"/>
      <c r="AE67" s="854"/>
      <c r="AF67" s="855"/>
      <c r="AG67" s="853"/>
      <c r="AH67" s="854"/>
      <c r="AI67" s="854"/>
      <c r="AJ67" s="855"/>
      <c r="AK67" s="3"/>
      <c r="AN67" s="169"/>
      <c r="AO67" s="262"/>
      <c r="AP67" s="262"/>
      <c r="AQ67" s="262"/>
      <c r="AR67" s="300"/>
      <c r="AS67" s="300"/>
      <c r="AT67" s="51"/>
    </row>
    <row r="68" spans="1:46" ht="18.600000000000001" customHeight="1">
      <c r="A68" s="1"/>
      <c r="B68" s="153"/>
      <c r="C68" s="72"/>
      <c r="D68" s="859"/>
      <c r="E68" s="859"/>
      <c r="F68" s="859"/>
      <c r="G68" s="859"/>
      <c r="H68" s="859"/>
      <c r="I68" s="859"/>
      <c r="J68" s="859"/>
      <c r="K68" s="859"/>
      <c r="L68" s="859"/>
      <c r="M68" s="860"/>
      <c r="N68" s="860"/>
      <c r="O68" s="860"/>
      <c r="P68" s="860"/>
      <c r="Q68" s="856"/>
      <c r="R68" s="857"/>
      <c r="S68" s="857"/>
      <c r="T68" s="858"/>
      <c r="U68" s="856"/>
      <c r="V68" s="857"/>
      <c r="W68" s="857"/>
      <c r="X68" s="858"/>
      <c r="Y68" s="856"/>
      <c r="Z68" s="857"/>
      <c r="AA68" s="857"/>
      <c r="AB68" s="858"/>
      <c r="AC68" s="856"/>
      <c r="AD68" s="857"/>
      <c r="AE68" s="857"/>
      <c r="AF68" s="858"/>
      <c r="AG68" s="856"/>
      <c r="AH68" s="857"/>
      <c r="AI68" s="857"/>
      <c r="AJ68" s="858"/>
      <c r="AK68" s="3"/>
      <c r="AM68" s="133" t="str">
        <f>IF(OR($D$68="",$M$68=""),"← 指標と単位を入力してください。","")</f>
        <v>← 指標と単位を入力してください。</v>
      </c>
      <c r="AN68" s="169"/>
      <c r="AO68" s="169"/>
      <c r="AP68" s="169"/>
      <c r="AQ68" s="169"/>
    </row>
    <row r="69" spans="1:46">
      <c r="A69" s="1"/>
      <c r="B69" s="73"/>
      <c r="C69" s="72"/>
      <c r="D69" s="83"/>
      <c r="E69" s="83"/>
      <c r="F69" s="83"/>
      <c r="G69" s="83"/>
      <c r="H69" s="84"/>
      <c r="I69" s="85"/>
      <c r="J69" s="82"/>
      <c r="K69" s="82"/>
      <c r="L69" s="82"/>
      <c r="M69" s="82"/>
      <c r="N69" s="82"/>
      <c r="O69" s="73"/>
      <c r="P69" s="54"/>
      <c r="Q69" s="54"/>
      <c r="R69" s="54"/>
      <c r="S69" s="54"/>
      <c r="T69" s="54"/>
      <c r="U69" s="54"/>
      <c r="V69" s="54"/>
      <c r="W69" s="54"/>
      <c r="X69" s="54"/>
      <c r="Y69" s="54"/>
      <c r="Z69" s="54"/>
      <c r="AA69" s="54"/>
      <c r="AB69" s="54"/>
      <c r="AC69" s="54"/>
      <c r="AD69" s="116"/>
      <c r="AE69" s="116"/>
      <c r="AF69" s="116"/>
      <c r="AG69" s="116"/>
      <c r="AH69" s="116"/>
      <c r="AI69" s="116"/>
      <c r="AJ69" s="264" t="s">
        <v>79</v>
      </c>
      <c r="AK69" s="116"/>
      <c r="AN69" s="169"/>
      <c r="AO69" s="169"/>
      <c r="AP69" s="169"/>
      <c r="AQ69" s="169"/>
    </row>
    <row r="70" spans="1:46" ht="18.75" customHeight="1">
      <c r="A70" s="1"/>
      <c r="B70" s="76"/>
      <c r="C70" s="76"/>
      <c r="D70" s="76"/>
      <c r="E70" s="76"/>
      <c r="F70" s="76"/>
      <c r="G70" s="76"/>
      <c r="H70" s="76"/>
      <c r="I70" s="76"/>
      <c r="J70" s="76"/>
      <c r="K70" s="76"/>
      <c r="L70" s="76"/>
      <c r="M70" s="54"/>
      <c r="N70" s="54"/>
      <c r="O70" s="76"/>
      <c r="P70" s="54"/>
      <c r="Q70" s="54"/>
      <c r="R70" s="54"/>
      <c r="S70" s="54"/>
      <c r="T70" s="54"/>
      <c r="U70" s="54"/>
      <c r="V70" s="54"/>
      <c r="W70" s="54"/>
      <c r="X70" s="54"/>
      <c r="Y70" s="861" t="s">
        <v>84</v>
      </c>
      <c r="Z70" s="862"/>
      <c r="AA70" s="862"/>
      <c r="AB70" s="863"/>
      <c r="AC70" s="864" t="str">
        <f>IF($AC$4="","",$AC$4)</f>
        <v/>
      </c>
      <c r="AD70" s="865"/>
      <c r="AE70" s="865"/>
      <c r="AF70" s="865"/>
      <c r="AG70" s="865"/>
      <c r="AH70" s="865"/>
      <c r="AI70" s="865"/>
      <c r="AJ70" s="866"/>
      <c r="AK70" s="1"/>
      <c r="AM70" s="298"/>
      <c r="AN70" s="265"/>
      <c r="AO70" s="265"/>
      <c r="AP70" s="265"/>
      <c r="AQ70" s="265"/>
      <c r="AR70" s="265"/>
      <c r="AS70" s="265"/>
      <c r="AT70" s="265"/>
    </row>
    <row r="71" spans="1:46">
      <c r="A71" s="1"/>
      <c r="B71" s="15"/>
      <c r="C71" s="258" t="s">
        <v>170</v>
      </c>
      <c r="D71" s="258"/>
      <c r="E71" s="258"/>
      <c r="F71" s="258"/>
      <c r="G71" s="258"/>
      <c r="H71" s="258"/>
      <c r="I71" s="258"/>
      <c r="J71" s="258"/>
      <c r="K71" s="258"/>
      <c r="L71" s="258"/>
      <c r="M71" s="258"/>
      <c r="N71" s="258"/>
      <c r="O71" s="258"/>
      <c r="P71" s="258"/>
      <c r="Q71" s="258"/>
      <c r="R71" s="258"/>
      <c r="S71" s="258"/>
      <c r="T71" s="258"/>
      <c r="U71" s="258"/>
      <c r="V71" s="258"/>
      <c r="W71" s="258"/>
      <c r="X71" s="258"/>
      <c r="Y71" s="2"/>
      <c r="Z71" s="2"/>
      <c r="AA71" s="2"/>
      <c r="AB71" s="2"/>
      <c r="AC71" s="2"/>
      <c r="AD71" s="2"/>
      <c r="AE71" s="2"/>
      <c r="AF71" s="140" t="str">
        <f>IF($E$10="B","B事業所 （３）",IF($E$10="C","C事業所（３）",""))</f>
        <v/>
      </c>
      <c r="AG71" s="2"/>
      <c r="AH71" s="2"/>
      <c r="AI71" s="2"/>
      <c r="AJ71" s="2"/>
      <c r="AK71" s="2"/>
      <c r="AM71" s="298"/>
      <c r="AN71" s="265"/>
      <c r="AO71" s="265"/>
      <c r="AP71" s="265"/>
      <c r="AQ71" s="265"/>
      <c r="AR71" s="265"/>
      <c r="AS71" s="265"/>
      <c r="AT71" s="265"/>
    </row>
    <row r="72" spans="1:46" ht="18.75" customHeight="1">
      <c r="A72" s="1"/>
      <c r="B72" s="26"/>
      <c r="C72" s="27"/>
      <c r="D72" s="28"/>
      <c r="E72" s="28"/>
      <c r="F72" s="28"/>
      <c r="G72" s="28"/>
      <c r="H72" s="29"/>
      <c r="I72" s="30"/>
      <c r="J72" s="31"/>
      <c r="K72" s="31"/>
      <c r="L72" s="31"/>
      <c r="M72" s="31"/>
      <c r="N72" s="31"/>
      <c r="O72" s="24"/>
      <c r="P72" s="5"/>
      <c r="Q72" s="5"/>
      <c r="R72" s="5"/>
      <c r="S72" s="5"/>
      <c r="T72" s="5"/>
      <c r="U72" s="5"/>
      <c r="V72" s="5"/>
      <c r="W72" s="5"/>
      <c r="X72" s="5"/>
      <c r="Y72" s="5"/>
      <c r="Z72" s="5"/>
      <c r="AA72" s="5"/>
      <c r="AB72" s="5"/>
      <c r="AC72" s="5"/>
      <c r="AD72" s="31"/>
      <c r="AE72" s="5"/>
      <c r="AF72" s="5"/>
      <c r="AG72" s="5"/>
      <c r="AH72" s="5"/>
      <c r="AI72" s="5"/>
      <c r="AJ72" s="5"/>
      <c r="AK72" s="18"/>
      <c r="AM72" s="298"/>
      <c r="AN72" s="265"/>
      <c r="AO72" s="265"/>
      <c r="AP72" s="265"/>
      <c r="AQ72" s="265"/>
      <c r="AR72" s="265"/>
      <c r="AS72" s="265"/>
      <c r="AT72" s="265"/>
    </row>
    <row r="73" spans="1:46">
      <c r="A73" s="1"/>
      <c r="B73" s="153"/>
      <c r="C73" s="129" t="s">
        <v>485</v>
      </c>
      <c r="D73" s="83"/>
      <c r="E73" s="83"/>
      <c r="F73" s="83"/>
      <c r="G73" s="83"/>
      <c r="H73" s="84"/>
      <c r="I73" s="85"/>
      <c r="J73" s="82"/>
      <c r="K73" s="82"/>
      <c r="L73" s="82"/>
      <c r="M73" s="82"/>
      <c r="N73" s="82"/>
      <c r="O73" s="73"/>
      <c r="P73" s="54"/>
      <c r="Q73" s="54"/>
      <c r="R73" s="54"/>
      <c r="S73" s="54"/>
      <c r="T73" s="54"/>
      <c r="U73" s="54"/>
      <c r="V73" s="54"/>
      <c r="W73" s="54"/>
      <c r="X73" s="54"/>
      <c r="Y73" s="54"/>
      <c r="Z73" s="54"/>
      <c r="AA73" s="54"/>
      <c r="AB73" s="54"/>
      <c r="AC73" s="54"/>
      <c r="AD73" s="82"/>
      <c r="AE73" s="54"/>
      <c r="AF73" s="54"/>
      <c r="AG73" s="54"/>
      <c r="AH73" s="54"/>
      <c r="AI73" s="54"/>
      <c r="AJ73" s="54"/>
      <c r="AK73" s="3"/>
      <c r="AM73" s="298"/>
      <c r="AN73" s="265"/>
      <c r="AO73" s="265"/>
      <c r="AP73" s="265"/>
      <c r="AQ73" s="265"/>
      <c r="AR73" s="265"/>
      <c r="AS73" s="265"/>
      <c r="AT73" s="265"/>
    </row>
    <row r="74" spans="1:46" ht="18.2" customHeight="1">
      <c r="A74" s="1"/>
      <c r="B74" s="153"/>
      <c r="C74" s="72"/>
      <c r="D74" s="869" t="str">
        <f>Tbl!$Q$2</f>
        <v>令和２年度
（2020年度）</v>
      </c>
      <c r="E74" s="869"/>
      <c r="F74" s="869"/>
      <c r="G74" s="869"/>
      <c r="H74" s="1032" t="s">
        <v>193</v>
      </c>
      <c r="I74" s="1032"/>
      <c r="J74" s="1032"/>
      <c r="K74" s="1032"/>
      <c r="L74" s="1032"/>
      <c r="M74" s="1032"/>
      <c r="N74" s="1032"/>
      <c r="O74" s="1032"/>
      <c r="P74" s="1032"/>
      <c r="Q74" s="1033"/>
      <c r="R74" s="1033"/>
      <c r="S74" s="1032" t="s">
        <v>194</v>
      </c>
      <c r="T74" s="1032"/>
      <c r="U74" s="1032"/>
      <c r="V74" s="1032"/>
      <c r="W74" s="1032"/>
      <c r="X74" s="1032"/>
      <c r="Y74" s="1032"/>
      <c r="Z74" s="1033"/>
      <c r="AA74" s="1033"/>
      <c r="AB74" s="1032" t="s">
        <v>195</v>
      </c>
      <c r="AC74" s="1032"/>
      <c r="AD74" s="1032"/>
      <c r="AE74" s="1032"/>
      <c r="AF74" s="1032"/>
      <c r="AG74" s="1032"/>
      <c r="AH74" s="1032"/>
      <c r="AI74" s="1021"/>
      <c r="AJ74" s="1022"/>
      <c r="AK74" s="3"/>
      <c r="AM74" s="133" t="str">
        <f>IF(AND(OR($Q74="",$Z74="",$AI74=""),VALUE(MID($D74,3,1))&lt;様式１号!$D$16),"← 床面積増減、建物用途変更、設備増減の有無を選択してください。","")</f>
        <v>← 床面積増減、建物用途変更、設備増減の有無を選択してください。</v>
      </c>
      <c r="AN74" s="265"/>
      <c r="AO74" s="265"/>
      <c r="AP74" s="265"/>
      <c r="AQ74" s="265"/>
      <c r="AR74" s="265"/>
      <c r="AS74" s="265"/>
      <c r="AT74" s="265"/>
    </row>
    <row r="75" spans="1:46" ht="18.2" customHeight="1">
      <c r="A75" s="1"/>
      <c r="B75" s="153"/>
      <c r="C75" s="72"/>
      <c r="D75" s="869"/>
      <c r="E75" s="869"/>
      <c r="F75" s="869"/>
      <c r="G75" s="869"/>
      <c r="H75" s="1023"/>
      <c r="I75" s="1024"/>
      <c r="J75" s="1024"/>
      <c r="K75" s="1024"/>
      <c r="L75" s="1024"/>
      <c r="M75" s="1024"/>
      <c r="N75" s="1024"/>
      <c r="O75" s="1024"/>
      <c r="P75" s="1024"/>
      <c r="Q75" s="1024"/>
      <c r="R75" s="1024"/>
      <c r="S75" s="1024"/>
      <c r="T75" s="1024"/>
      <c r="U75" s="1024"/>
      <c r="V75" s="1024"/>
      <c r="W75" s="1024"/>
      <c r="X75" s="1024"/>
      <c r="Y75" s="1024"/>
      <c r="Z75" s="1024"/>
      <c r="AA75" s="1024"/>
      <c r="AB75" s="1024"/>
      <c r="AC75" s="1024"/>
      <c r="AD75" s="1024"/>
      <c r="AE75" s="1024"/>
      <c r="AF75" s="1024"/>
      <c r="AG75" s="1024"/>
      <c r="AH75" s="1024"/>
      <c r="AI75" s="1024"/>
      <c r="AJ75" s="1025"/>
      <c r="AK75" s="3"/>
      <c r="AM75" s="308" t="str">
        <f>IF(AND($H75="",VALUE(MID($D74,3,1))&lt;様式１号!$D$16),"← (1) ７４行目で変更「有」とした項目(面積増減,用途変更,設備増減)の具体的内容を
        入力してください。
← (2) ＣＯ2排出量の前年度に対する増減要因（削減対策の効果、生産量等の
        増減による変化等）を具体的に分析して入力してください。
   疑義を生じた場合は個別にお尋ねする場合があります。","")</f>
        <v>← (1) ７４行目で変更「有」とした項目(面積増減,用途変更,設備増減)の具体的内容を
        入力してください。
← (2) ＣＯ2排出量の前年度に対する増減要因（削減対策の効果、生産量等の
        増減による変化等）を具体的に分析して入力してください。
   疑義を生じた場合は個別にお尋ねする場合があります。</v>
      </c>
      <c r="AN75" s="308"/>
      <c r="AO75" s="308"/>
      <c r="AP75" s="308"/>
      <c r="AQ75" s="308"/>
      <c r="AR75" s="308"/>
      <c r="AS75" s="308"/>
      <c r="AT75" s="308"/>
    </row>
    <row r="76" spans="1:46" ht="18.2" customHeight="1">
      <c r="A76" s="1"/>
      <c r="B76" s="153"/>
      <c r="C76" s="72"/>
      <c r="D76" s="869"/>
      <c r="E76" s="869"/>
      <c r="F76" s="869"/>
      <c r="G76" s="869"/>
      <c r="H76" s="1026"/>
      <c r="I76" s="1027"/>
      <c r="J76" s="1027"/>
      <c r="K76" s="1027"/>
      <c r="L76" s="1027"/>
      <c r="M76" s="1027"/>
      <c r="N76" s="1027"/>
      <c r="O76" s="1027"/>
      <c r="P76" s="1027"/>
      <c r="Q76" s="1027"/>
      <c r="R76" s="1027"/>
      <c r="S76" s="1027"/>
      <c r="T76" s="1027"/>
      <c r="U76" s="1027"/>
      <c r="V76" s="1027"/>
      <c r="W76" s="1027"/>
      <c r="X76" s="1027"/>
      <c r="Y76" s="1027"/>
      <c r="Z76" s="1027"/>
      <c r="AA76" s="1027"/>
      <c r="AB76" s="1027"/>
      <c r="AC76" s="1027"/>
      <c r="AD76" s="1027"/>
      <c r="AE76" s="1027"/>
      <c r="AF76" s="1027"/>
      <c r="AG76" s="1027"/>
      <c r="AH76" s="1027"/>
      <c r="AI76" s="1027"/>
      <c r="AJ76" s="1028"/>
      <c r="AK76" s="3"/>
      <c r="AM76" s="308"/>
      <c r="AN76" s="308"/>
      <c r="AO76" s="308"/>
      <c r="AP76" s="308"/>
      <c r="AQ76" s="308"/>
      <c r="AR76" s="308"/>
      <c r="AS76" s="308"/>
      <c r="AT76" s="308"/>
    </row>
    <row r="77" spans="1:46" ht="18.2" customHeight="1">
      <c r="A77" s="1"/>
      <c r="B77" s="153"/>
      <c r="C77" s="72"/>
      <c r="D77" s="869"/>
      <c r="E77" s="869"/>
      <c r="F77" s="869"/>
      <c r="G77" s="869"/>
      <c r="H77" s="1026"/>
      <c r="I77" s="1027"/>
      <c r="J77" s="1027"/>
      <c r="K77" s="1027"/>
      <c r="L77" s="1027"/>
      <c r="M77" s="1027"/>
      <c r="N77" s="1027"/>
      <c r="O77" s="1027"/>
      <c r="P77" s="1027"/>
      <c r="Q77" s="1027"/>
      <c r="R77" s="1027"/>
      <c r="S77" s="1027"/>
      <c r="T77" s="1027"/>
      <c r="U77" s="1027"/>
      <c r="V77" s="1027"/>
      <c r="W77" s="1027"/>
      <c r="X77" s="1027"/>
      <c r="Y77" s="1027"/>
      <c r="Z77" s="1027"/>
      <c r="AA77" s="1027"/>
      <c r="AB77" s="1027"/>
      <c r="AC77" s="1027"/>
      <c r="AD77" s="1027"/>
      <c r="AE77" s="1027"/>
      <c r="AF77" s="1027"/>
      <c r="AG77" s="1027"/>
      <c r="AH77" s="1027"/>
      <c r="AI77" s="1027"/>
      <c r="AJ77" s="1028"/>
      <c r="AK77" s="3"/>
      <c r="AM77" s="308"/>
      <c r="AN77" s="308"/>
      <c r="AO77" s="308"/>
      <c r="AP77" s="308"/>
      <c r="AQ77" s="308"/>
      <c r="AR77" s="308"/>
      <c r="AS77" s="308"/>
      <c r="AT77" s="308"/>
    </row>
    <row r="78" spans="1:46" ht="18.2" customHeight="1">
      <c r="A78" s="1"/>
      <c r="B78" s="153"/>
      <c r="C78" s="72"/>
      <c r="D78" s="869"/>
      <c r="E78" s="869"/>
      <c r="F78" s="869"/>
      <c r="G78" s="869"/>
      <c r="H78" s="1026"/>
      <c r="I78" s="1027"/>
      <c r="J78" s="1027"/>
      <c r="K78" s="1027"/>
      <c r="L78" s="1027"/>
      <c r="M78" s="1027"/>
      <c r="N78" s="1027"/>
      <c r="O78" s="1027"/>
      <c r="P78" s="1027"/>
      <c r="Q78" s="1027"/>
      <c r="R78" s="1027"/>
      <c r="S78" s="1027"/>
      <c r="T78" s="1027"/>
      <c r="U78" s="1027"/>
      <c r="V78" s="1027"/>
      <c r="W78" s="1027"/>
      <c r="X78" s="1027"/>
      <c r="Y78" s="1027"/>
      <c r="Z78" s="1027"/>
      <c r="AA78" s="1027"/>
      <c r="AB78" s="1027"/>
      <c r="AC78" s="1027"/>
      <c r="AD78" s="1027"/>
      <c r="AE78" s="1027"/>
      <c r="AF78" s="1027"/>
      <c r="AG78" s="1027"/>
      <c r="AH78" s="1027"/>
      <c r="AI78" s="1027"/>
      <c r="AJ78" s="1028"/>
      <c r="AK78" s="3"/>
      <c r="AM78" s="308"/>
      <c r="AN78" s="308"/>
      <c r="AO78" s="308"/>
      <c r="AP78" s="308"/>
      <c r="AQ78" s="308"/>
      <c r="AR78" s="308"/>
      <c r="AS78" s="308"/>
      <c r="AT78" s="308"/>
    </row>
    <row r="79" spans="1:46" ht="18.2" customHeight="1">
      <c r="A79" s="1"/>
      <c r="B79" s="153"/>
      <c r="C79" s="72"/>
      <c r="D79" s="869"/>
      <c r="E79" s="869"/>
      <c r="F79" s="869"/>
      <c r="G79" s="869"/>
      <c r="H79" s="1026"/>
      <c r="I79" s="1027"/>
      <c r="J79" s="1027"/>
      <c r="K79" s="1027"/>
      <c r="L79" s="1027"/>
      <c r="M79" s="1027"/>
      <c r="N79" s="1027"/>
      <c r="O79" s="1027"/>
      <c r="P79" s="1027"/>
      <c r="Q79" s="1027"/>
      <c r="R79" s="1027"/>
      <c r="S79" s="1027"/>
      <c r="T79" s="1027"/>
      <c r="U79" s="1027"/>
      <c r="V79" s="1027"/>
      <c r="W79" s="1027"/>
      <c r="X79" s="1027"/>
      <c r="Y79" s="1027"/>
      <c r="Z79" s="1027"/>
      <c r="AA79" s="1027"/>
      <c r="AB79" s="1027"/>
      <c r="AC79" s="1027"/>
      <c r="AD79" s="1027"/>
      <c r="AE79" s="1027"/>
      <c r="AF79" s="1027"/>
      <c r="AG79" s="1027"/>
      <c r="AH79" s="1027"/>
      <c r="AI79" s="1027"/>
      <c r="AJ79" s="1028"/>
      <c r="AK79" s="3"/>
      <c r="AM79" s="308"/>
      <c r="AN79" s="308"/>
      <c r="AO79" s="308"/>
      <c r="AP79" s="308"/>
      <c r="AQ79" s="308"/>
      <c r="AR79" s="308"/>
      <c r="AS79" s="308"/>
      <c r="AT79" s="308"/>
    </row>
    <row r="80" spans="1:46" ht="18.2" customHeight="1">
      <c r="A80" s="1"/>
      <c r="B80" s="153"/>
      <c r="C80" s="72"/>
      <c r="D80" s="869"/>
      <c r="E80" s="869"/>
      <c r="F80" s="869"/>
      <c r="G80" s="869"/>
      <c r="H80" s="1026"/>
      <c r="I80" s="1027"/>
      <c r="J80" s="1027"/>
      <c r="K80" s="1027"/>
      <c r="L80" s="1027"/>
      <c r="M80" s="1027"/>
      <c r="N80" s="1027"/>
      <c r="O80" s="1027"/>
      <c r="P80" s="1027"/>
      <c r="Q80" s="1027"/>
      <c r="R80" s="1027"/>
      <c r="S80" s="1027"/>
      <c r="T80" s="1027"/>
      <c r="U80" s="1027"/>
      <c r="V80" s="1027"/>
      <c r="W80" s="1027"/>
      <c r="X80" s="1027"/>
      <c r="Y80" s="1027"/>
      <c r="Z80" s="1027"/>
      <c r="AA80" s="1027"/>
      <c r="AB80" s="1027"/>
      <c r="AC80" s="1027"/>
      <c r="AD80" s="1027"/>
      <c r="AE80" s="1027"/>
      <c r="AF80" s="1027"/>
      <c r="AG80" s="1027"/>
      <c r="AH80" s="1027"/>
      <c r="AI80" s="1027"/>
      <c r="AJ80" s="1028"/>
      <c r="AK80" s="3"/>
      <c r="AM80" s="308"/>
      <c r="AN80" s="308"/>
      <c r="AO80" s="308"/>
      <c r="AP80" s="308"/>
      <c r="AQ80" s="308"/>
      <c r="AR80" s="308"/>
      <c r="AS80" s="308"/>
      <c r="AT80" s="308"/>
    </row>
    <row r="81" spans="1:46" ht="18.2" customHeight="1">
      <c r="A81" s="1"/>
      <c r="B81" s="153"/>
      <c r="C81" s="72"/>
      <c r="D81" s="869"/>
      <c r="E81" s="869"/>
      <c r="F81" s="869"/>
      <c r="G81" s="869"/>
      <c r="H81" s="1029"/>
      <c r="I81" s="1030"/>
      <c r="J81" s="1030"/>
      <c r="K81" s="1030"/>
      <c r="L81" s="1030"/>
      <c r="M81" s="1030"/>
      <c r="N81" s="1030"/>
      <c r="O81" s="1030"/>
      <c r="P81" s="1030"/>
      <c r="Q81" s="1030"/>
      <c r="R81" s="1030"/>
      <c r="S81" s="1030"/>
      <c r="T81" s="1030"/>
      <c r="U81" s="1030"/>
      <c r="V81" s="1030"/>
      <c r="W81" s="1030"/>
      <c r="X81" s="1030"/>
      <c r="Y81" s="1030"/>
      <c r="Z81" s="1030"/>
      <c r="AA81" s="1030"/>
      <c r="AB81" s="1030"/>
      <c r="AC81" s="1030"/>
      <c r="AD81" s="1030"/>
      <c r="AE81" s="1030"/>
      <c r="AF81" s="1030"/>
      <c r="AG81" s="1030"/>
      <c r="AH81" s="1030"/>
      <c r="AI81" s="1030"/>
      <c r="AJ81" s="1031"/>
      <c r="AK81" s="3"/>
      <c r="AM81" s="308"/>
      <c r="AN81" s="308"/>
      <c r="AO81" s="308"/>
      <c r="AP81" s="308"/>
      <c r="AQ81" s="308"/>
      <c r="AR81" s="308"/>
      <c r="AS81" s="308"/>
      <c r="AT81" s="308"/>
    </row>
    <row r="82" spans="1:46" ht="18.2" customHeight="1">
      <c r="A82" s="1"/>
      <c r="B82" s="153"/>
      <c r="C82" s="72"/>
      <c r="D82" s="869" t="str">
        <f>Tbl!$Q$3</f>
        <v>令和３年度
（2021年度）</v>
      </c>
      <c r="E82" s="869"/>
      <c r="F82" s="869"/>
      <c r="G82" s="869"/>
      <c r="H82" s="1032" t="s">
        <v>193</v>
      </c>
      <c r="I82" s="1032"/>
      <c r="J82" s="1032"/>
      <c r="K82" s="1032"/>
      <c r="L82" s="1032"/>
      <c r="M82" s="1032"/>
      <c r="N82" s="1032"/>
      <c r="O82" s="1032"/>
      <c r="P82" s="1032"/>
      <c r="Q82" s="1033"/>
      <c r="R82" s="1033"/>
      <c r="S82" s="1032" t="s">
        <v>194</v>
      </c>
      <c r="T82" s="1032"/>
      <c r="U82" s="1032"/>
      <c r="V82" s="1032"/>
      <c r="W82" s="1032"/>
      <c r="X82" s="1032"/>
      <c r="Y82" s="1032"/>
      <c r="Z82" s="1033"/>
      <c r="AA82" s="1033"/>
      <c r="AB82" s="1032" t="s">
        <v>195</v>
      </c>
      <c r="AC82" s="1032"/>
      <c r="AD82" s="1032"/>
      <c r="AE82" s="1032"/>
      <c r="AF82" s="1032"/>
      <c r="AG82" s="1032"/>
      <c r="AH82" s="1032"/>
      <c r="AI82" s="1021"/>
      <c r="AJ82" s="1022"/>
      <c r="AK82" s="3"/>
      <c r="AM82" s="133" t="str">
        <f>IF(AND(OR($Q82="",$Z82="",$AI82=""),VALUE(MID($D82,3,1))&lt;様式１号!$D$16),"← 床面積増減、建物用途変更、設備増減の有無を選択してください。","")</f>
        <v/>
      </c>
      <c r="AN82" s="169"/>
      <c r="AO82" s="169"/>
      <c r="AP82" s="169"/>
      <c r="AQ82" s="169"/>
    </row>
    <row r="83" spans="1:46" ht="18.2" customHeight="1">
      <c r="A83" s="1"/>
      <c r="B83" s="153"/>
      <c r="C83" s="72"/>
      <c r="D83" s="869"/>
      <c r="E83" s="869"/>
      <c r="F83" s="869"/>
      <c r="G83" s="869"/>
      <c r="H83" s="1023"/>
      <c r="I83" s="1024"/>
      <c r="J83" s="1024"/>
      <c r="K83" s="1024"/>
      <c r="L83" s="1024"/>
      <c r="M83" s="1024"/>
      <c r="N83" s="1024"/>
      <c r="O83" s="1024"/>
      <c r="P83" s="1024"/>
      <c r="Q83" s="1024"/>
      <c r="R83" s="1024"/>
      <c r="S83" s="1024"/>
      <c r="T83" s="1024"/>
      <c r="U83" s="1024"/>
      <c r="V83" s="1024"/>
      <c r="W83" s="1024"/>
      <c r="X83" s="1024"/>
      <c r="Y83" s="1024"/>
      <c r="Z83" s="1024"/>
      <c r="AA83" s="1024"/>
      <c r="AB83" s="1024"/>
      <c r="AC83" s="1024"/>
      <c r="AD83" s="1024"/>
      <c r="AE83" s="1024"/>
      <c r="AF83" s="1024"/>
      <c r="AG83" s="1024"/>
      <c r="AH83" s="1024"/>
      <c r="AI83" s="1024"/>
      <c r="AJ83" s="1025"/>
      <c r="AK83" s="3"/>
      <c r="AM83" s="308" t="str">
        <f>IF(AND($H83="",VALUE(MID($D82,3,1))&lt;様式１号!$D$16),"← (1) ８２行目で変更「有」とした項目(面積増減,用途変更,設備増減)の具体的内容を
        入力してください。
← (2) ＣＯ2排出量の前年度に対する増減要因（削減対策の効果、生産量等の
        増減による変化等）を具体的に分析して入力してください。
   疑義を生じた場合は個別にお尋ねする場合があります。","")</f>
        <v/>
      </c>
      <c r="AN83" s="308"/>
      <c r="AO83" s="308"/>
      <c r="AP83" s="308"/>
      <c r="AQ83" s="308"/>
      <c r="AR83" s="308"/>
      <c r="AS83" s="308"/>
      <c r="AT83" s="308"/>
    </row>
    <row r="84" spans="1:46" ht="18.2" customHeight="1">
      <c r="A84" s="1"/>
      <c r="B84" s="153"/>
      <c r="C84" s="72"/>
      <c r="D84" s="869"/>
      <c r="E84" s="869"/>
      <c r="F84" s="869"/>
      <c r="G84" s="869"/>
      <c r="H84" s="1026"/>
      <c r="I84" s="1027"/>
      <c r="J84" s="1027"/>
      <c r="K84" s="1027"/>
      <c r="L84" s="1027"/>
      <c r="M84" s="1027"/>
      <c r="N84" s="1027"/>
      <c r="O84" s="1027"/>
      <c r="P84" s="1027"/>
      <c r="Q84" s="1027"/>
      <c r="R84" s="1027"/>
      <c r="S84" s="1027"/>
      <c r="T84" s="1027"/>
      <c r="U84" s="1027"/>
      <c r="V84" s="1027"/>
      <c r="W84" s="1027"/>
      <c r="X84" s="1027"/>
      <c r="Y84" s="1027"/>
      <c r="Z84" s="1027"/>
      <c r="AA84" s="1027"/>
      <c r="AB84" s="1027"/>
      <c r="AC84" s="1027"/>
      <c r="AD84" s="1027"/>
      <c r="AE84" s="1027"/>
      <c r="AF84" s="1027"/>
      <c r="AG84" s="1027"/>
      <c r="AH84" s="1027"/>
      <c r="AI84" s="1027"/>
      <c r="AJ84" s="1028"/>
      <c r="AK84" s="3"/>
      <c r="AM84" s="308"/>
      <c r="AN84" s="308"/>
      <c r="AO84" s="308"/>
      <c r="AP84" s="308"/>
      <c r="AQ84" s="308"/>
      <c r="AR84" s="308"/>
      <c r="AS84" s="308"/>
      <c r="AT84" s="308"/>
    </row>
    <row r="85" spans="1:46" ht="18.2" customHeight="1">
      <c r="A85" s="1"/>
      <c r="B85" s="153"/>
      <c r="C85" s="72"/>
      <c r="D85" s="869"/>
      <c r="E85" s="869"/>
      <c r="F85" s="869"/>
      <c r="G85" s="869"/>
      <c r="H85" s="1026"/>
      <c r="I85" s="1027"/>
      <c r="J85" s="1027"/>
      <c r="K85" s="1027"/>
      <c r="L85" s="1027"/>
      <c r="M85" s="1027"/>
      <c r="N85" s="1027"/>
      <c r="O85" s="1027"/>
      <c r="P85" s="1027"/>
      <c r="Q85" s="1027"/>
      <c r="R85" s="1027"/>
      <c r="S85" s="1027"/>
      <c r="T85" s="1027"/>
      <c r="U85" s="1027"/>
      <c r="V85" s="1027"/>
      <c r="W85" s="1027"/>
      <c r="X85" s="1027"/>
      <c r="Y85" s="1027"/>
      <c r="Z85" s="1027"/>
      <c r="AA85" s="1027"/>
      <c r="AB85" s="1027"/>
      <c r="AC85" s="1027"/>
      <c r="AD85" s="1027"/>
      <c r="AE85" s="1027"/>
      <c r="AF85" s="1027"/>
      <c r="AG85" s="1027"/>
      <c r="AH85" s="1027"/>
      <c r="AI85" s="1027"/>
      <c r="AJ85" s="1028"/>
      <c r="AK85" s="3"/>
      <c r="AM85" s="308"/>
      <c r="AN85" s="308"/>
      <c r="AO85" s="308"/>
      <c r="AP85" s="308"/>
      <c r="AQ85" s="308"/>
      <c r="AR85" s="308"/>
      <c r="AS85" s="308"/>
      <c r="AT85" s="308"/>
    </row>
    <row r="86" spans="1:46" ht="18.2" customHeight="1">
      <c r="A86" s="1"/>
      <c r="B86" s="153"/>
      <c r="C86" s="72"/>
      <c r="D86" s="869"/>
      <c r="E86" s="869"/>
      <c r="F86" s="869"/>
      <c r="G86" s="869"/>
      <c r="H86" s="1026"/>
      <c r="I86" s="1027"/>
      <c r="J86" s="1027"/>
      <c r="K86" s="1027"/>
      <c r="L86" s="1027"/>
      <c r="M86" s="1027"/>
      <c r="N86" s="1027"/>
      <c r="O86" s="1027"/>
      <c r="P86" s="1027"/>
      <c r="Q86" s="1027"/>
      <c r="R86" s="1027"/>
      <c r="S86" s="1027"/>
      <c r="T86" s="1027"/>
      <c r="U86" s="1027"/>
      <c r="V86" s="1027"/>
      <c r="W86" s="1027"/>
      <c r="X86" s="1027"/>
      <c r="Y86" s="1027"/>
      <c r="Z86" s="1027"/>
      <c r="AA86" s="1027"/>
      <c r="AB86" s="1027"/>
      <c r="AC86" s="1027"/>
      <c r="AD86" s="1027"/>
      <c r="AE86" s="1027"/>
      <c r="AF86" s="1027"/>
      <c r="AG86" s="1027"/>
      <c r="AH86" s="1027"/>
      <c r="AI86" s="1027"/>
      <c r="AJ86" s="1028"/>
      <c r="AK86" s="3"/>
      <c r="AM86" s="308"/>
      <c r="AN86" s="308"/>
      <c r="AO86" s="308"/>
      <c r="AP86" s="308"/>
      <c r="AQ86" s="308"/>
      <c r="AR86" s="308"/>
      <c r="AS86" s="308"/>
      <c r="AT86" s="308"/>
    </row>
    <row r="87" spans="1:46" ht="18.2" customHeight="1">
      <c r="A87" s="1"/>
      <c r="B87" s="153"/>
      <c r="C87" s="72"/>
      <c r="D87" s="869"/>
      <c r="E87" s="869"/>
      <c r="F87" s="869"/>
      <c r="G87" s="869"/>
      <c r="H87" s="1026"/>
      <c r="I87" s="1027"/>
      <c r="J87" s="1027"/>
      <c r="K87" s="1027"/>
      <c r="L87" s="1027"/>
      <c r="M87" s="1027"/>
      <c r="N87" s="1027"/>
      <c r="O87" s="1027"/>
      <c r="P87" s="1027"/>
      <c r="Q87" s="1027"/>
      <c r="R87" s="1027"/>
      <c r="S87" s="1027"/>
      <c r="T87" s="1027"/>
      <c r="U87" s="1027"/>
      <c r="V87" s="1027"/>
      <c r="W87" s="1027"/>
      <c r="X87" s="1027"/>
      <c r="Y87" s="1027"/>
      <c r="Z87" s="1027"/>
      <c r="AA87" s="1027"/>
      <c r="AB87" s="1027"/>
      <c r="AC87" s="1027"/>
      <c r="AD87" s="1027"/>
      <c r="AE87" s="1027"/>
      <c r="AF87" s="1027"/>
      <c r="AG87" s="1027"/>
      <c r="AH87" s="1027"/>
      <c r="AI87" s="1027"/>
      <c r="AJ87" s="1028"/>
      <c r="AK87" s="3"/>
      <c r="AM87" s="308"/>
      <c r="AN87" s="308"/>
      <c r="AO87" s="308"/>
      <c r="AP87" s="308"/>
      <c r="AQ87" s="308"/>
      <c r="AR87" s="308"/>
      <c r="AS87" s="308"/>
      <c r="AT87" s="308"/>
    </row>
    <row r="88" spans="1:46" ht="18.2" customHeight="1">
      <c r="A88" s="1"/>
      <c r="B88" s="153"/>
      <c r="C88" s="72"/>
      <c r="D88" s="869"/>
      <c r="E88" s="869"/>
      <c r="F88" s="869"/>
      <c r="G88" s="869"/>
      <c r="H88" s="1026"/>
      <c r="I88" s="1027"/>
      <c r="J88" s="1027"/>
      <c r="K88" s="1027"/>
      <c r="L88" s="1027"/>
      <c r="M88" s="1027"/>
      <c r="N88" s="1027"/>
      <c r="O88" s="1027"/>
      <c r="P88" s="1027"/>
      <c r="Q88" s="1027"/>
      <c r="R88" s="1027"/>
      <c r="S88" s="1027"/>
      <c r="T88" s="1027"/>
      <c r="U88" s="1027"/>
      <c r="V88" s="1027"/>
      <c r="W88" s="1027"/>
      <c r="X88" s="1027"/>
      <c r="Y88" s="1027"/>
      <c r="Z88" s="1027"/>
      <c r="AA88" s="1027"/>
      <c r="AB88" s="1027"/>
      <c r="AC88" s="1027"/>
      <c r="AD88" s="1027"/>
      <c r="AE88" s="1027"/>
      <c r="AF88" s="1027"/>
      <c r="AG88" s="1027"/>
      <c r="AH88" s="1027"/>
      <c r="AI88" s="1027"/>
      <c r="AJ88" s="1028"/>
      <c r="AK88" s="3"/>
      <c r="AM88" s="308"/>
      <c r="AN88" s="308"/>
      <c r="AO88" s="308"/>
      <c r="AP88" s="308"/>
      <c r="AQ88" s="308"/>
      <c r="AR88" s="308"/>
      <c r="AS88" s="308"/>
      <c r="AT88" s="308"/>
    </row>
    <row r="89" spans="1:46" ht="18.2" customHeight="1">
      <c r="A89" s="1"/>
      <c r="B89" s="153"/>
      <c r="C89" s="72"/>
      <c r="D89" s="869"/>
      <c r="E89" s="869"/>
      <c r="F89" s="869"/>
      <c r="G89" s="869"/>
      <c r="H89" s="1029"/>
      <c r="I89" s="1030"/>
      <c r="J89" s="1030"/>
      <c r="K89" s="1030"/>
      <c r="L89" s="1030"/>
      <c r="M89" s="1030"/>
      <c r="N89" s="1030"/>
      <c r="O89" s="1030"/>
      <c r="P89" s="1030"/>
      <c r="Q89" s="1030"/>
      <c r="R89" s="1030"/>
      <c r="S89" s="1030"/>
      <c r="T89" s="1030"/>
      <c r="U89" s="1030"/>
      <c r="V89" s="1030"/>
      <c r="W89" s="1030"/>
      <c r="X89" s="1030"/>
      <c r="Y89" s="1030"/>
      <c r="Z89" s="1030"/>
      <c r="AA89" s="1030"/>
      <c r="AB89" s="1030"/>
      <c r="AC89" s="1030"/>
      <c r="AD89" s="1030"/>
      <c r="AE89" s="1030"/>
      <c r="AF89" s="1030"/>
      <c r="AG89" s="1030"/>
      <c r="AH89" s="1030"/>
      <c r="AI89" s="1030"/>
      <c r="AJ89" s="1031"/>
      <c r="AK89" s="3"/>
      <c r="AM89" s="308"/>
      <c r="AN89" s="308"/>
      <c r="AO89" s="308"/>
      <c r="AP89" s="308"/>
      <c r="AQ89" s="308"/>
      <c r="AR89" s="308"/>
      <c r="AS89" s="308"/>
      <c r="AT89" s="308"/>
    </row>
    <row r="90" spans="1:46" ht="18.2" customHeight="1">
      <c r="A90" s="1"/>
      <c r="B90" s="153"/>
      <c r="C90" s="72"/>
      <c r="D90" s="869" t="str">
        <f>Tbl!$Q$4</f>
        <v>令和４年度
（2022年度）</v>
      </c>
      <c r="E90" s="869"/>
      <c r="F90" s="869"/>
      <c r="G90" s="869"/>
      <c r="H90" s="1032" t="s">
        <v>193</v>
      </c>
      <c r="I90" s="1032"/>
      <c r="J90" s="1032"/>
      <c r="K90" s="1032"/>
      <c r="L90" s="1032"/>
      <c r="M90" s="1032"/>
      <c r="N90" s="1032"/>
      <c r="O90" s="1032"/>
      <c r="P90" s="1032"/>
      <c r="Q90" s="1033"/>
      <c r="R90" s="1033"/>
      <c r="S90" s="1032" t="s">
        <v>194</v>
      </c>
      <c r="T90" s="1032"/>
      <c r="U90" s="1032"/>
      <c r="V90" s="1032"/>
      <c r="W90" s="1032"/>
      <c r="X90" s="1032"/>
      <c r="Y90" s="1032"/>
      <c r="Z90" s="1033"/>
      <c r="AA90" s="1033"/>
      <c r="AB90" s="1032" t="s">
        <v>195</v>
      </c>
      <c r="AC90" s="1032"/>
      <c r="AD90" s="1032"/>
      <c r="AE90" s="1032"/>
      <c r="AF90" s="1032"/>
      <c r="AG90" s="1032"/>
      <c r="AH90" s="1032"/>
      <c r="AI90" s="1021"/>
      <c r="AJ90" s="1022"/>
      <c r="AK90" s="3"/>
      <c r="AM90" s="133" t="str">
        <f>IF(AND(OR($Q90="",$Z90="",$AI90=""),VALUE(MID($D90,3,1))&lt;様式１号!$D$16),"← 床面積増減、建物用途変更、設備増減の有無を選択してください。","")</f>
        <v/>
      </c>
      <c r="AN90" s="169"/>
      <c r="AO90" s="169"/>
      <c r="AP90" s="169"/>
      <c r="AQ90" s="169"/>
    </row>
    <row r="91" spans="1:46" ht="18.2" customHeight="1">
      <c r="A91" s="1"/>
      <c r="B91" s="153"/>
      <c r="C91" s="72"/>
      <c r="D91" s="869"/>
      <c r="E91" s="869"/>
      <c r="F91" s="869"/>
      <c r="G91" s="869"/>
      <c r="H91" s="1023"/>
      <c r="I91" s="1024"/>
      <c r="J91" s="1024"/>
      <c r="K91" s="1024"/>
      <c r="L91" s="1024"/>
      <c r="M91" s="1024"/>
      <c r="N91" s="1024"/>
      <c r="O91" s="1024"/>
      <c r="P91" s="1024"/>
      <c r="Q91" s="1024"/>
      <c r="R91" s="1024"/>
      <c r="S91" s="1024"/>
      <c r="T91" s="1024"/>
      <c r="U91" s="1024"/>
      <c r="V91" s="1024"/>
      <c r="W91" s="1024"/>
      <c r="X91" s="1024"/>
      <c r="Y91" s="1024"/>
      <c r="Z91" s="1024"/>
      <c r="AA91" s="1024"/>
      <c r="AB91" s="1024"/>
      <c r="AC91" s="1024"/>
      <c r="AD91" s="1024"/>
      <c r="AE91" s="1024"/>
      <c r="AF91" s="1024"/>
      <c r="AG91" s="1024"/>
      <c r="AH91" s="1024"/>
      <c r="AI91" s="1024"/>
      <c r="AJ91" s="1025"/>
      <c r="AK91" s="3"/>
      <c r="AM91" s="308" t="str">
        <f>IF(AND($H91="",VALUE(MID($D90,3,1))&lt;様式１号!$D$16),"← (1) ９０行目で変更「有」とした項目(面積増減,用途変更,設備増減)の具体的内容を
        入力してください。
← (2) ＣＯ2排出量の前年度に対する増減要因（削減対策の効果、生産量等の
        増減による変化等）を具体的に分析して入力してください。
   疑義を生じた場合は個別にお尋ねする場合があります。","")</f>
        <v/>
      </c>
      <c r="AN91" s="308"/>
      <c r="AO91" s="308"/>
      <c r="AP91" s="308"/>
      <c r="AQ91" s="308"/>
      <c r="AR91" s="308"/>
      <c r="AS91" s="308"/>
      <c r="AT91" s="308"/>
    </row>
    <row r="92" spans="1:46" ht="18.2" customHeight="1">
      <c r="A92" s="1"/>
      <c r="B92" s="153"/>
      <c r="C92" s="72"/>
      <c r="D92" s="869"/>
      <c r="E92" s="869"/>
      <c r="F92" s="869"/>
      <c r="G92" s="869"/>
      <c r="H92" s="1026"/>
      <c r="I92" s="1027"/>
      <c r="J92" s="1027"/>
      <c r="K92" s="1027"/>
      <c r="L92" s="1027"/>
      <c r="M92" s="1027"/>
      <c r="N92" s="1027"/>
      <c r="O92" s="1027"/>
      <c r="P92" s="1027"/>
      <c r="Q92" s="1027"/>
      <c r="R92" s="1027"/>
      <c r="S92" s="1027"/>
      <c r="T92" s="1027"/>
      <c r="U92" s="1027"/>
      <c r="V92" s="1027"/>
      <c r="W92" s="1027"/>
      <c r="X92" s="1027"/>
      <c r="Y92" s="1027"/>
      <c r="Z92" s="1027"/>
      <c r="AA92" s="1027"/>
      <c r="AB92" s="1027"/>
      <c r="AC92" s="1027"/>
      <c r="AD92" s="1027"/>
      <c r="AE92" s="1027"/>
      <c r="AF92" s="1027"/>
      <c r="AG92" s="1027"/>
      <c r="AH92" s="1027"/>
      <c r="AI92" s="1027"/>
      <c r="AJ92" s="1028"/>
      <c r="AK92" s="3"/>
      <c r="AM92" s="308"/>
      <c r="AN92" s="308"/>
      <c r="AO92" s="308"/>
      <c r="AP92" s="308"/>
      <c r="AQ92" s="308"/>
      <c r="AR92" s="308"/>
      <c r="AS92" s="308"/>
      <c r="AT92" s="308"/>
    </row>
    <row r="93" spans="1:46" ht="18.2" customHeight="1">
      <c r="A93" s="1"/>
      <c r="B93" s="153"/>
      <c r="C93" s="72"/>
      <c r="D93" s="869"/>
      <c r="E93" s="869"/>
      <c r="F93" s="869"/>
      <c r="G93" s="869"/>
      <c r="H93" s="1026"/>
      <c r="I93" s="1027"/>
      <c r="J93" s="1027"/>
      <c r="K93" s="1027"/>
      <c r="L93" s="1027"/>
      <c r="M93" s="1027"/>
      <c r="N93" s="1027"/>
      <c r="O93" s="1027"/>
      <c r="P93" s="1027"/>
      <c r="Q93" s="1027"/>
      <c r="R93" s="1027"/>
      <c r="S93" s="1027"/>
      <c r="T93" s="1027"/>
      <c r="U93" s="1027"/>
      <c r="V93" s="1027"/>
      <c r="W93" s="1027"/>
      <c r="X93" s="1027"/>
      <c r="Y93" s="1027"/>
      <c r="Z93" s="1027"/>
      <c r="AA93" s="1027"/>
      <c r="AB93" s="1027"/>
      <c r="AC93" s="1027"/>
      <c r="AD93" s="1027"/>
      <c r="AE93" s="1027"/>
      <c r="AF93" s="1027"/>
      <c r="AG93" s="1027"/>
      <c r="AH93" s="1027"/>
      <c r="AI93" s="1027"/>
      <c r="AJ93" s="1028"/>
      <c r="AK93" s="3"/>
      <c r="AM93" s="308"/>
      <c r="AN93" s="308"/>
      <c r="AO93" s="308"/>
      <c r="AP93" s="308"/>
      <c r="AQ93" s="308"/>
      <c r="AR93" s="308"/>
      <c r="AS93" s="308"/>
      <c r="AT93" s="308"/>
    </row>
    <row r="94" spans="1:46" ht="18.2" customHeight="1">
      <c r="A94" s="1"/>
      <c r="B94" s="153"/>
      <c r="C94" s="72"/>
      <c r="D94" s="869"/>
      <c r="E94" s="869"/>
      <c r="F94" s="869"/>
      <c r="G94" s="869"/>
      <c r="H94" s="1026"/>
      <c r="I94" s="1027"/>
      <c r="J94" s="1027"/>
      <c r="K94" s="1027"/>
      <c r="L94" s="1027"/>
      <c r="M94" s="1027"/>
      <c r="N94" s="1027"/>
      <c r="O94" s="1027"/>
      <c r="P94" s="1027"/>
      <c r="Q94" s="1027"/>
      <c r="R94" s="1027"/>
      <c r="S94" s="1027"/>
      <c r="T94" s="1027"/>
      <c r="U94" s="1027"/>
      <c r="V94" s="1027"/>
      <c r="W94" s="1027"/>
      <c r="X94" s="1027"/>
      <c r="Y94" s="1027"/>
      <c r="Z94" s="1027"/>
      <c r="AA94" s="1027"/>
      <c r="AB94" s="1027"/>
      <c r="AC94" s="1027"/>
      <c r="AD94" s="1027"/>
      <c r="AE94" s="1027"/>
      <c r="AF94" s="1027"/>
      <c r="AG94" s="1027"/>
      <c r="AH94" s="1027"/>
      <c r="AI94" s="1027"/>
      <c r="AJ94" s="1028"/>
      <c r="AK94" s="3"/>
      <c r="AM94" s="308"/>
      <c r="AN94" s="308"/>
      <c r="AO94" s="308"/>
      <c r="AP94" s="308"/>
      <c r="AQ94" s="308"/>
      <c r="AR94" s="308"/>
      <c r="AS94" s="308"/>
      <c r="AT94" s="308"/>
    </row>
    <row r="95" spans="1:46" ht="18.2" customHeight="1">
      <c r="A95" s="1"/>
      <c r="B95" s="153"/>
      <c r="C95" s="72"/>
      <c r="D95" s="869"/>
      <c r="E95" s="869"/>
      <c r="F95" s="869"/>
      <c r="G95" s="869"/>
      <c r="H95" s="1026"/>
      <c r="I95" s="1027"/>
      <c r="J95" s="1027"/>
      <c r="K95" s="1027"/>
      <c r="L95" s="1027"/>
      <c r="M95" s="1027"/>
      <c r="N95" s="1027"/>
      <c r="O95" s="1027"/>
      <c r="P95" s="1027"/>
      <c r="Q95" s="1027"/>
      <c r="R95" s="1027"/>
      <c r="S95" s="1027"/>
      <c r="T95" s="1027"/>
      <c r="U95" s="1027"/>
      <c r="V95" s="1027"/>
      <c r="W95" s="1027"/>
      <c r="X95" s="1027"/>
      <c r="Y95" s="1027"/>
      <c r="Z95" s="1027"/>
      <c r="AA95" s="1027"/>
      <c r="AB95" s="1027"/>
      <c r="AC95" s="1027"/>
      <c r="AD95" s="1027"/>
      <c r="AE95" s="1027"/>
      <c r="AF95" s="1027"/>
      <c r="AG95" s="1027"/>
      <c r="AH95" s="1027"/>
      <c r="AI95" s="1027"/>
      <c r="AJ95" s="1028"/>
      <c r="AK95" s="3"/>
      <c r="AM95" s="308"/>
      <c r="AN95" s="308"/>
      <c r="AO95" s="308"/>
      <c r="AP95" s="308"/>
      <c r="AQ95" s="308"/>
      <c r="AR95" s="308"/>
      <c r="AS95" s="308"/>
      <c r="AT95" s="308"/>
    </row>
    <row r="96" spans="1:46" ht="18.2" customHeight="1">
      <c r="A96" s="1"/>
      <c r="B96" s="153"/>
      <c r="C96" s="72"/>
      <c r="D96" s="869"/>
      <c r="E96" s="869"/>
      <c r="F96" s="869"/>
      <c r="G96" s="869"/>
      <c r="H96" s="1026"/>
      <c r="I96" s="1027"/>
      <c r="J96" s="1027"/>
      <c r="K96" s="1027"/>
      <c r="L96" s="1027"/>
      <c r="M96" s="1027"/>
      <c r="N96" s="1027"/>
      <c r="O96" s="1027"/>
      <c r="P96" s="1027"/>
      <c r="Q96" s="1027"/>
      <c r="R96" s="1027"/>
      <c r="S96" s="1027"/>
      <c r="T96" s="1027"/>
      <c r="U96" s="1027"/>
      <c r="V96" s="1027"/>
      <c r="W96" s="1027"/>
      <c r="X96" s="1027"/>
      <c r="Y96" s="1027"/>
      <c r="Z96" s="1027"/>
      <c r="AA96" s="1027"/>
      <c r="AB96" s="1027"/>
      <c r="AC96" s="1027"/>
      <c r="AD96" s="1027"/>
      <c r="AE96" s="1027"/>
      <c r="AF96" s="1027"/>
      <c r="AG96" s="1027"/>
      <c r="AH96" s="1027"/>
      <c r="AI96" s="1027"/>
      <c r="AJ96" s="1028"/>
      <c r="AK96" s="3"/>
      <c r="AM96" s="308"/>
      <c r="AN96" s="308"/>
      <c r="AO96" s="308"/>
      <c r="AP96" s="308"/>
      <c r="AQ96" s="308"/>
      <c r="AR96" s="308"/>
      <c r="AS96" s="308"/>
      <c r="AT96" s="308"/>
    </row>
    <row r="97" spans="1:46" ht="18.2" customHeight="1">
      <c r="A97" s="1"/>
      <c r="B97" s="153"/>
      <c r="C97" s="72"/>
      <c r="D97" s="869"/>
      <c r="E97" s="869"/>
      <c r="F97" s="869"/>
      <c r="G97" s="869"/>
      <c r="H97" s="1029"/>
      <c r="I97" s="1030"/>
      <c r="J97" s="1030"/>
      <c r="K97" s="1030"/>
      <c r="L97" s="1030"/>
      <c r="M97" s="1030"/>
      <c r="N97" s="1030"/>
      <c r="O97" s="1030"/>
      <c r="P97" s="1030"/>
      <c r="Q97" s="1030"/>
      <c r="R97" s="1030"/>
      <c r="S97" s="1030"/>
      <c r="T97" s="1030"/>
      <c r="U97" s="1030"/>
      <c r="V97" s="1030"/>
      <c r="W97" s="1030"/>
      <c r="X97" s="1030"/>
      <c r="Y97" s="1030"/>
      <c r="Z97" s="1030"/>
      <c r="AA97" s="1030"/>
      <c r="AB97" s="1030"/>
      <c r="AC97" s="1030"/>
      <c r="AD97" s="1030"/>
      <c r="AE97" s="1030"/>
      <c r="AF97" s="1030"/>
      <c r="AG97" s="1030"/>
      <c r="AH97" s="1030"/>
      <c r="AI97" s="1030"/>
      <c r="AJ97" s="1031"/>
      <c r="AK97" s="3"/>
      <c r="AM97" s="308"/>
      <c r="AN97" s="308"/>
      <c r="AO97" s="308"/>
      <c r="AP97" s="308"/>
      <c r="AQ97" s="308"/>
      <c r="AR97" s="308"/>
      <c r="AS97" s="308"/>
      <c r="AT97" s="308"/>
    </row>
    <row r="98" spans="1:46" ht="18.2" customHeight="1">
      <c r="A98" s="1"/>
      <c r="B98" s="153"/>
      <c r="C98" s="72"/>
      <c r="D98" s="869" t="str">
        <f>Tbl!$Q$5</f>
        <v>令和５年度
（2023年度）</v>
      </c>
      <c r="E98" s="869"/>
      <c r="F98" s="869"/>
      <c r="G98" s="869"/>
      <c r="H98" s="1032" t="s">
        <v>193</v>
      </c>
      <c r="I98" s="1032"/>
      <c r="J98" s="1032"/>
      <c r="K98" s="1032"/>
      <c r="L98" s="1032"/>
      <c r="M98" s="1032"/>
      <c r="N98" s="1032"/>
      <c r="O98" s="1032"/>
      <c r="P98" s="1032"/>
      <c r="Q98" s="1033"/>
      <c r="R98" s="1033"/>
      <c r="S98" s="1032" t="s">
        <v>194</v>
      </c>
      <c r="T98" s="1032"/>
      <c r="U98" s="1032"/>
      <c r="V98" s="1032"/>
      <c r="W98" s="1032"/>
      <c r="X98" s="1032"/>
      <c r="Y98" s="1032"/>
      <c r="Z98" s="1033"/>
      <c r="AA98" s="1033"/>
      <c r="AB98" s="1032" t="s">
        <v>195</v>
      </c>
      <c r="AC98" s="1032"/>
      <c r="AD98" s="1032"/>
      <c r="AE98" s="1032"/>
      <c r="AF98" s="1032"/>
      <c r="AG98" s="1032"/>
      <c r="AH98" s="1032"/>
      <c r="AI98" s="1021"/>
      <c r="AJ98" s="1022"/>
      <c r="AK98" s="3"/>
      <c r="AM98" s="133" t="str">
        <f>IF(AND(OR($Q98="",$Z98="",$AI98=""),VALUE(MID($D98,3,1))&lt;様式１号!$D$16),"← 床面積増減、建物用途変更、設備増減の有無を選択してください。","")</f>
        <v/>
      </c>
      <c r="AN98" s="169"/>
      <c r="AO98" s="169"/>
      <c r="AP98" s="169"/>
      <c r="AQ98" s="169"/>
    </row>
    <row r="99" spans="1:46" ht="18.2" customHeight="1">
      <c r="A99" s="1"/>
      <c r="B99" s="153"/>
      <c r="C99" s="72"/>
      <c r="D99" s="869"/>
      <c r="E99" s="869"/>
      <c r="F99" s="869"/>
      <c r="G99" s="869"/>
      <c r="H99" s="1023"/>
      <c r="I99" s="1024"/>
      <c r="J99" s="1024"/>
      <c r="K99" s="1024"/>
      <c r="L99" s="1024"/>
      <c r="M99" s="1024"/>
      <c r="N99" s="1024"/>
      <c r="O99" s="1024"/>
      <c r="P99" s="1024"/>
      <c r="Q99" s="1024"/>
      <c r="R99" s="1024"/>
      <c r="S99" s="1024"/>
      <c r="T99" s="1024"/>
      <c r="U99" s="1024"/>
      <c r="V99" s="1024"/>
      <c r="W99" s="1024"/>
      <c r="X99" s="1024"/>
      <c r="Y99" s="1024"/>
      <c r="Z99" s="1024"/>
      <c r="AA99" s="1024"/>
      <c r="AB99" s="1024"/>
      <c r="AC99" s="1024"/>
      <c r="AD99" s="1024"/>
      <c r="AE99" s="1024"/>
      <c r="AF99" s="1024"/>
      <c r="AG99" s="1024"/>
      <c r="AH99" s="1024"/>
      <c r="AI99" s="1024"/>
      <c r="AJ99" s="1025"/>
      <c r="AK99" s="3"/>
      <c r="AM99" s="308" t="str">
        <f>IF(AND($H99="",VALUE(MID($D98,3,1))&lt;様式１号!$D$16),"← (1) ９８行目で変更「有」とした項目(面積増減,用途変更,設備増減)の具体的内容を
        入力してください。
← (2) ＣＯ2排出量の前年度に対する増減要因（削減対策の効果、生産量等の
        増減による変化等）を具体的に分析して入力してください。
   疑義を生じた場合は個別にお尋ねする場合があります。","")</f>
        <v/>
      </c>
      <c r="AN99" s="308"/>
      <c r="AO99" s="308"/>
      <c r="AP99" s="308"/>
      <c r="AQ99" s="308"/>
      <c r="AR99" s="308"/>
      <c r="AS99" s="308"/>
      <c r="AT99" s="308"/>
    </row>
    <row r="100" spans="1:46" ht="18.2" customHeight="1">
      <c r="A100" s="1"/>
      <c r="B100" s="153"/>
      <c r="C100" s="72"/>
      <c r="D100" s="869"/>
      <c r="E100" s="869"/>
      <c r="F100" s="869"/>
      <c r="G100" s="869"/>
      <c r="H100" s="1026"/>
      <c r="I100" s="1027"/>
      <c r="J100" s="1027"/>
      <c r="K100" s="1027"/>
      <c r="L100" s="1027"/>
      <c r="M100" s="1027"/>
      <c r="N100" s="1027"/>
      <c r="O100" s="1027"/>
      <c r="P100" s="1027"/>
      <c r="Q100" s="1027"/>
      <c r="R100" s="1027"/>
      <c r="S100" s="1027"/>
      <c r="T100" s="1027"/>
      <c r="U100" s="1027"/>
      <c r="V100" s="1027"/>
      <c r="W100" s="1027"/>
      <c r="X100" s="1027"/>
      <c r="Y100" s="1027"/>
      <c r="Z100" s="1027"/>
      <c r="AA100" s="1027"/>
      <c r="AB100" s="1027"/>
      <c r="AC100" s="1027"/>
      <c r="AD100" s="1027"/>
      <c r="AE100" s="1027"/>
      <c r="AF100" s="1027"/>
      <c r="AG100" s="1027"/>
      <c r="AH100" s="1027"/>
      <c r="AI100" s="1027"/>
      <c r="AJ100" s="1028"/>
      <c r="AK100" s="3"/>
      <c r="AM100" s="308"/>
      <c r="AN100" s="308"/>
      <c r="AO100" s="308"/>
      <c r="AP100" s="308"/>
      <c r="AQ100" s="308"/>
      <c r="AR100" s="308"/>
      <c r="AS100" s="308"/>
      <c r="AT100" s="308"/>
    </row>
    <row r="101" spans="1:46" ht="18.2" customHeight="1">
      <c r="A101" s="1"/>
      <c r="B101" s="153"/>
      <c r="C101" s="72"/>
      <c r="D101" s="869"/>
      <c r="E101" s="869"/>
      <c r="F101" s="869"/>
      <c r="G101" s="869"/>
      <c r="H101" s="1026"/>
      <c r="I101" s="1027"/>
      <c r="J101" s="1027"/>
      <c r="K101" s="1027"/>
      <c r="L101" s="1027"/>
      <c r="M101" s="1027"/>
      <c r="N101" s="1027"/>
      <c r="O101" s="1027"/>
      <c r="P101" s="1027"/>
      <c r="Q101" s="1027"/>
      <c r="R101" s="1027"/>
      <c r="S101" s="1027"/>
      <c r="T101" s="1027"/>
      <c r="U101" s="1027"/>
      <c r="V101" s="1027"/>
      <c r="W101" s="1027"/>
      <c r="X101" s="1027"/>
      <c r="Y101" s="1027"/>
      <c r="Z101" s="1027"/>
      <c r="AA101" s="1027"/>
      <c r="AB101" s="1027"/>
      <c r="AC101" s="1027"/>
      <c r="AD101" s="1027"/>
      <c r="AE101" s="1027"/>
      <c r="AF101" s="1027"/>
      <c r="AG101" s="1027"/>
      <c r="AH101" s="1027"/>
      <c r="AI101" s="1027"/>
      <c r="AJ101" s="1028"/>
      <c r="AK101" s="3"/>
      <c r="AM101" s="308"/>
      <c r="AN101" s="308"/>
      <c r="AO101" s="308"/>
      <c r="AP101" s="308"/>
      <c r="AQ101" s="308"/>
      <c r="AR101" s="308"/>
      <c r="AS101" s="308"/>
      <c r="AT101" s="308"/>
    </row>
    <row r="102" spans="1:46" ht="18.2" customHeight="1">
      <c r="A102" s="1"/>
      <c r="B102" s="153"/>
      <c r="C102" s="72"/>
      <c r="D102" s="869"/>
      <c r="E102" s="869"/>
      <c r="F102" s="869"/>
      <c r="G102" s="869"/>
      <c r="H102" s="1026"/>
      <c r="I102" s="1027"/>
      <c r="J102" s="1027"/>
      <c r="K102" s="1027"/>
      <c r="L102" s="1027"/>
      <c r="M102" s="1027"/>
      <c r="N102" s="1027"/>
      <c r="O102" s="1027"/>
      <c r="P102" s="1027"/>
      <c r="Q102" s="1027"/>
      <c r="R102" s="1027"/>
      <c r="S102" s="1027"/>
      <c r="T102" s="1027"/>
      <c r="U102" s="1027"/>
      <c r="V102" s="1027"/>
      <c r="W102" s="1027"/>
      <c r="X102" s="1027"/>
      <c r="Y102" s="1027"/>
      <c r="Z102" s="1027"/>
      <c r="AA102" s="1027"/>
      <c r="AB102" s="1027"/>
      <c r="AC102" s="1027"/>
      <c r="AD102" s="1027"/>
      <c r="AE102" s="1027"/>
      <c r="AF102" s="1027"/>
      <c r="AG102" s="1027"/>
      <c r="AH102" s="1027"/>
      <c r="AI102" s="1027"/>
      <c r="AJ102" s="1028"/>
      <c r="AK102" s="3"/>
      <c r="AM102" s="308"/>
      <c r="AN102" s="308"/>
      <c r="AO102" s="308"/>
      <c r="AP102" s="308"/>
      <c r="AQ102" s="308"/>
      <c r="AR102" s="308"/>
      <c r="AS102" s="308"/>
      <c r="AT102" s="308"/>
    </row>
    <row r="103" spans="1:46" ht="18.2" customHeight="1">
      <c r="A103" s="1"/>
      <c r="B103" s="153"/>
      <c r="C103" s="72"/>
      <c r="D103" s="869"/>
      <c r="E103" s="869"/>
      <c r="F103" s="869"/>
      <c r="G103" s="869"/>
      <c r="H103" s="1026"/>
      <c r="I103" s="1027"/>
      <c r="J103" s="1027"/>
      <c r="K103" s="1027"/>
      <c r="L103" s="1027"/>
      <c r="M103" s="1027"/>
      <c r="N103" s="1027"/>
      <c r="O103" s="1027"/>
      <c r="P103" s="1027"/>
      <c r="Q103" s="1027"/>
      <c r="R103" s="1027"/>
      <c r="S103" s="1027"/>
      <c r="T103" s="1027"/>
      <c r="U103" s="1027"/>
      <c r="V103" s="1027"/>
      <c r="W103" s="1027"/>
      <c r="X103" s="1027"/>
      <c r="Y103" s="1027"/>
      <c r="Z103" s="1027"/>
      <c r="AA103" s="1027"/>
      <c r="AB103" s="1027"/>
      <c r="AC103" s="1027"/>
      <c r="AD103" s="1027"/>
      <c r="AE103" s="1027"/>
      <c r="AF103" s="1027"/>
      <c r="AG103" s="1027"/>
      <c r="AH103" s="1027"/>
      <c r="AI103" s="1027"/>
      <c r="AJ103" s="1028"/>
      <c r="AK103" s="3"/>
      <c r="AM103" s="308"/>
      <c r="AN103" s="308"/>
      <c r="AO103" s="308"/>
      <c r="AP103" s="308"/>
      <c r="AQ103" s="308"/>
      <c r="AR103" s="308"/>
      <c r="AS103" s="308"/>
      <c r="AT103" s="308"/>
    </row>
    <row r="104" spans="1:46" ht="18.2" customHeight="1">
      <c r="A104" s="1"/>
      <c r="B104" s="153"/>
      <c r="C104" s="72"/>
      <c r="D104" s="869"/>
      <c r="E104" s="869"/>
      <c r="F104" s="869"/>
      <c r="G104" s="869"/>
      <c r="H104" s="1026"/>
      <c r="I104" s="1027"/>
      <c r="J104" s="1027"/>
      <c r="K104" s="1027"/>
      <c r="L104" s="1027"/>
      <c r="M104" s="1027"/>
      <c r="N104" s="1027"/>
      <c r="O104" s="1027"/>
      <c r="P104" s="1027"/>
      <c r="Q104" s="1027"/>
      <c r="R104" s="1027"/>
      <c r="S104" s="1027"/>
      <c r="T104" s="1027"/>
      <c r="U104" s="1027"/>
      <c r="V104" s="1027"/>
      <c r="W104" s="1027"/>
      <c r="X104" s="1027"/>
      <c r="Y104" s="1027"/>
      <c r="Z104" s="1027"/>
      <c r="AA104" s="1027"/>
      <c r="AB104" s="1027"/>
      <c r="AC104" s="1027"/>
      <c r="AD104" s="1027"/>
      <c r="AE104" s="1027"/>
      <c r="AF104" s="1027"/>
      <c r="AG104" s="1027"/>
      <c r="AH104" s="1027"/>
      <c r="AI104" s="1027"/>
      <c r="AJ104" s="1028"/>
      <c r="AK104" s="3"/>
      <c r="AM104" s="308"/>
      <c r="AN104" s="308"/>
      <c r="AO104" s="308"/>
      <c r="AP104" s="308"/>
      <c r="AQ104" s="308"/>
      <c r="AR104" s="308"/>
      <c r="AS104" s="308"/>
      <c r="AT104" s="308"/>
    </row>
    <row r="105" spans="1:46" ht="18.2" customHeight="1">
      <c r="A105" s="1"/>
      <c r="B105" s="153"/>
      <c r="C105" s="72"/>
      <c r="D105" s="869"/>
      <c r="E105" s="869"/>
      <c r="F105" s="869"/>
      <c r="G105" s="869"/>
      <c r="H105" s="1029"/>
      <c r="I105" s="1030"/>
      <c r="J105" s="1030"/>
      <c r="K105" s="1030"/>
      <c r="L105" s="1030"/>
      <c r="M105" s="1030"/>
      <c r="N105" s="1030"/>
      <c r="O105" s="1030"/>
      <c r="P105" s="1030"/>
      <c r="Q105" s="1030"/>
      <c r="R105" s="1030"/>
      <c r="S105" s="1030"/>
      <c r="T105" s="1030"/>
      <c r="U105" s="1030"/>
      <c r="V105" s="1030"/>
      <c r="W105" s="1030"/>
      <c r="X105" s="1030"/>
      <c r="Y105" s="1030"/>
      <c r="Z105" s="1030"/>
      <c r="AA105" s="1030"/>
      <c r="AB105" s="1030"/>
      <c r="AC105" s="1030"/>
      <c r="AD105" s="1030"/>
      <c r="AE105" s="1030"/>
      <c r="AF105" s="1030"/>
      <c r="AG105" s="1030"/>
      <c r="AH105" s="1030"/>
      <c r="AI105" s="1030"/>
      <c r="AJ105" s="1031"/>
      <c r="AK105" s="3"/>
      <c r="AM105" s="308"/>
      <c r="AN105" s="308"/>
      <c r="AO105" s="308"/>
      <c r="AP105" s="308"/>
      <c r="AQ105" s="308"/>
      <c r="AR105" s="308"/>
      <c r="AS105" s="308"/>
      <c r="AT105" s="308"/>
    </row>
    <row r="106" spans="1:46" ht="18.2" customHeight="1">
      <c r="A106" s="1"/>
      <c r="B106" s="153"/>
      <c r="C106" s="72"/>
      <c r="D106" s="869" t="str">
        <f>Tbl!$Q$6</f>
        <v>令和６年度
（2024年度）</v>
      </c>
      <c r="E106" s="869"/>
      <c r="F106" s="869"/>
      <c r="G106" s="869"/>
      <c r="H106" s="1032" t="s">
        <v>193</v>
      </c>
      <c r="I106" s="1032"/>
      <c r="J106" s="1032"/>
      <c r="K106" s="1032"/>
      <c r="L106" s="1032"/>
      <c r="M106" s="1032"/>
      <c r="N106" s="1032"/>
      <c r="O106" s="1032"/>
      <c r="P106" s="1032"/>
      <c r="Q106" s="1033"/>
      <c r="R106" s="1033"/>
      <c r="S106" s="1032" t="s">
        <v>194</v>
      </c>
      <c r="T106" s="1032"/>
      <c r="U106" s="1032"/>
      <c r="V106" s="1032"/>
      <c r="W106" s="1032"/>
      <c r="X106" s="1032"/>
      <c r="Y106" s="1032"/>
      <c r="Z106" s="1033"/>
      <c r="AA106" s="1033"/>
      <c r="AB106" s="1032" t="s">
        <v>195</v>
      </c>
      <c r="AC106" s="1032"/>
      <c r="AD106" s="1032"/>
      <c r="AE106" s="1032"/>
      <c r="AF106" s="1032"/>
      <c r="AG106" s="1032"/>
      <c r="AH106" s="1032"/>
      <c r="AI106" s="1021"/>
      <c r="AJ106" s="1022"/>
      <c r="AK106" s="3"/>
      <c r="AM106" s="133" t="str">
        <f>IF(AND(OR($Q106="",$Z106="",$AI106=""),VALUE(MID($D106,3,1))&lt;様式１号!$D$16),"← 床面積増減、建物用途変更、設備増減の有無を選択してください。","")</f>
        <v/>
      </c>
      <c r="AN106" s="169"/>
      <c r="AO106" s="169"/>
      <c r="AP106" s="169"/>
      <c r="AQ106" s="169"/>
    </row>
    <row r="107" spans="1:46" ht="18.2" customHeight="1">
      <c r="A107" s="1"/>
      <c r="B107" s="153"/>
      <c r="C107" s="72"/>
      <c r="D107" s="869"/>
      <c r="E107" s="869"/>
      <c r="F107" s="869"/>
      <c r="G107" s="869"/>
      <c r="H107" s="1023"/>
      <c r="I107" s="1024"/>
      <c r="J107" s="1024"/>
      <c r="K107" s="1024"/>
      <c r="L107" s="1024"/>
      <c r="M107" s="1024"/>
      <c r="N107" s="1024"/>
      <c r="O107" s="1024"/>
      <c r="P107" s="1024"/>
      <c r="Q107" s="1024"/>
      <c r="R107" s="1024"/>
      <c r="S107" s="1024"/>
      <c r="T107" s="1024"/>
      <c r="U107" s="1024"/>
      <c r="V107" s="1024"/>
      <c r="W107" s="1024"/>
      <c r="X107" s="1024"/>
      <c r="Y107" s="1024"/>
      <c r="Z107" s="1024"/>
      <c r="AA107" s="1024"/>
      <c r="AB107" s="1024"/>
      <c r="AC107" s="1024"/>
      <c r="AD107" s="1024"/>
      <c r="AE107" s="1024"/>
      <c r="AF107" s="1024"/>
      <c r="AG107" s="1024"/>
      <c r="AH107" s="1024"/>
      <c r="AI107" s="1024"/>
      <c r="AJ107" s="1025"/>
      <c r="AK107" s="3"/>
      <c r="AM107" s="308" t="str">
        <f>IF(AND($H107="",VALUE(MID($D106,3,1))&lt;様式１号!$D$16),"← (1) １０６行目で変更「有」とした項目(面積増減,用途変更,設備増減)の具体的
         内容を入力してください。
← (2) ＣＯ2排出量の前年度に対する増減要因（削減対策の効果、生産量等の
        増減による変化等）を具体的に分析して入力してください。
   疑義を生じた場合は個別にお尋ねする場合があります。","")</f>
        <v/>
      </c>
      <c r="AN107" s="308"/>
      <c r="AO107" s="308"/>
      <c r="AP107" s="308"/>
      <c r="AQ107" s="308"/>
      <c r="AR107" s="308"/>
      <c r="AS107" s="308"/>
      <c r="AT107" s="308"/>
    </row>
    <row r="108" spans="1:46" ht="18.2" customHeight="1">
      <c r="A108" s="1"/>
      <c r="B108" s="153"/>
      <c r="C108" s="72"/>
      <c r="D108" s="869"/>
      <c r="E108" s="869"/>
      <c r="F108" s="869"/>
      <c r="G108" s="869"/>
      <c r="H108" s="1026"/>
      <c r="I108" s="1027"/>
      <c r="J108" s="1027"/>
      <c r="K108" s="1027"/>
      <c r="L108" s="1027"/>
      <c r="M108" s="1027"/>
      <c r="N108" s="1027"/>
      <c r="O108" s="1027"/>
      <c r="P108" s="1027"/>
      <c r="Q108" s="1027"/>
      <c r="R108" s="1027"/>
      <c r="S108" s="1027"/>
      <c r="T108" s="1027"/>
      <c r="U108" s="1027"/>
      <c r="V108" s="1027"/>
      <c r="W108" s="1027"/>
      <c r="X108" s="1027"/>
      <c r="Y108" s="1027"/>
      <c r="Z108" s="1027"/>
      <c r="AA108" s="1027"/>
      <c r="AB108" s="1027"/>
      <c r="AC108" s="1027"/>
      <c r="AD108" s="1027"/>
      <c r="AE108" s="1027"/>
      <c r="AF108" s="1027"/>
      <c r="AG108" s="1027"/>
      <c r="AH108" s="1027"/>
      <c r="AI108" s="1027"/>
      <c r="AJ108" s="1028"/>
      <c r="AK108" s="3"/>
      <c r="AM108" s="308"/>
      <c r="AN108" s="308"/>
      <c r="AO108" s="308"/>
      <c r="AP108" s="308"/>
      <c r="AQ108" s="308"/>
      <c r="AR108" s="308"/>
      <c r="AS108" s="308"/>
      <c r="AT108" s="308"/>
    </row>
    <row r="109" spans="1:46" ht="18.2" customHeight="1">
      <c r="A109" s="1"/>
      <c r="B109" s="153"/>
      <c r="C109" s="72"/>
      <c r="D109" s="869"/>
      <c r="E109" s="869"/>
      <c r="F109" s="869"/>
      <c r="G109" s="869"/>
      <c r="H109" s="1026"/>
      <c r="I109" s="1027"/>
      <c r="J109" s="1027"/>
      <c r="K109" s="1027"/>
      <c r="L109" s="1027"/>
      <c r="M109" s="1027"/>
      <c r="N109" s="1027"/>
      <c r="O109" s="1027"/>
      <c r="P109" s="1027"/>
      <c r="Q109" s="1027"/>
      <c r="R109" s="1027"/>
      <c r="S109" s="1027"/>
      <c r="T109" s="1027"/>
      <c r="U109" s="1027"/>
      <c r="V109" s="1027"/>
      <c r="W109" s="1027"/>
      <c r="X109" s="1027"/>
      <c r="Y109" s="1027"/>
      <c r="Z109" s="1027"/>
      <c r="AA109" s="1027"/>
      <c r="AB109" s="1027"/>
      <c r="AC109" s="1027"/>
      <c r="AD109" s="1027"/>
      <c r="AE109" s="1027"/>
      <c r="AF109" s="1027"/>
      <c r="AG109" s="1027"/>
      <c r="AH109" s="1027"/>
      <c r="AI109" s="1027"/>
      <c r="AJ109" s="1028"/>
      <c r="AK109" s="3"/>
      <c r="AM109" s="308"/>
      <c r="AN109" s="308"/>
      <c r="AO109" s="308"/>
      <c r="AP109" s="308"/>
      <c r="AQ109" s="308"/>
      <c r="AR109" s="308"/>
      <c r="AS109" s="308"/>
      <c r="AT109" s="308"/>
    </row>
    <row r="110" spans="1:46" ht="18.2" customHeight="1">
      <c r="A110" s="1"/>
      <c r="B110" s="153"/>
      <c r="C110" s="72"/>
      <c r="D110" s="869"/>
      <c r="E110" s="869"/>
      <c r="F110" s="869"/>
      <c r="G110" s="869"/>
      <c r="H110" s="1026"/>
      <c r="I110" s="1027"/>
      <c r="J110" s="1027"/>
      <c r="K110" s="1027"/>
      <c r="L110" s="1027"/>
      <c r="M110" s="1027"/>
      <c r="N110" s="1027"/>
      <c r="O110" s="1027"/>
      <c r="P110" s="1027"/>
      <c r="Q110" s="1027"/>
      <c r="R110" s="1027"/>
      <c r="S110" s="1027"/>
      <c r="T110" s="1027"/>
      <c r="U110" s="1027"/>
      <c r="V110" s="1027"/>
      <c r="W110" s="1027"/>
      <c r="X110" s="1027"/>
      <c r="Y110" s="1027"/>
      <c r="Z110" s="1027"/>
      <c r="AA110" s="1027"/>
      <c r="AB110" s="1027"/>
      <c r="AC110" s="1027"/>
      <c r="AD110" s="1027"/>
      <c r="AE110" s="1027"/>
      <c r="AF110" s="1027"/>
      <c r="AG110" s="1027"/>
      <c r="AH110" s="1027"/>
      <c r="AI110" s="1027"/>
      <c r="AJ110" s="1028"/>
      <c r="AK110" s="3"/>
      <c r="AM110" s="308"/>
      <c r="AN110" s="308"/>
      <c r="AO110" s="308"/>
      <c r="AP110" s="308"/>
      <c r="AQ110" s="308"/>
      <c r="AR110" s="308"/>
      <c r="AS110" s="308"/>
      <c r="AT110" s="308"/>
    </row>
    <row r="111" spans="1:46" ht="18.2" customHeight="1">
      <c r="A111" s="1"/>
      <c r="B111" s="153"/>
      <c r="C111" s="72"/>
      <c r="D111" s="869"/>
      <c r="E111" s="869"/>
      <c r="F111" s="869"/>
      <c r="G111" s="869"/>
      <c r="H111" s="1026"/>
      <c r="I111" s="1027"/>
      <c r="J111" s="1027"/>
      <c r="K111" s="1027"/>
      <c r="L111" s="1027"/>
      <c r="M111" s="1027"/>
      <c r="N111" s="1027"/>
      <c r="O111" s="1027"/>
      <c r="P111" s="1027"/>
      <c r="Q111" s="1027"/>
      <c r="R111" s="1027"/>
      <c r="S111" s="1027"/>
      <c r="T111" s="1027"/>
      <c r="U111" s="1027"/>
      <c r="V111" s="1027"/>
      <c r="W111" s="1027"/>
      <c r="X111" s="1027"/>
      <c r="Y111" s="1027"/>
      <c r="Z111" s="1027"/>
      <c r="AA111" s="1027"/>
      <c r="AB111" s="1027"/>
      <c r="AC111" s="1027"/>
      <c r="AD111" s="1027"/>
      <c r="AE111" s="1027"/>
      <c r="AF111" s="1027"/>
      <c r="AG111" s="1027"/>
      <c r="AH111" s="1027"/>
      <c r="AI111" s="1027"/>
      <c r="AJ111" s="1028"/>
      <c r="AK111" s="3"/>
      <c r="AM111" s="308"/>
      <c r="AN111" s="308"/>
      <c r="AO111" s="308"/>
      <c r="AP111" s="308"/>
      <c r="AQ111" s="308"/>
      <c r="AR111" s="308"/>
      <c r="AS111" s="308"/>
      <c r="AT111" s="308"/>
    </row>
    <row r="112" spans="1:46" ht="18.2" customHeight="1">
      <c r="A112" s="1"/>
      <c r="B112" s="153"/>
      <c r="C112" s="72"/>
      <c r="D112" s="869"/>
      <c r="E112" s="869"/>
      <c r="F112" s="869"/>
      <c r="G112" s="869"/>
      <c r="H112" s="1026"/>
      <c r="I112" s="1027"/>
      <c r="J112" s="1027"/>
      <c r="K112" s="1027"/>
      <c r="L112" s="1027"/>
      <c r="M112" s="1027"/>
      <c r="N112" s="1027"/>
      <c r="O112" s="1027"/>
      <c r="P112" s="1027"/>
      <c r="Q112" s="1027"/>
      <c r="R112" s="1027"/>
      <c r="S112" s="1027"/>
      <c r="T112" s="1027"/>
      <c r="U112" s="1027"/>
      <c r="V112" s="1027"/>
      <c r="W112" s="1027"/>
      <c r="X112" s="1027"/>
      <c r="Y112" s="1027"/>
      <c r="Z112" s="1027"/>
      <c r="AA112" s="1027"/>
      <c r="AB112" s="1027"/>
      <c r="AC112" s="1027"/>
      <c r="AD112" s="1027"/>
      <c r="AE112" s="1027"/>
      <c r="AF112" s="1027"/>
      <c r="AG112" s="1027"/>
      <c r="AH112" s="1027"/>
      <c r="AI112" s="1027"/>
      <c r="AJ112" s="1028"/>
      <c r="AK112" s="3"/>
      <c r="AM112" s="308"/>
      <c r="AN112" s="308"/>
      <c r="AO112" s="308"/>
      <c r="AP112" s="308"/>
      <c r="AQ112" s="308"/>
      <c r="AR112" s="308"/>
      <c r="AS112" s="308"/>
      <c r="AT112" s="308"/>
    </row>
    <row r="113" spans="1:46" ht="18.2" customHeight="1">
      <c r="A113" s="1"/>
      <c r="B113" s="153"/>
      <c r="C113" s="72"/>
      <c r="D113" s="869"/>
      <c r="E113" s="869"/>
      <c r="F113" s="869"/>
      <c r="G113" s="869"/>
      <c r="H113" s="1029"/>
      <c r="I113" s="1030"/>
      <c r="J113" s="1030"/>
      <c r="K113" s="1030"/>
      <c r="L113" s="1030"/>
      <c r="M113" s="1030"/>
      <c r="N113" s="1030"/>
      <c r="O113" s="1030"/>
      <c r="P113" s="1030"/>
      <c r="Q113" s="1030"/>
      <c r="R113" s="1030"/>
      <c r="S113" s="1030"/>
      <c r="T113" s="1030"/>
      <c r="U113" s="1030"/>
      <c r="V113" s="1030"/>
      <c r="W113" s="1030"/>
      <c r="X113" s="1030"/>
      <c r="Y113" s="1030"/>
      <c r="Z113" s="1030"/>
      <c r="AA113" s="1030"/>
      <c r="AB113" s="1030"/>
      <c r="AC113" s="1030"/>
      <c r="AD113" s="1030"/>
      <c r="AE113" s="1030"/>
      <c r="AF113" s="1030"/>
      <c r="AG113" s="1030"/>
      <c r="AH113" s="1030"/>
      <c r="AI113" s="1030"/>
      <c r="AJ113" s="1031"/>
      <c r="AK113" s="3"/>
      <c r="AM113" s="308"/>
      <c r="AN113" s="308"/>
      <c r="AO113" s="308"/>
      <c r="AP113" s="308"/>
      <c r="AQ113" s="308"/>
      <c r="AR113" s="308"/>
      <c r="AS113" s="308"/>
      <c r="AT113" s="308"/>
    </row>
    <row r="114" spans="1:46">
      <c r="A114" s="1"/>
      <c r="B114" s="73"/>
      <c r="C114" s="72"/>
      <c r="D114" s="83"/>
      <c r="E114" s="83"/>
      <c r="F114" s="83"/>
      <c r="G114" s="83"/>
      <c r="H114" s="84"/>
      <c r="I114" s="85"/>
      <c r="J114" s="82"/>
      <c r="K114" s="82"/>
      <c r="L114" s="82"/>
      <c r="M114" s="82"/>
      <c r="N114" s="82"/>
      <c r="O114" s="73"/>
      <c r="P114" s="54"/>
      <c r="Q114" s="54"/>
      <c r="R114" s="54"/>
      <c r="S114" s="54"/>
      <c r="T114" s="54"/>
      <c r="U114" s="54"/>
      <c r="V114" s="54"/>
      <c r="W114" s="54"/>
      <c r="X114" s="54"/>
      <c r="Y114" s="54"/>
      <c r="Z114" s="54"/>
      <c r="AA114" s="54"/>
      <c r="AB114" s="54"/>
      <c r="AC114" s="54"/>
      <c r="AD114" s="116"/>
      <c r="AE114" s="116"/>
      <c r="AF114" s="116"/>
      <c r="AG114" s="116"/>
      <c r="AH114" s="116"/>
      <c r="AI114" s="116"/>
      <c r="AJ114" s="264" t="s">
        <v>79</v>
      </c>
      <c r="AK114" s="116"/>
      <c r="AL114" s="143"/>
      <c r="AN114" s="169"/>
      <c r="AO114" s="169"/>
      <c r="AP114" s="169"/>
      <c r="AQ114" s="169"/>
    </row>
    <row r="115" spans="1:46">
      <c r="A115" s="1"/>
      <c r="B115" s="76"/>
      <c r="C115" s="76"/>
      <c r="D115" s="76"/>
      <c r="E115" s="76"/>
      <c r="F115" s="76"/>
      <c r="G115" s="76"/>
      <c r="H115" s="76"/>
      <c r="I115" s="76"/>
      <c r="J115" s="76"/>
      <c r="K115" s="54"/>
      <c r="L115" s="54"/>
      <c r="M115" s="76"/>
      <c r="N115" s="82"/>
      <c r="O115" s="73"/>
      <c r="P115" s="54"/>
      <c r="Q115" s="54"/>
      <c r="R115" s="54"/>
      <c r="S115" s="54"/>
      <c r="T115" s="54"/>
      <c r="U115" s="54"/>
      <c r="V115" s="54"/>
      <c r="W115" s="54"/>
      <c r="X115" s="54"/>
      <c r="Y115" s="745" t="s">
        <v>84</v>
      </c>
      <c r="Z115" s="745"/>
      <c r="AA115" s="745"/>
      <c r="AB115" s="745"/>
      <c r="AC115" s="746" t="str">
        <f>IF($AC$4="","",$AC$4)</f>
        <v/>
      </c>
      <c r="AD115" s="746"/>
      <c r="AE115" s="746"/>
      <c r="AF115" s="746"/>
      <c r="AG115" s="746"/>
      <c r="AH115" s="746"/>
      <c r="AI115" s="746"/>
      <c r="AJ115" s="746"/>
      <c r="AK115" s="54"/>
      <c r="AN115" s="169"/>
      <c r="AO115" s="169"/>
      <c r="AP115" s="169"/>
      <c r="AQ115" s="169"/>
    </row>
    <row r="116" spans="1:46">
      <c r="A116" s="1"/>
      <c r="B116" s="266"/>
      <c r="C116" s="125" t="s">
        <v>170</v>
      </c>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2"/>
      <c r="Z116" s="2"/>
      <c r="AA116" s="2"/>
      <c r="AB116" s="2"/>
      <c r="AC116" s="2"/>
      <c r="AD116" s="2"/>
      <c r="AE116" s="2"/>
      <c r="AF116" s="267" t="str">
        <f>IF($E$10="B","提出不要",IF($E$10="C","C事業所（４）",""))</f>
        <v/>
      </c>
      <c r="AG116" s="2"/>
      <c r="AH116" s="2"/>
      <c r="AI116" s="2"/>
      <c r="AJ116" s="2"/>
      <c r="AK116" s="2"/>
      <c r="AN116" s="169"/>
      <c r="AO116" s="169"/>
      <c r="AP116" s="169"/>
      <c r="AQ116" s="169"/>
    </row>
    <row r="117" spans="1:46" ht="8.25" customHeight="1">
      <c r="A117" s="1"/>
      <c r="B117" s="32"/>
      <c r="C117" s="30"/>
      <c r="D117" s="27"/>
      <c r="E117" s="24"/>
      <c r="F117" s="24"/>
      <c r="G117" s="24"/>
      <c r="H117" s="24"/>
      <c r="I117" s="268"/>
      <c r="J117" s="24"/>
      <c r="K117" s="30"/>
      <c r="L117" s="269"/>
      <c r="M117" s="24"/>
      <c r="N117" s="31"/>
      <c r="O117" s="24"/>
      <c r="P117" s="5"/>
      <c r="Q117" s="5"/>
      <c r="R117" s="5"/>
      <c r="S117" s="5"/>
      <c r="T117" s="5"/>
      <c r="U117" s="5"/>
      <c r="V117" s="5"/>
      <c r="W117" s="5"/>
      <c r="X117" s="5"/>
      <c r="Y117" s="5"/>
      <c r="Z117" s="5"/>
      <c r="AA117" s="5"/>
      <c r="AB117" s="5"/>
      <c r="AC117" s="5"/>
      <c r="AD117" s="5"/>
      <c r="AE117" s="5"/>
      <c r="AF117" s="5"/>
      <c r="AG117" s="5"/>
      <c r="AH117" s="5"/>
      <c r="AI117" s="5"/>
      <c r="AJ117" s="5"/>
      <c r="AK117" s="18"/>
      <c r="AN117" s="169"/>
      <c r="AO117" s="169"/>
      <c r="AP117" s="169"/>
      <c r="AQ117" s="169"/>
    </row>
    <row r="118" spans="1:46">
      <c r="A118" s="1"/>
      <c r="B118" s="153"/>
      <c r="C118" s="126" t="s">
        <v>196</v>
      </c>
      <c r="D118" s="72"/>
      <c r="E118" s="72"/>
      <c r="F118" s="72"/>
      <c r="G118" s="72"/>
      <c r="H118" s="72"/>
      <c r="I118" s="72"/>
      <c r="J118" s="72"/>
      <c r="K118" s="72"/>
      <c r="L118" s="72"/>
      <c r="M118" s="21"/>
      <c r="N118" s="82"/>
      <c r="O118" s="73"/>
      <c r="P118" s="54"/>
      <c r="Q118" s="54"/>
      <c r="R118" s="54"/>
      <c r="S118" s="54"/>
      <c r="T118" s="54"/>
      <c r="U118" s="54"/>
      <c r="V118" s="54"/>
      <c r="W118" s="54"/>
      <c r="X118" s="54"/>
      <c r="Y118" s="54"/>
      <c r="Z118" s="54"/>
      <c r="AA118" s="54"/>
      <c r="AB118" s="54"/>
      <c r="AC118" s="54"/>
      <c r="AD118" s="54"/>
      <c r="AE118" s="54"/>
      <c r="AF118" s="54"/>
      <c r="AG118" s="54"/>
      <c r="AH118" s="54"/>
      <c r="AI118" s="54"/>
      <c r="AJ118" s="54"/>
      <c r="AK118" s="3"/>
      <c r="AN118" s="169"/>
      <c r="AO118" s="169"/>
      <c r="AP118" s="169"/>
      <c r="AQ118" s="169"/>
    </row>
    <row r="119" spans="1:46" ht="11.25" customHeight="1">
      <c r="A119" s="1"/>
      <c r="B119" s="153"/>
      <c r="C119" s="72"/>
      <c r="D119" s="72"/>
      <c r="E119" s="72"/>
      <c r="F119" s="72"/>
      <c r="G119" s="72"/>
      <c r="H119" s="72"/>
      <c r="I119" s="72"/>
      <c r="J119" s="72"/>
      <c r="K119" s="72"/>
      <c r="L119" s="72"/>
      <c r="M119" s="73"/>
      <c r="N119" s="82"/>
      <c r="O119" s="73"/>
      <c r="P119" s="54"/>
      <c r="Q119" s="54"/>
      <c r="R119" s="54"/>
      <c r="S119" s="54"/>
      <c r="T119" s="54"/>
      <c r="U119" s="54"/>
      <c r="V119" s="54"/>
      <c r="W119" s="54"/>
      <c r="X119" s="54"/>
      <c r="Y119" s="54"/>
      <c r="Z119" s="54"/>
      <c r="AA119" s="54"/>
      <c r="AB119" s="54"/>
      <c r="AC119" s="54"/>
      <c r="AD119" s="54"/>
      <c r="AE119" s="54"/>
      <c r="AF119" s="54"/>
      <c r="AG119" s="54"/>
      <c r="AH119" s="54"/>
      <c r="AI119" s="54"/>
      <c r="AJ119" s="54"/>
      <c r="AK119" s="3"/>
      <c r="AN119" s="169"/>
      <c r="AO119" s="169"/>
      <c r="AP119" s="169"/>
      <c r="AQ119" s="169"/>
    </row>
    <row r="120" spans="1:46">
      <c r="A120" s="1"/>
      <c r="B120" s="153"/>
      <c r="C120" s="126" t="s">
        <v>197</v>
      </c>
      <c r="D120" s="73"/>
      <c r="E120" s="72"/>
      <c r="F120" s="72"/>
      <c r="G120" s="72"/>
      <c r="H120" s="72"/>
      <c r="I120" s="72"/>
      <c r="J120" s="72"/>
      <c r="K120" s="72"/>
      <c r="L120" s="72"/>
      <c r="M120" s="73"/>
      <c r="N120" s="270"/>
      <c r="O120" s="73"/>
      <c r="P120" s="54"/>
      <c r="Q120" s="54"/>
      <c r="R120" s="54"/>
      <c r="S120" s="54"/>
      <c r="T120" s="54"/>
      <c r="U120" s="54"/>
      <c r="V120" s="54"/>
      <c r="W120" s="54"/>
      <c r="X120" s="54"/>
      <c r="Y120" s="54"/>
      <c r="Z120" s="54"/>
      <c r="AA120" s="54"/>
      <c r="AB120" s="54"/>
      <c r="AC120" s="54"/>
      <c r="AD120" s="54"/>
      <c r="AE120" s="54"/>
      <c r="AF120" s="54"/>
      <c r="AG120" s="54"/>
      <c r="AH120" s="54"/>
      <c r="AI120" s="54"/>
      <c r="AJ120" s="54"/>
      <c r="AK120" s="3"/>
      <c r="AN120" s="169"/>
      <c r="AO120" s="169"/>
      <c r="AP120" s="169"/>
      <c r="AQ120" s="169"/>
    </row>
    <row r="121" spans="1:46" ht="26.25" customHeight="1">
      <c r="A121" s="1"/>
      <c r="B121" s="153"/>
      <c r="C121" s="54"/>
      <c r="D121" s="1034" t="s">
        <v>198</v>
      </c>
      <c r="E121" s="1035"/>
      <c r="F121" s="1035"/>
      <c r="G121" s="1035"/>
      <c r="H121" s="1035"/>
      <c r="I121" s="1035"/>
      <c r="J121" s="1035"/>
      <c r="K121" s="1035"/>
      <c r="L121" s="1035"/>
      <c r="M121" s="1035"/>
      <c r="N121" s="1035"/>
      <c r="O121" s="1036"/>
      <c r="P121" s="1037"/>
      <c r="Q121" s="1038"/>
      <c r="R121" s="1038"/>
      <c r="S121" s="1038"/>
      <c r="T121" s="1038"/>
      <c r="U121" s="1038"/>
      <c r="V121" s="1038"/>
      <c r="W121" s="1038"/>
      <c r="X121" s="1039"/>
      <c r="Y121" s="1040" t="s">
        <v>492</v>
      </c>
      <c r="Z121" s="1041"/>
      <c r="AA121" s="1041"/>
      <c r="AB121" s="1042"/>
      <c r="AC121" s="54"/>
      <c r="AD121" s="54"/>
      <c r="AE121" s="54"/>
      <c r="AF121" s="54"/>
      <c r="AG121" s="54"/>
      <c r="AH121" s="54"/>
      <c r="AI121" s="54"/>
      <c r="AJ121" s="54"/>
      <c r="AK121" s="3"/>
      <c r="AN121" s="169"/>
      <c r="AO121" s="169"/>
      <c r="AP121" s="169"/>
      <c r="AQ121" s="169"/>
    </row>
    <row r="122" spans="1:46" ht="26.25" customHeight="1">
      <c r="A122" s="1"/>
      <c r="B122" s="153"/>
      <c r="C122" s="73"/>
      <c r="D122" s="1048" t="s">
        <v>199</v>
      </c>
      <c r="E122" s="1049"/>
      <c r="F122" s="1049"/>
      <c r="G122" s="1049"/>
      <c r="H122" s="1049"/>
      <c r="I122" s="1049"/>
      <c r="J122" s="1049"/>
      <c r="K122" s="1049"/>
      <c r="L122" s="1049"/>
      <c r="M122" s="1049"/>
      <c r="N122" s="1049"/>
      <c r="O122" s="1050"/>
      <c r="P122" s="1051"/>
      <c r="Q122" s="1051"/>
      <c r="R122" s="1051"/>
      <c r="S122" s="1051"/>
      <c r="T122" s="1051"/>
      <c r="U122" s="1051"/>
      <c r="V122" s="1051"/>
      <c r="W122" s="1051"/>
      <c r="X122" s="1051"/>
      <c r="Y122" s="271"/>
      <c r="Z122" s="271"/>
      <c r="AA122" s="271"/>
      <c r="AB122" s="271"/>
      <c r="AC122" s="54"/>
      <c r="AD122" s="54"/>
      <c r="AE122" s="54"/>
      <c r="AF122" s="54"/>
      <c r="AG122" s="54"/>
      <c r="AH122" s="54"/>
      <c r="AI122" s="54"/>
      <c r="AJ122" s="54"/>
      <c r="AK122" s="3"/>
      <c r="AM122" s="343" t="s">
        <v>534</v>
      </c>
      <c r="AN122" s="343"/>
      <c r="AO122" s="343"/>
      <c r="AP122" s="343"/>
      <c r="AQ122" s="343"/>
      <c r="AR122" s="343"/>
    </row>
    <row r="123" spans="1:46" ht="11.25" customHeight="1">
      <c r="A123" s="1"/>
      <c r="B123" s="153"/>
      <c r="C123" s="72"/>
      <c r="D123" s="72"/>
      <c r="E123" s="72"/>
      <c r="F123" s="72"/>
      <c r="G123" s="72"/>
      <c r="H123" s="72"/>
      <c r="I123" s="72"/>
      <c r="J123" s="72"/>
      <c r="K123" s="72"/>
      <c r="L123" s="72"/>
      <c r="M123" s="73"/>
      <c r="N123" s="73"/>
      <c r="O123" s="73"/>
      <c r="P123" s="54"/>
      <c r="Q123" s="54"/>
      <c r="R123" s="54"/>
      <c r="S123" s="54"/>
      <c r="T123" s="54"/>
      <c r="U123" s="54"/>
      <c r="V123" s="54"/>
      <c r="W123" s="54"/>
      <c r="X123" s="54"/>
      <c r="Y123" s="54"/>
      <c r="Z123" s="54"/>
      <c r="AA123" s="54"/>
      <c r="AB123" s="54"/>
      <c r="AC123" s="54"/>
      <c r="AD123" s="54"/>
      <c r="AE123" s="54"/>
      <c r="AF123" s="54"/>
      <c r="AG123" s="54"/>
      <c r="AH123" s="54"/>
      <c r="AI123" s="54"/>
      <c r="AJ123" s="54"/>
      <c r="AK123" s="3"/>
      <c r="AM123" s="343"/>
      <c r="AN123" s="343"/>
      <c r="AO123" s="343"/>
      <c r="AP123" s="343"/>
      <c r="AQ123" s="343"/>
      <c r="AR123" s="343"/>
    </row>
    <row r="124" spans="1:46">
      <c r="A124" s="1"/>
      <c r="B124" s="153"/>
      <c r="C124" s="126" t="s">
        <v>200</v>
      </c>
      <c r="D124" s="73"/>
      <c r="E124" s="72"/>
      <c r="F124" s="72"/>
      <c r="G124" s="72"/>
      <c r="H124" s="72"/>
      <c r="I124" s="72"/>
      <c r="J124" s="72"/>
      <c r="K124" s="72"/>
      <c r="L124" s="72"/>
      <c r="M124" s="73"/>
      <c r="N124" s="73"/>
      <c r="O124" s="73"/>
      <c r="P124" s="54"/>
      <c r="Q124" s="54"/>
      <c r="R124" s="54"/>
      <c r="S124" s="54"/>
      <c r="T124" s="54"/>
      <c r="U124" s="54"/>
      <c r="V124" s="54"/>
      <c r="W124" s="54"/>
      <c r="X124" s="54"/>
      <c r="Y124" s="54"/>
      <c r="Z124" s="54"/>
      <c r="AA124" s="54"/>
      <c r="AB124" s="54"/>
      <c r="AC124" s="54"/>
      <c r="AD124" s="54"/>
      <c r="AE124" s="54"/>
      <c r="AF124" s="54"/>
      <c r="AG124" s="54"/>
      <c r="AH124" s="54"/>
      <c r="AI124" s="54"/>
      <c r="AJ124" s="54"/>
      <c r="AK124" s="3"/>
      <c r="AM124" s="343"/>
      <c r="AN124" s="343"/>
      <c r="AO124" s="343"/>
      <c r="AP124" s="343"/>
      <c r="AQ124" s="343"/>
      <c r="AR124" s="343"/>
    </row>
    <row r="125" spans="1:46" ht="26.25" customHeight="1">
      <c r="A125" s="1"/>
      <c r="B125" s="153"/>
      <c r="C125" s="72"/>
      <c r="D125" s="1052"/>
      <c r="E125" s="1053"/>
      <c r="F125" s="1054" t="s">
        <v>201</v>
      </c>
      <c r="G125" s="1054"/>
      <c r="H125" s="1054"/>
      <c r="I125" s="1054"/>
      <c r="J125" s="1054"/>
      <c r="K125" s="1054"/>
      <c r="L125" s="1055" t="s">
        <v>493</v>
      </c>
      <c r="M125" s="1056"/>
      <c r="N125" s="1056"/>
      <c r="O125" s="1056"/>
      <c r="P125" s="1056"/>
      <c r="Q125" s="1056"/>
      <c r="R125" s="1056"/>
      <c r="S125" s="1056"/>
      <c r="T125" s="1057"/>
      <c r="U125" s="54"/>
      <c r="V125" s="54"/>
      <c r="W125" s="54"/>
      <c r="X125" s="54"/>
      <c r="Y125" s="54"/>
      <c r="Z125" s="54"/>
      <c r="AA125" s="54"/>
      <c r="AB125" s="54"/>
      <c r="AC125" s="54"/>
      <c r="AD125" s="54"/>
      <c r="AE125" s="54"/>
      <c r="AF125" s="54"/>
      <c r="AG125" s="54"/>
      <c r="AH125" s="54"/>
      <c r="AI125" s="54"/>
      <c r="AJ125" s="54"/>
      <c r="AK125" s="3"/>
      <c r="AN125" s="169"/>
      <c r="AO125" s="169"/>
      <c r="AP125" s="169"/>
      <c r="AQ125" s="169"/>
    </row>
    <row r="126" spans="1:46" ht="26.25" customHeight="1">
      <c r="A126" s="1"/>
      <c r="B126" s="153"/>
      <c r="C126" s="73"/>
      <c r="D126" s="1043">
        <v>1</v>
      </c>
      <c r="E126" s="1043"/>
      <c r="F126" s="1058"/>
      <c r="G126" s="1059"/>
      <c r="H126" s="1059"/>
      <c r="I126" s="1059"/>
      <c r="J126" s="1059"/>
      <c r="K126" s="1060"/>
      <c r="L126" s="1045"/>
      <c r="M126" s="1046"/>
      <c r="N126" s="1046"/>
      <c r="O126" s="1046"/>
      <c r="P126" s="1046"/>
      <c r="Q126" s="1046"/>
      <c r="R126" s="1046"/>
      <c r="S126" s="1046"/>
      <c r="T126" s="1047"/>
      <c r="U126" s="54"/>
      <c r="V126" s="54"/>
      <c r="W126" s="54"/>
      <c r="X126" s="54"/>
      <c r="Y126" s="54"/>
      <c r="Z126" s="54"/>
      <c r="AA126" s="54"/>
      <c r="AB126" s="54"/>
      <c r="AC126" s="54"/>
      <c r="AD126" s="54"/>
      <c r="AE126" s="54"/>
      <c r="AF126" s="54"/>
      <c r="AG126" s="54"/>
      <c r="AH126" s="54"/>
      <c r="AI126" s="54"/>
      <c r="AJ126" s="54"/>
      <c r="AK126" s="3"/>
      <c r="AM126" s="308" t="s">
        <v>453</v>
      </c>
      <c r="AN126" s="308"/>
      <c r="AO126" s="308"/>
      <c r="AP126" s="308"/>
      <c r="AQ126" s="308"/>
      <c r="AR126" s="308"/>
    </row>
    <row r="127" spans="1:46" ht="26.25" customHeight="1">
      <c r="A127" s="1"/>
      <c r="B127" s="153"/>
      <c r="C127" s="73"/>
      <c r="D127" s="1043">
        <v>2</v>
      </c>
      <c r="E127" s="1043"/>
      <c r="F127" s="1044"/>
      <c r="G127" s="1044"/>
      <c r="H127" s="1044"/>
      <c r="I127" s="1044"/>
      <c r="J127" s="1044"/>
      <c r="K127" s="1044"/>
      <c r="L127" s="1045"/>
      <c r="M127" s="1046"/>
      <c r="N127" s="1046"/>
      <c r="O127" s="1046"/>
      <c r="P127" s="1046"/>
      <c r="Q127" s="1046"/>
      <c r="R127" s="1046"/>
      <c r="S127" s="1046"/>
      <c r="T127" s="1047"/>
      <c r="U127" s="272"/>
      <c r="V127" s="272"/>
      <c r="W127" s="272"/>
      <c r="X127" s="272"/>
      <c r="Y127" s="272"/>
      <c r="Z127" s="272"/>
      <c r="AA127" s="272"/>
      <c r="AB127" s="272"/>
      <c r="AC127" s="272"/>
      <c r="AD127" s="272"/>
      <c r="AE127" s="272"/>
      <c r="AF127" s="272"/>
      <c r="AG127" s="272"/>
      <c r="AH127" s="272"/>
      <c r="AI127" s="272"/>
      <c r="AJ127" s="272"/>
      <c r="AK127" s="273"/>
      <c r="AL127" s="274"/>
      <c r="AM127" s="308"/>
      <c r="AN127" s="308"/>
      <c r="AO127" s="308"/>
      <c r="AP127" s="308"/>
      <c r="AQ127" s="308"/>
      <c r="AR127" s="308"/>
    </row>
    <row r="128" spans="1:46" ht="26.25" customHeight="1">
      <c r="A128" s="1"/>
      <c r="B128" s="153"/>
      <c r="C128" s="73"/>
      <c r="D128" s="1043">
        <v>3</v>
      </c>
      <c r="E128" s="1043"/>
      <c r="F128" s="1044"/>
      <c r="G128" s="1044"/>
      <c r="H128" s="1044"/>
      <c r="I128" s="1044"/>
      <c r="J128" s="1044"/>
      <c r="K128" s="1044"/>
      <c r="L128" s="1045"/>
      <c r="M128" s="1046"/>
      <c r="N128" s="1046"/>
      <c r="O128" s="1046"/>
      <c r="P128" s="1046"/>
      <c r="Q128" s="1046"/>
      <c r="R128" s="1046"/>
      <c r="S128" s="1046"/>
      <c r="T128" s="1047"/>
      <c r="U128" s="272"/>
      <c r="V128" s="272"/>
      <c r="W128" s="272"/>
      <c r="X128" s="272"/>
      <c r="Y128" s="272"/>
      <c r="Z128" s="272"/>
      <c r="AA128" s="272"/>
      <c r="AB128" s="272"/>
      <c r="AC128" s="272"/>
      <c r="AD128" s="272"/>
      <c r="AE128" s="272"/>
      <c r="AF128" s="272"/>
      <c r="AG128" s="272"/>
      <c r="AH128" s="272"/>
      <c r="AI128" s="272"/>
      <c r="AJ128" s="272"/>
      <c r="AK128" s="273"/>
      <c r="AL128" s="274"/>
      <c r="AM128" s="298"/>
      <c r="AN128" s="275"/>
      <c r="AO128" s="275"/>
      <c r="AP128" s="275"/>
      <c r="AQ128" s="169"/>
    </row>
    <row r="129" spans="1:44" ht="26.25" customHeight="1">
      <c r="A129" s="1"/>
      <c r="B129" s="153"/>
      <c r="C129" s="73"/>
      <c r="D129" s="1043">
        <v>4</v>
      </c>
      <c r="E129" s="1043"/>
      <c r="F129" s="1044"/>
      <c r="G129" s="1044"/>
      <c r="H129" s="1044"/>
      <c r="I129" s="1044"/>
      <c r="J129" s="1044"/>
      <c r="K129" s="1044"/>
      <c r="L129" s="1045"/>
      <c r="M129" s="1046"/>
      <c r="N129" s="1046"/>
      <c r="O129" s="1046"/>
      <c r="P129" s="1046"/>
      <c r="Q129" s="1046"/>
      <c r="R129" s="1046"/>
      <c r="S129" s="1046"/>
      <c r="T129" s="1047"/>
      <c r="U129" s="272"/>
      <c r="V129" s="272"/>
      <c r="W129" s="272"/>
      <c r="X129" s="272"/>
      <c r="Y129" s="272"/>
      <c r="Z129" s="272"/>
      <c r="AA129" s="272"/>
      <c r="AB129" s="272"/>
      <c r="AC129" s="272"/>
      <c r="AD129" s="272"/>
      <c r="AE129" s="272"/>
      <c r="AF129" s="272"/>
      <c r="AG129" s="272"/>
      <c r="AH129" s="272"/>
      <c r="AI129" s="272"/>
      <c r="AJ129" s="272"/>
      <c r="AK129" s="273"/>
      <c r="AL129" s="274"/>
      <c r="AM129" s="298"/>
      <c r="AN129" s="275"/>
      <c r="AO129" s="275"/>
      <c r="AP129" s="275"/>
      <c r="AQ129" s="169"/>
    </row>
    <row r="130" spans="1:44" ht="26.25" customHeight="1">
      <c r="A130" s="1"/>
      <c r="B130" s="153"/>
      <c r="C130" s="73"/>
      <c r="D130" s="1043">
        <v>5</v>
      </c>
      <c r="E130" s="1043"/>
      <c r="F130" s="1044"/>
      <c r="G130" s="1044"/>
      <c r="H130" s="1044"/>
      <c r="I130" s="1044"/>
      <c r="J130" s="1044"/>
      <c r="K130" s="1044"/>
      <c r="L130" s="1045"/>
      <c r="M130" s="1046"/>
      <c r="N130" s="1046"/>
      <c r="O130" s="1046"/>
      <c r="P130" s="1046"/>
      <c r="Q130" s="1046"/>
      <c r="R130" s="1046"/>
      <c r="S130" s="1046"/>
      <c r="T130" s="1047"/>
      <c r="U130" s="272"/>
      <c r="V130" s="272"/>
      <c r="W130" s="272"/>
      <c r="X130" s="272"/>
      <c r="Y130" s="272"/>
      <c r="Z130" s="272"/>
      <c r="AA130" s="272"/>
      <c r="AB130" s="272"/>
      <c r="AC130" s="272"/>
      <c r="AD130" s="272"/>
      <c r="AE130" s="272"/>
      <c r="AF130" s="272"/>
      <c r="AG130" s="272"/>
      <c r="AH130" s="272"/>
      <c r="AI130" s="272"/>
      <c r="AJ130" s="272"/>
      <c r="AK130" s="273"/>
      <c r="AL130" s="274"/>
      <c r="AM130" s="298"/>
      <c r="AN130" s="275"/>
      <c r="AO130" s="275"/>
      <c r="AP130" s="275"/>
      <c r="AQ130" s="169"/>
    </row>
    <row r="131" spans="1:44" ht="11.25" customHeight="1">
      <c r="A131" s="1"/>
      <c r="B131" s="153"/>
      <c r="C131" s="72"/>
      <c r="D131" s="72"/>
      <c r="E131" s="72"/>
      <c r="F131" s="72"/>
      <c r="G131" s="72"/>
      <c r="H131" s="72"/>
      <c r="I131" s="72"/>
      <c r="J131" s="72"/>
      <c r="K131" s="72"/>
      <c r="L131" s="72"/>
      <c r="M131" s="73"/>
      <c r="N131" s="54"/>
      <c r="O131" s="54"/>
      <c r="P131" s="54"/>
      <c r="Q131" s="54"/>
      <c r="R131" s="54"/>
      <c r="S131" s="54"/>
      <c r="T131" s="54"/>
      <c r="U131" s="54"/>
      <c r="V131" s="54"/>
      <c r="W131" s="272"/>
      <c r="X131" s="272"/>
      <c r="Y131" s="272"/>
      <c r="Z131" s="272"/>
      <c r="AA131" s="272"/>
      <c r="AB131" s="272"/>
      <c r="AC131" s="272"/>
      <c r="AD131" s="272"/>
      <c r="AE131" s="272"/>
      <c r="AF131" s="272"/>
      <c r="AG131" s="272"/>
      <c r="AH131" s="272"/>
      <c r="AI131" s="272"/>
      <c r="AJ131" s="54"/>
      <c r="AK131" s="3"/>
      <c r="AN131" s="169"/>
      <c r="AO131" s="169"/>
      <c r="AP131" s="169"/>
      <c r="AQ131" s="169"/>
    </row>
    <row r="132" spans="1:44" ht="12.95" customHeight="1">
      <c r="A132" s="1"/>
      <c r="B132" s="153"/>
      <c r="C132" s="126" t="s">
        <v>202</v>
      </c>
      <c r="D132" s="73"/>
      <c r="E132" s="72"/>
      <c r="F132" s="72"/>
      <c r="G132" s="72"/>
      <c r="H132" s="72"/>
      <c r="I132" s="72"/>
      <c r="J132" s="72"/>
      <c r="K132" s="72"/>
      <c r="L132" s="72"/>
      <c r="M132" s="73"/>
      <c r="N132" s="54"/>
      <c r="O132" s="54"/>
      <c r="P132" s="54"/>
      <c r="Q132" s="54"/>
      <c r="R132" s="54"/>
      <c r="S132" s="54"/>
      <c r="T132" s="54"/>
      <c r="U132" s="54"/>
      <c r="V132" s="54"/>
      <c r="W132" s="272"/>
      <c r="X132" s="272"/>
      <c r="Y132" s="272"/>
      <c r="Z132" s="272"/>
      <c r="AA132" s="272"/>
      <c r="AB132" s="272"/>
      <c r="AC132" s="272"/>
      <c r="AD132" s="272"/>
      <c r="AE132" s="272"/>
      <c r="AF132" s="272"/>
      <c r="AG132" s="272"/>
      <c r="AH132" s="272"/>
      <c r="AI132" s="272"/>
      <c r="AJ132" s="54"/>
      <c r="AK132" s="3"/>
      <c r="AN132" s="169"/>
      <c r="AO132" s="169"/>
      <c r="AP132" s="169"/>
      <c r="AQ132" s="169"/>
    </row>
    <row r="133" spans="1:44" ht="26.25" customHeight="1">
      <c r="A133" s="1"/>
      <c r="B133" s="153"/>
      <c r="C133" s="72"/>
      <c r="D133" s="1066" t="s">
        <v>203</v>
      </c>
      <c r="E133" s="1067"/>
      <c r="F133" s="1067"/>
      <c r="G133" s="1067"/>
      <c r="H133" s="1067"/>
      <c r="I133" s="1067"/>
      <c r="J133" s="1068"/>
      <c r="K133" s="1061"/>
      <c r="L133" s="1061"/>
      <c r="M133" s="1061"/>
      <c r="N133" s="1061"/>
      <c r="O133" s="1061"/>
      <c r="P133" s="1061"/>
      <c r="Q133" s="1061"/>
      <c r="R133" s="1061"/>
      <c r="S133" s="1061"/>
      <c r="T133" s="54"/>
      <c r="U133" s="54"/>
      <c r="V133" s="54"/>
      <c r="W133" s="272"/>
      <c r="X133" s="272"/>
      <c r="Y133" s="272"/>
      <c r="Z133" s="272"/>
      <c r="AA133" s="272"/>
      <c r="AB133" s="272"/>
      <c r="AC133" s="272"/>
      <c r="AD133" s="272"/>
      <c r="AE133" s="272"/>
      <c r="AF133" s="272"/>
      <c r="AG133" s="272"/>
      <c r="AH133" s="272"/>
      <c r="AI133" s="272"/>
      <c r="AJ133" s="54"/>
      <c r="AK133" s="3"/>
      <c r="AN133" s="169"/>
      <c r="AO133" s="169"/>
      <c r="AP133" s="169"/>
      <c r="AQ133" s="169"/>
    </row>
    <row r="134" spans="1:44" ht="11.25" customHeight="1">
      <c r="A134" s="1"/>
      <c r="B134" s="153"/>
      <c r="C134" s="73"/>
      <c r="D134" s="73"/>
      <c r="E134" s="73"/>
      <c r="F134" s="73"/>
      <c r="G134" s="73"/>
      <c r="H134" s="73"/>
      <c r="I134" s="73"/>
      <c r="J134" s="73"/>
      <c r="K134" s="73"/>
      <c r="L134" s="73"/>
      <c r="M134" s="73"/>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3"/>
      <c r="AN134" s="169"/>
      <c r="AO134" s="169"/>
      <c r="AP134" s="169"/>
      <c r="AQ134" s="169"/>
    </row>
    <row r="135" spans="1:44">
      <c r="A135" s="1"/>
      <c r="B135" s="153"/>
      <c r="C135" s="126" t="s">
        <v>204</v>
      </c>
      <c r="D135" s="73"/>
      <c r="E135" s="73"/>
      <c r="F135" s="73"/>
      <c r="G135" s="73"/>
      <c r="H135" s="73"/>
      <c r="I135" s="73"/>
      <c r="J135" s="73"/>
      <c r="K135" s="73"/>
      <c r="L135" s="73"/>
      <c r="M135" s="73"/>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3"/>
      <c r="AN135" s="169"/>
      <c r="AO135" s="169"/>
      <c r="AP135" s="169"/>
      <c r="AQ135" s="169"/>
    </row>
    <row r="136" spans="1:44" ht="26.25" customHeight="1">
      <c r="A136" s="1"/>
      <c r="B136" s="153"/>
      <c r="C136" s="73"/>
      <c r="D136" s="1062">
        <v>2</v>
      </c>
      <c r="E136" s="1062"/>
      <c r="F136" s="1062"/>
      <c r="G136" s="1062"/>
      <c r="H136" s="1054" t="s">
        <v>205</v>
      </c>
      <c r="I136" s="1054"/>
      <c r="J136" s="1054"/>
      <c r="K136" s="1054"/>
      <c r="L136" s="1062">
        <v>6</v>
      </c>
      <c r="M136" s="1062"/>
      <c r="N136" s="1062"/>
      <c r="O136" s="1062"/>
      <c r="P136" s="1054" t="s">
        <v>206</v>
      </c>
      <c r="Q136" s="1054"/>
      <c r="R136" s="1054"/>
      <c r="S136" s="1054"/>
      <c r="T136" s="73"/>
      <c r="U136" s="54"/>
      <c r="V136" s="54"/>
      <c r="W136" s="54"/>
      <c r="X136" s="54"/>
      <c r="Y136" s="54"/>
      <c r="Z136" s="54"/>
      <c r="AA136" s="54"/>
      <c r="AB136" s="54"/>
      <c r="AC136" s="54"/>
      <c r="AD136" s="54"/>
      <c r="AE136" s="54"/>
      <c r="AF136" s="54"/>
      <c r="AG136" s="54"/>
      <c r="AH136" s="54"/>
      <c r="AI136" s="54"/>
      <c r="AJ136" s="54"/>
      <c r="AK136" s="3"/>
      <c r="AN136" s="169"/>
      <c r="AO136" s="169"/>
      <c r="AP136" s="169"/>
      <c r="AQ136" s="169"/>
    </row>
    <row r="137" spans="1:44" ht="11.25" customHeight="1">
      <c r="A137" s="1"/>
      <c r="B137" s="153"/>
      <c r="C137" s="73"/>
      <c r="D137" s="73"/>
      <c r="E137" s="73"/>
      <c r="F137" s="73"/>
      <c r="G137" s="73"/>
      <c r="H137" s="73"/>
      <c r="I137" s="73"/>
      <c r="J137" s="73"/>
      <c r="K137" s="73"/>
      <c r="L137" s="73"/>
      <c r="M137" s="73"/>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3"/>
      <c r="AN137" s="169"/>
      <c r="AO137" s="169"/>
      <c r="AP137" s="169"/>
      <c r="AQ137" s="169"/>
    </row>
    <row r="138" spans="1:44">
      <c r="A138" s="1"/>
      <c r="B138" s="153"/>
      <c r="C138" s="126" t="s">
        <v>207</v>
      </c>
      <c r="D138" s="73"/>
      <c r="E138" s="73"/>
      <c r="F138" s="73"/>
      <c r="G138" s="73"/>
      <c r="H138" s="73"/>
      <c r="I138" s="73"/>
      <c r="J138" s="73"/>
      <c r="K138" s="73"/>
      <c r="L138" s="73"/>
      <c r="M138" s="73"/>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307" t="s">
        <v>524</v>
      </c>
      <c r="AK138" s="3"/>
      <c r="AN138" s="169"/>
      <c r="AO138" s="169"/>
      <c r="AP138" s="169"/>
      <c r="AQ138" s="169"/>
    </row>
    <row r="139" spans="1:44" ht="30" customHeight="1">
      <c r="A139" s="1"/>
      <c r="B139" s="153"/>
      <c r="C139" s="73"/>
      <c r="D139" s="1063"/>
      <c r="E139" s="1063"/>
      <c r="F139" s="1063"/>
      <c r="G139" s="1063"/>
      <c r="H139" s="1063"/>
      <c r="I139" s="1063"/>
      <c r="J139" s="1063"/>
      <c r="K139" s="1063"/>
      <c r="L139" s="1063"/>
      <c r="M139" s="1064" t="s">
        <v>539</v>
      </c>
      <c r="N139" s="1065"/>
      <c r="O139" s="1065"/>
      <c r="P139" s="1065"/>
      <c r="Q139" s="1064" t="s">
        <v>538</v>
      </c>
      <c r="R139" s="1065"/>
      <c r="S139" s="1065"/>
      <c r="T139" s="1065"/>
      <c r="U139" s="1064" t="s">
        <v>537</v>
      </c>
      <c r="V139" s="1065"/>
      <c r="W139" s="1065"/>
      <c r="X139" s="1065"/>
      <c r="Y139" s="1064" t="s">
        <v>536</v>
      </c>
      <c r="Z139" s="1065"/>
      <c r="AA139" s="1065"/>
      <c r="AB139" s="1065"/>
      <c r="AC139" s="1064" t="s">
        <v>535</v>
      </c>
      <c r="AD139" s="1065"/>
      <c r="AE139" s="1065"/>
      <c r="AF139" s="1065"/>
      <c r="AG139" s="1064" t="s">
        <v>208</v>
      </c>
      <c r="AH139" s="1064"/>
      <c r="AI139" s="1064"/>
      <c r="AJ139" s="1064"/>
      <c r="AK139" s="3"/>
      <c r="AN139" s="169"/>
      <c r="AO139" s="276"/>
      <c r="AP139" s="169"/>
      <c r="AQ139" s="169"/>
    </row>
    <row r="140" spans="1:44" ht="30" customHeight="1">
      <c r="A140" s="1"/>
      <c r="B140" s="153"/>
      <c r="C140" s="73"/>
      <c r="D140" s="1069" t="s">
        <v>209</v>
      </c>
      <c r="E140" s="1069"/>
      <c r="F140" s="1069"/>
      <c r="G140" s="1064" t="s">
        <v>210</v>
      </c>
      <c r="H140" s="1064"/>
      <c r="I140" s="1064"/>
      <c r="J140" s="1064"/>
      <c r="K140" s="1064"/>
      <c r="L140" s="1064"/>
      <c r="M140" s="1070"/>
      <c r="N140" s="1070"/>
      <c r="O140" s="1070"/>
      <c r="P140" s="1070"/>
      <c r="Q140" s="1070"/>
      <c r="R140" s="1070"/>
      <c r="S140" s="1070"/>
      <c r="T140" s="1070"/>
      <c r="U140" s="1070"/>
      <c r="V140" s="1070"/>
      <c r="W140" s="1070"/>
      <c r="X140" s="1070"/>
      <c r="Y140" s="1070"/>
      <c r="Z140" s="1070"/>
      <c r="AA140" s="1070"/>
      <c r="AB140" s="1070"/>
      <c r="AC140" s="1070"/>
      <c r="AD140" s="1070"/>
      <c r="AE140" s="1070"/>
      <c r="AF140" s="1070"/>
      <c r="AG140" s="1071" t="str">
        <f>IF(SUM($M$140:$AF$140)=0,"",SUM($M$140:$AF$140))</f>
        <v/>
      </c>
      <c r="AH140" s="1072"/>
      <c r="AI140" s="1072"/>
      <c r="AJ140" s="1073"/>
      <c r="AK140" s="3"/>
      <c r="AN140" s="169"/>
      <c r="AO140" s="276"/>
      <c r="AP140" s="169"/>
      <c r="AQ140" s="169"/>
    </row>
    <row r="141" spans="1:44" ht="30" customHeight="1">
      <c r="A141" s="1"/>
      <c r="B141" s="153"/>
      <c r="C141" s="73"/>
      <c r="D141" s="1069"/>
      <c r="E141" s="1069"/>
      <c r="F141" s="1069"/>
      <c r="G141" s="1074" t="s">
        <v>211</v>
      </c>
      <c r="H141" s="1075"/>
      <c r="I141" s="1075"/>
      <c r="J141" s="1075"/>
      <c r="K141" s="1075"/>
      <c r="L141" s="1076"/>
      <c r="M141" s="1077"/>
      <c r="N141" s="1077"/>
      <c r="O141" s="1077"/>
      <c r="P141" s="1077"/>
      <c r="Q141" s="1077"/>
      <c r="R141" s="1077"/>
      <c r="S141" s="1077"/>
      <c r="T141" s="1077"/>
      <c r="U141" s="1077"/>
      <c r="V141" s="1077"/>
      <c r="W141" s="1077"/>
      <c r="X141" s="1077"/>
      <c r="Y141" s="1077"/>
      <c r="Z141" s="1077"/>
      <c r="AA141" s="1077"/>
      <c r="AB141" s="1077"/>
      <c r="AC141" s="1077"/>
      <c r="AD141" s="1077"/>
      <c r="AE141" s="1077"/>
      <c r="AF141" s="1077"/>
      <c r="AG141" s="1078"/>
      <c r="AH141" s="1079"/>
      <c r="AI141" s="1079"/>
      <c r="AJ141" s="1080"/>
      <c r="AK141" s="3"/>
      <c r="AM141" s="277" t="str">
        <f>IF(OR($M$141&lt;&gt;"",$Q$141&lt;&gt;"",$U$141&lt;&gt;"",$Y$141&lt;&gt;"",$AC$141&lt;&gt;""),"← 緩和措置は県に届け出て承認された場合のみ適用されます。","")</f>
        <v/>
      </c>
      <c r="AN141" s="278"/>
      <c r="AO141" s="278"/>
      <c r="AP141" s="278"/>
      <c r="AQ141" s="278"/>
      <c r="AR141" s="278"/>
    </row>
    <row r="142" spans="1:44" ht="30" customHeight="1">
      <c r="A142" s="1"/>
      <c r="B142" s="153"/>
      <c r="C142" s="73"/>
      <c r="D142" s="1069"/>
      <c r="E142" s="1069"/>
      <c r="F142" s="1069"/>
      <c r="G142" s="1086" t="s">
        <v>212</v>
      </c>
      <c r="H142" s="1087"/>
      <c r="I142" s="1087"/>
      <c r="J142" s="1087"/>
      <c r="K142" s="1087"/>
      <c r="L142" s="1088"/>
      <c r="M142" s="1077"/>
      <c r="N142" s="1077"/>
      <c r="O142" s="1077"/>
      <c r="P142" s="1077"/>
      <c r="Q142" s="1077"/>
      <c r="R142" s="1077"/>
      <c r="S142" s="1077"/>
      <c r="T142" s="1077"/>
      <c r="U142" s="1077"/>
      <c r="V142" s="1077"/>
      <c r="W142" s="1077"/>
      <c r="X142" s="1077"/>
      <c r="Y142" s="1077"/>
      <c r="Z142" s="1077"/>
      <c r="AA142" s="1077"/>
      <c r="AB142" s="1077"/>
      <c r="AC142" s="1077"/>
      <c r="AD142" s="1077"/>
      <c r="AE142" s="1077"/>
      <c r="AF142" s="1077"/>
      <c r="AG142" s="1078"/>
      <c r="AH142" s="1079"/>
      <c r="AI142" s="1079"/>
      <c r="AJ142" s="1080"/>
      <c r="AK142" s="3"/>
      <c r="AM142" s="299"/>
      <c r="AN142" s="278"/>
      <c r="AO142" s="278"/>
      <c r="AP142" s="278"/>
      <c r="AQ142" s="278"/>
      <c r="AR142" s="278"/>
    </row>
    <row r="143" spans="1:44" ht="30" customHeight="1">
      <c r="A143" s="1"/>
      <c r="B143" s="153"/>
      <c r="C143" s="73"/>
      <c r="D143" s="1069"/>
      <c r="E143" s="1069"/>
      <c r="F143" s="1069"/>
      <c r="G143" s="1065" t="s">
        <v>213</v>
      </c>
      <c r="H143" s="1065"/>
      <c r="I143" s="1065"/>
      <c r="J143" s="1065"/>
      <c r="K143" s="1065"/>
      <c r="L143" s="1065"/>
      <c r="M143" s="1085"/>
      <c r="N143" s="1085"/>
      <c r="O143" s="1085"/>
      <c r="P143" s="1085"/>
      <c r="Q143" s="1085"/>
      <c r="R143" s="1085"/>
      <c r="S143" s="1085"/>
      <c r="T143" s="1085"/>
      <c r="U143" s="1085"/>
      <c r="V143" s="1085"/>
      <c r="W143" s="1085"/>
      <c r="X143" s="1085"/>
      <c r="Y143" s="1085"/>
      <c r="Z143" s="1085"/>
      <c r="AA143" s="1085"/>
      <c r="AB143" s="1085"/>
      <c r="AC143" s="1085"/>
      <c r="AD143" s="1085"/>
      <c r="AE143" s="1085"/>
      <c r="AF143" s="1085"/>
      <c r="AG143" s="1078"/>
      <c r="AH143" s="1079"/>
      <c r="AI143" s="1079"/>
      <c r="AJ143" s="1080"/>
      <c r="AK143" s="3"/>
      <c r="AM143" s="299"/>
      <c r="AN143" s="278"/>
      <c r="AO143" s="278"/>
      <c r="AP143" s="278"/>
      <c r="AQ143" s="278"/>
      <c r="AR143" s="278"/>
    </row>
    <row r="144" spans="1:44" ht="30" customHeight="1">
      <c r="A144" s="1"/>
      <c r="B144" s="153"/>
      <c r="C144" s="73"/>
      <c r="D144" s="1069"/>
      <c r="E144" s="1069"/>
      <c r="F144" s="1069"/>
      <c r="G144" s="1064" t="s">
        <v>214</v>
      </c>
      <c r="H144" s="1064"/>
      <c r="I144" s="1064"/>
      <c r="J144" s="1064"/>
      <c r="K144" s="1064"/>
      <c r="L144" s="1064"/>
      <c r="M144" s="1081"/>
      <c r="N144" s="1082"/>
      <c r="O144" s="1082"/>
      <c r="P144" s="1082"/>
      <c r="Q144" s="1082"/>
      <c r="R144" s="1082"/>
      <c r="S144" s="1082"/>
      <c r="T144" s="1082"/>
      <c r="U144" s="1082"/>
      <c r="V144" s="1082"/>
      <c r="W144" s="1082"/>
      <c r="X144" s="1082"/>
      <c r="Y144" s="1082"/>
      <c r="Z144" s="1082"/>
      <c r="AA144" s="1082"/>
      <c r="AB144" s="1082"/>
      <c r="AC144" s="1082"/>
      <c r="AD144" s="1082"/>
      <c r="AE144" s="1082"/>
      <c r="AF144" s="1083"/>
      <c r="AG144" s="1071" t="str">
        <f>IF($AG$140="","",$AG$140-$AG$145)</f>
        <v/>
      </c>
      <c r="AH144" s="1072"/>
      <c r="AI144" s="1072"/>
      <c r="AJ144" s="1073"/>
      <c r="AK144" s="3"/>
      <c r="AN144" s="169"/>
      <c r="AO144" s="169"/>
      <c r="AP144" s="169"/>
      <c r="AQ144" s="169"/>
    </row>
    <row r="145" spans="1:46" ht="30" customHeight="1">
      <c r="A145" s="1"/>
      <c r="B145" s="153"/>
      <c r="C145" s="73"/>
      <c r="D145" s="1069"/>
      <c r="E145" s="1069"/>
      <c r="F145" s="1069"/>
      <c r="G145" s="1064" t="s">
        <v>215</v>
      </c>
      <c r="H145" s="1064"/>
      <c r="I145" s="1064"/>
      <c r="J145" s="1064"/>
      <c r="K145" s="1064"/>
      <c r="L145" s="1064"/>
      <c r="M145" s="1081"/>
      <c r="N145" s="1082"/>
      <c r="O145" s="1082"/>
      <c r="P145" s="1082"/>
      <c r="Q145" s="1082"/>
      <c r="R145" s="1082"/>
      <c r="S145" s="1082"/>
      <c r="T145" s="1082"/>
      <c r="U145" s="1082"/>
      <c r="V145" s="1082"/>
      <c r="W145" s="1082"/>
      <c r="X145" s="1082"/>
      <c r="Y145" s="1082"/>
      <c r="Z145" s="1082"/>
      <c r="AA145" s="1082"/>
      <c r="AB145" s="1082"/>
      <c r="AC145" s="1082"/>
      <c r="AD145" s="1082"/>
      <c r="AE145" s="1082"/>
      <c r="AF145" s="1083"/>
      <c r="AG145" s="1071" t="str">
        <f>IF($AG$140="","",ROUNDUP($M$140*$M$143+$Q$140*$Q$143+$U$140*$U$143+$Y$140*$Y$143+$AC$140*$AC$143,0))</f>
        <v/>
      </c>
      <c r="AH145" s="1072"/>
      <c r="AI145" s="1072"/>
      <c r="AJ145" s="1073"/>
      <c r="AK145" s="3"/>
      <c r="AN145" s="169"/>
      <c r="AO145" s="169"/>
      <c r="AP145" s="169"/>
      <c r="AQ145" s="169"/>
    </row>
    <row r="146" spans="1:46" ht="30" customHeight="1">
      <c r="A146" s="1"/>
      <c r="B146" s="153"/>
      <c r="C146" s="73"/>
      <c r="D146" s="1069" t="s">
        <v>496</v>
      </c>
      <c r="E146" s="1069"/>
      <c r="F146" s="1069"/>
      <c r="G146" s="1064" t="s">
        <v>494</v>
      </c>
      <c r="H146" s="1064"/>
      <c r="I146" s="1064"/>
      <c r="J146" s="1064"/>
      <c r="K146" s="1064"/>
      <c r="L146" s="1064"/>
      <c r="M146" s="1084" t="str">
        <f>IF(Q$49="","",Q$49)</f>
        <v/>
      </c>
      <c r="N146" s="1084"/>
      <c r="O146" s="1084"/>
      <c r="P146" s="1084"/>
      <c r="Q146" s="1084" t="str">
        <f t="shared" ref="Q146" si="14">IF(U$49="","",U$49)</f>
        <v/>
      </c>
      <c r="R146" s="1084"/>
      <c r="S146" s="1084"/>
      <c r="T146" s="1084"/>
      <c r="U146" s="1084" t="str">
        <f t="shared" ref="U146" si="15">IF(Y$49="","",Y$49)</f>
        <v/>
      </c>
      <c r="V146" s="1084"/>
      <c r="W146" s="1084"/>
      <c r="X146" s="1084"/>
      <c r="Y146" s="1084" t="str">
        <f t="shared" ref="Y146" si="16">IF(AC$49="","",AC$49)</f>
        <v/>
      </c>
      <c r="Z146" s="1084"/>
      <c r="AA146" s="1084"/>
      <c r="AB146" s="1084"/>
      <c r="AC146" s="1084" t="str">
        <f t="shared" ref="AC146" si="17">IF(AG$49="","",AG$49)</f>
        <v/>
      </c>
      <c r="AD146" s="1084"/>
      <c r="AE146" s="1084"/>
      <c r="AF146" s="1084"/>
      <c r="AG146" s="1071" t="str">
        <f>IF(SUM($M$146:$AF$146)=0,"",SUM($M$146:$AF$146))</f>
        <v/>
      </c>
      <c r="AH146" s="1072"/>
      <c r="AI146" s="1072"/>
      <c r="AJ146" s="1073"/>
      <c r="AK146" s="3"/>
      <c r="AN146" s="169"/>
      <c r="AO146" s="169"/>
      <c r="AP146" s="169"/>
      <c r="AQ146" s="169"/>
    </row>
    <row r="147" spans="1:46" ht="30" customHeight="1">
      <c r="A147" s="1"/>
      <c r="B147" s="153"/>
      <c r="C147" s="73"/>
      <c r="D147" s="1069"/>
      <c r="E147" s="1069"/>
      <c r="F147" s="1069"/>
      <c r="G147" s="1074" t="s">
        <v>495</v>
      </c>
      <c r="H147" s="1075"/>
      <c r="I147" s="1075"/>
      <c r="J147" s="1075"/>
      <c r="K147" s="1075"/>
      <c r="L147" s="1076"/>
      <c r="M147" s="1092" t="str">
        <f>IFERROR(IF(AND(M$140&gt;0,M$146&gt;0),1-M$146/M$140,""),"")</f>
        <v/>
      </c>
      <c r="N147" s="1092"/>
      <c r="O147" s="1092"/>
      <c r="P147" s="1092"/>
      <c r="Q147" s="1092" t="str">
        <f t="shared" ref="Q147" si="18">IFERROR(IF(AND(Q$140&gt;0,Q$146&gt;0),1-Q$146/Q$140,""),"")</f>
        <v/>
      </c>
      <c r="R147" s="1092"/>
      <c r="S147" s="1092"/>
      <c r="T147" s="1092"/>
      <c r="U147" s="1092" t="str">
        <f t="shared" ref="U147" si="19">IFERROR(IF(AND(U$140&gt;0,U$146&gt;0),1-U$146/U$140,""),"")</f>
        <v/>
      </c>
      <c r="V147" s="1092"/>
      <c r="W147" s="1092"/>
      <c r="X147" s="1092"/>
      <c r="Y147" s="1092" t="str">
        <f t="shared" ref="Y147" si="20">IFERROR(IF(AND(Y$140&gt;0,Y$146&gt;0),1-Y$146/Y$140,""),"")</f>
        <v/>
      </c>
      <c r="Z147" s="1092"/>
      <c r="AA147" s="1092"/>
      <c r="AB147" s="1092"/>
      <c r="AC147" s="1092" t="str">
        <f t="shared" ref="AC147" si="21">IFERROR(IF(AND(AC$140&gt;0,AC$146&gt;0),1-AC$146/AC$140,""),"")</f>
        <v/>
      </c>
      <c r="AD147" s="1092"/>
      <c r="AE147" s="1092"/>
      <c r="AF147" s="1092"/>
      <c r="AG147" s="1093" t="s">
        <v>192</v>
      </c>
      <c r="AH147" s="1094"/>
      <c r="AI147" s="1094"/>
      <c r="AJ147" s="1094"/>
      <c r="AK147" s="3"/>
      <c r="AN147" s="169"/>
      <c r="AO147" s="169"/>
      <c r="AP147" s="169"/>
      <c r="AQ147" s="169"/>
    </row>
    <row r="148" spans="1:46" ht="30" customHeight="1">
      <c r="A148" s="1"/>
      <c r="B148" s="153"/>
      <c r="C148" s="73"/>
      <c r="D148" s="1069"/>
      <c r="E148" s="1069"/>
      <c r="F148" s="1069"/>
      <c r="G148" s="1064" t="s">
        <v>216</v>
      </c>
      <c r="H148" s="1064"/>
      <c r="I148" s="1064"/>
      <c r="J148" s="1064"/>
      <c r="K148" s="1064"/>
      <c r="L148" s="1064"/>
      <c r="M148" s="1084" t="str">
        <f>IFERROR(IF(AND(M$140&gt;0,M$146&gt;0),M$140-M$146,""),"")</f>
        <v/>
      </c>
      <c r="N148" s="1084"/>
      <c r="O148" s="1084"/>
      <c r="P148" s="1084"/>
      <c r="Q148" s="1084" t="str">
        <f t="shared" ref="Q148" si="22">IFERROR(IF(AND(Q$140&gt;0,Q$146&gt;0),Q$140-Q$146,""),"")</f>
        <v/>
      </c>
      <c r="R148" s="1084"/>
      <c r="S148" s="1084"/>
      <c r="T148" s="1084"/>
      <c r="U148" s="1084" t="str">
        <f t="shared" ref="U148" si="23">IFERROR(IF(AND(U$140&gt;0,U$146&gt;0),U$140-U$146,""),"")</f>
        <v/>
      </c>
      <c r="V148" s="1084"/>
      <c r="W148" s="1084"/>
      <c r="X148" s="1084"/>
      <c r="Y148" s="1084" t="str">
        <f t="shared" ref="Y148" si="24">IFERROR(IF(AND(Y$140&gt;0,Y$146&gt;0),Y$140-Y$146,""),"")</f>
        <v/>
      </c>
      <c r="Z148" s="1084"/>
      <c r="AA148" s="1084"/>
      <c r="AB148" s="1084"/>
      <c r="AC148" s="1084" t="str">
        <f t="shared" ref="AC148" si="25">IFERROR(IF(AND(AC$140&gt;0,AC$146&gt;0),AC$140-AC$146,""),"")</f>
        <v/>
      </c>
      <c r="AD148" s="1084"/>
      <c r="AE148" s="1084"/>
      <c r="AF148" s="1084"/>
      <c r="AG148" s="1071" t="str">
        <f>IF(SUM($M$148:$AF$148)=0,"",SUM($M$148:$AF$148))</f>
        <v/>
      </c>
      <c r="AH148" s="1072"/>
      <c r="AI148" s="1072"/>
      <c r="AJ148" s="1073"/>
      <c r="AK148" s="3"/>
      <c r="AN148" s="169"/>
      <c r="AO148" s="169"/>
      <c r="AP148" s="169"/>
      <c r="AQ148" s="169"/>
    </row>
    <row r="149" spans="1:46" ht="30" customHeight="1">
      <c r="A149" s="1"/>
      <c r="B149" s="153"/>
      <c r="C149" s="73"/>
      <c r="D149" s="1089" t="s">
        <v>217</v>
      </c>
      <c r="E149" s="1090"/>
      <c r="F149" s="1090"/>
      <c r="G149" s="1090"/>
      <c r="H149" s="1090"/>
      <c r="I149" s="1090"/>
      <c r="J149" s="1090"/>
      <c r="K149" s="1090"/>
      <c r="L149" s="1091"/>
      <c r="M149" s="1077"/>
      <c r="N149" s="1077"/>
      <c r="O149" s="1077"/>
      <c r="P149" s="1077"/>
      <c r="Q149" s="1077"/>
      <c r="R149" s="1077"/>
      <c r="S149" s="1077"/>
      <c r="T149" s="1077"/>
      <c r="U149" s="1077"/>
      <c r="V149" s="1077"/>
      <c r="W149" s="1077"/>
      <c r="X149" s="1077"/>
      <c r="Y149" s="1077"/>
      <c r="Z149" s="1077"/>
      <c r="AA149" s="1077"/>
      <c r="AB149" s="1077"/>
      <c r="AC149" s="1077"/>
      <c r="AD149" s="1077"/>
      <c r="AE149" s="1077"/>
      <c r="AF149" s="1077"/>
      <c r="AG149" s="1078"/>
      <c r="AH149" s="1079"/>
      <c r="AI149" s="1079"/>
      <c r="AJ149" s="1080"/>
      <c r="AK149" s="3"/>
      <c r="AM149" s="133" t="s">
        <v>513</v>
      </c>
      <c r="AN149" s="169"/>
      <c r="AO149" s="169"/>
      <c r="AP149" s="169"/>
      <c r="AQ149" s="169"/>
    </row>
    <row r="150" spans="1:46" ht="11.25" customHeight="1">
      <c r="A150" s="1"/>
      <c r="B150" s="73"/>
      <c r="C150" s="73"/>
      <c r="D150" s="73"/>
      <c r="E150" s="73"/>
      <c r="F150" s="73"/>
      <c r="G150" s="73"/>
      <c r="H150" s="73"/>
      <c r="I150" s="73"/>
      <c r="J150" s="73"/>
      <c r="K150" s="73"/>
      <c r="L150" s="73"/>
      <c r="M150" s="73"/>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N150" s="169"/>
      <c r="AO150" s="169"/>
      <c r="AP150" s="169"/>
      <c r="AQ150" s="169"/>
    </row>
    <row r="151" spans="1:46">
      <c r="A151" s="1"/>
      <c r="B151" s="73"/>
      <c r="C151" s="54"/>
      <c r="D151" s="72"/>
      <c r="E151" s="280"/>
      <c r="F151" s="280"/>
      <c r="G151" s="280"/>
      <c r="H151" s="280"/>
      <c r="I151" s="280"/>
      <c r="J151" s="280"/>
      <c r="K151" s="280"/>
      <c r="L151" s="280"/>
      <c r="M151" s="73"/>
      <c r="N151" s="54"/>
      <c r="O151" s="54"/>
      <c r="P151" s="54"/>
      <c r="Q151" s="54"/>
      <c r="R151" s="54"/>
      <c r="S151" s="54"/>
      <c r="T151" s="54"/>
      <c r="U151" s="54"/>
      <c r="V151" s="54"/>
      <c r="W151" s="54"/>
      <c r="X151" s="54"/>
      <c r="Y151" s="116"/>
      <c r="Z151" s="116"/>
      <c r="AA151" s="116"/>
      <c r="AB151" s="107"/>
      <c r="AC151" s="116"/>
      <c r="AD151" s="116"/>
      <c r="AE151" s="116"/>
      <c r="AF151" s="116"/>
      <c r="AG151" s="116"/>
      <c r="AH151" s="116"/>
      <c r="AI151" s="116"/>
      <c r="AJ151" s="264" t="s">
        <v>79</v>
      </c>
      <c r="AK151" s="116"/>
      <c r="AN151" s="169"/>
      <c r="AO151" s="169"/>
      <c r="AP151" s="169"/>
      <c r="AQ151" s="169"/>
    </row>
    <row r="152" spans="1:46" s="46" customFormat="1" ht="13.5">
      <c r="A152" s="9"/>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871" t="s">
        <v>84</v>
      </c>
      <c r="Z152" s="871"/>
      <c r="AA152" s="871"/>
      <c r="AB152" s="871"/>
      <c r="AC152" s="746" t="str">
        <f>IF($AC$4="","",$AC$4)</f>
        <v/>
      </c>
      <c r="AD152" s="746"/>
      <c r="AE152" s="746"/>
      <c r="AF152" s="746"/>
      <c r="AG152" s="746"/>
      <c r="AH152" s="746"/>
      <c r="AI152" s="746"/>
      <c r="AJ152" s="746"/>
      <c r="AK152" s="67"/>
      <c r="AM152" s="136"/>
      <c r="AN152" s="169"/>
      <c r="AO152" s="169"/>
      <c r="AP152" s="169"/>
      <c r="AQ152" s="169"/>
    </row>
    <row r="153" spans="1:46">
      <c r="A153" s="1"/>
      <c r="B153" s="72"/>
      <c r="C153" s="258" t="s">
        <v>170</v>
      </c>
      <c r="D153" s="258"/>
      <c r="E153" s="258"/>
      <c r="F153" s="258"/>
      <c r="G153" s="258"/>
      <c r="H153" s="258"/>
      <c r="I153" s="258"/>
      <c r="J153" s="258"/>
      <c r="K153" s="258"/>
      <c r="L153" s="258"/>
      <c r="M153" s="258"/>
      <c r="N153" s="258"/>
      <c r="O153" s="258"/>
      <c r="P153" s="258"/>
      <c r="Q153" s="258"/>
      <c r="R153" s="258"/>
      <c r="S153" s="258"/>
      <c r="T153" s="258"/>
      <c r="U153" s="258"/>
      <c r="V153" s="258"/>
      <c r="W153" s="258"/>
      <c r="X153" s="258"/>
      <c r="Y153" s="54"/>
      <c r="Z153" s="54"/>
      <c r="AA153" s="54"/>
      <c r="AB153" s="54"/>
      <c r="AC153" s="54"/>
      <c r="AD153" s="54"/>
      <c r="AE153" s="54"/>
      <c r="AF153" s="281" t="str">
        <f>IF($E$10="B","B事業所（５） ",IF($E$10="C","C事業所（５）",""))</f>
        <v/>
      </c>
      <c r="AG153" s="54"/>
      <c r="AH153" s="54"/>
      <c r="AI153" s="54"/>
      <c r="AJ153" s="54"/>
      <c r="AK153" s="54"/>
      <c r="AN153" s="169"/>
      <c r="AO153" s="169"/>
      <c r="AP153" s="169"/>
      <c r="AQ153" s="169"/>
      <c r="AR153" s="46"/>
      <c r="AS153" s="46"/>
      <c r="AT153" s="46"/>
    </row>
    <row r="154" spans="1:46" ht="8.25" customHeight="1">
      <c r="A154" s="1"/>
      <c r="B154" s="32"/>
      <c r="C154" s="17"/>
      <c r="D154" s="17"/>
      <c r="E154" s="17"/>
      <c r="F154" s="17"/>
      <c r="G154" s="17"/>
      <c r="H154" s="17"/>
      <c r="I154" s="17"/>
      <c r="J154" s="17"/>
      <c r="K154" s="17"/>
      <c r="L154" s="17"/>
      <c r="M154" s="17"/>
      <c r="N154" s="17"/>
      <c r="O154" s="17"/>
      <c r="P154" s="17"/>
      <c r="Q154" s="17"/>
      <c r="R154" s="17"/>
      <c r="S154" s="17"/>
      <c r="T154" s="17"/>
      <c r="U154" s="17"/>
      <c r="V154" s="5"/>
      <c r="W154" s="5"/>
      <c r="X154" s="5"/>
      <c r="Y154" s="5"/>
      <c r="Z154" s="5"/>
      <c r="AA154" s="5"/>
      <c r="AB154" s="5"/>
      <c r="AC154" s="5"/>
      <c r="AD154" s="5"/>
      <c r="AE154" s="5"/>
      <c r="AF154" s="5"/>
      <c r="AG154" s="5"/>
      <c r="AH154" s="5"/>
      <c r="AI154" s="5"/>
      <c r="AJ154" s="5"/>
      <c r="AK154" s="18"/>
      <c r="AN154" s="169"/>
      <c r="AO154" s="169"/>
      <c r="AP154" s="169"/>
      <c r="AQ154" s="169"/>
      <c r="AR154" s="46"/>
      <c r="AS154" s="46"/>
      <c r="AT154" s="46"/>
    </row>
    <row r="155" spans="1:46" s="46" customFormat="1" ht="21" customHeight="1">
      <c r="A155" s="9"/>
      <c r="B155" s="155"/>
      <c r="C155" s="130" t="s">
        <v>171</v>
      </c>
      <c r="D155" s="86"/>
      <c r="E155" s="86"/>
      <c r="F155" s="86"/>
      <c r="G155" s="86"/>
      <c r="H155" s="67"/>
      <c r="I155" s="67"/>
      <c r="J155" s="67"/>
      <c r="K155" s="86"/>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34"/>
      <c r="AM155" s="136"/>
      <c r="AN155" s="169"/>
      <c r="AO155" s="169"/>
      <c r="AP155" s="169"/>
      <c r="AQ155" s="169"/>
    </row>
    <row r="156" spans="1:46" s="46" customFormat="1" ht="13.5">
      <c r="A156" s="9"/>
      <c r="B156" s="155"/>
      <c r="C156" s="86"/>
      <c r="D156" s="86"/>
      <c r="E156" s="86"/>
      <c r="F156" s="86"/>
      <c r="G156" s="86"/>
      <c r="H156" s="282"/>
      <c r="I156" s="282"/>
      <c r="J156" s="282"/>
      <c r="K156" s="86"/>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34"/>
      <c r="AM156" s="136"/>
      <c r="AN156" s="169"/>
      <c r="AO156" s="169"/>
      <c r="AP156" s="169"/>
      <c r="AQ156" s="169"/>
    </row>
    <row r="157" spans="1:46" s="46" customFormat="1" ht="10.5" customHeight="1">
      <c r="A157" s="9"/>
      <c r="B157" s="155"/>
      <c r="C157" s="878" t="s">
        <v>172</v>
      </c>
      <c r="D157" s="879"/>
      <c r="E157" s="884" t="s">
        <v>173</v>
      </c>
      <c r="F157" s="885"/>
      <c r="G157" s="885"/>
      <c r="H157" s="885"/>
      <c r="I157" s="885"/>
      <c r="J157" s="885"/>
      <c r="K157" s="885"/>
      <c r="L157" s="885"/>
      <c r="M157" s="885"/>
      <c r="N157" s="885"/>
      <c r="O157" s="885"/>
      <c r="P157" s="885"/>
      <c r="Q157" s="886"/>
      <c r="R157" s="878" t="s">
        <v>486</v>
      </c>
      <c r="S157" s="893"/>
      <c r="T157" s="893"/>
      <c r="U157" s="893"/>
      <c r="V157" s="893"/>
      <c r="W157" s="893"/>
      <c r="X157" s="893"/>
      <c r="Y157" s="893"/>
      <c r="Z157" s="893"/>
      <c r="AA157" s="893"/>
      <c r="AB157" s="893"/>
      <c r="AC157" s="879"/>
      <c r="AD157" s="872" t="s">
        <v>174</v>
      </c>
      <c r="AE157" s="872"/>
      <c r="AF157" s="1097" t="s">
        <v>218</v>
      </c>
      <c r="AG157" s="1097"/>
      <c r="AH157" s="873" t="s">
        <v>487</v>
      </c>
      <c r="AI157" s="873"/>
      <c r="AJ157" s="873"/>
      <c r="AK157" s="34"/>
      <c r="AM157" s="136"/>
      <c r="AN157" s="169"/>
      <c r="AO157" s="169"/>
      <c r="AP157" s="169"/>
      <c r="AQ157" s="169"/>
      <c r="AR157" s="45"/>
    </row>
    <row r="158" spans="1:46" s="46" customFormat="1" ht="10.5" customHeight="1">
      <c r="A158" s="9"/>
      <c r="B158" s="155"/>
      <c r="C158" s="1095"/>
      <c r="D158" s="881"/>
      <c r="E158" s="1096"/>
      <c r="F158" s="888"/>
      <c r="G158" s="888"/>
      <c r="H158" s="888"/>
      <c r="I158" s="888"/>
      <c r="J158" s="888"/>
      <c r="K158" s="888"/>
      <c r="L158" s="888"/>
      <c r="M158" s="888"/>
      <c r="N158" s="888"/>
      <c r="O158" s="888"/>
      <c r="P158" s="888"/>
      <c r="Q158" s="889"/>
      <c r="R158" s="1095"/>
      <c r="S158" s="894"/>
      <c r="T158" s="894"/>
      <c r="U158" s="894"/>
      <c r="V158" s="894"/>
      <c r="W158" s="894"/>
      <c r="X158" s="894"/>
      <c r="Y158" s="894"/>
      <c r="Z158" s="894"/>
      <c r="AA158" s="894"/>
      <c r="AB158" s="894"/>
      <c r="AC158" s="881"/>
      <c r="AD158" s="872"/>
      <c r="AE158" s="872"/>
      <c r="AF158" s="1097"/>
      <c r="AG158" s="1097"/>
      <c r="AH158" s="873"/>
      <c r="AI158" s="873"/>
      <c r="AJ158" s="873"/>
      <c r="AK158" s="34"/>
      <c r="AM158" s="136"/>
      <c r="AN158" s="169"/>
      <c r="AO158" s="169"/>
      <c r="AP158" s="169"/>
      <c r="AQ158" s="169"/>
      <c r="AR158" s="45"/>
    </row>
    <row r="159" spans="1:46" s="46" customFormat="1" ht="10.5" customHeight="1">
      <c r="A159" s="9"/>
      <c r="B159" s="155"/>
      <c r="C159" s="1095"/>
      <c r="D159" s="881"/>
      <c r="E159" s="890"/>
      <c r="F159" s="891"/>
      <c r="G159" s="891"/>
      <c r="H159" s="891"/>
      <c r="I159" s="891"/>
      <c r="J159" s="891"/>
      <c r="K159" s="891"/>
      <c r="L159" s="891"/>
      <c r="M159" s="891"/>
      <c r="N159" s="891"/>
      <c r="O159" s="891"/>
      <c r="P159" s="891"/>
      <c r="Q159" s="892"/>
      <c r="R159" s="1095"/>
      <c r="S159" s="894"/>
      <c r="T159" s="894"/>
      <c r="U159" s="894"/>
      <c r="V159" s="894"/>
      <c r="W159" s="894"/>
      <c r="X159" s="894"/>
      <c r="Y159" s="894"/>
      <c r="Z159" s="894"/>
      <c r="AA159" s="894"/>
      <c r="AB159" s="894"/>
      <c r="AC159" s="881"/>
      <c r="AD159" s="872"/>
      <c r="AE159" s="872"/>
      <c r="AF159" s="1097"/>
      <c r="AG159" s="1097"/>
      <c r="AH159" s="873"/>
      <c r="AI159" s="873"/>
      <c r="AJ159" s="873"/>
      <c r="AK159" s="34"/>
      <c r="AM159" s="136"/>
      <c r="AN159" s="169"/>
      <c r="AO159" s="169"/>
      <c r="AP159" s="169"/>
      <c r="AQ159" s="169"/>
    </row>
    <row r="160" spans="1:46" s="46" customFormat="1" ht="27.75" customHeight="1">
      <c r="A160" s="9"/>
      <c r="B160" s="155"/>
      <c r="C160" s="1095"/>
      <c r="D160" s="881"/>
      <c r="E160" s="1098" t="s">
        <v>176</v>
      </c>
      <c r="F160" s="1099"/>
      <c r="G160" s="1100"/>
      <c r="H160" s="874" t="s">
        <v>177</v>
      </c>
      <c r="I160" s="875"/>
      <c r="J160" s="875"/>
      <c r="K160" s="875"/>
      <c r="L160" s="875"/>
      <c r="M160" s="875"/>
      <c r="N160" s="875"/>
      <c r="O160" s="875"/>
      <c r="P160" s="875"/>
      <c r="Q160" s="876"/>
      <c r="R160" s="1095"/>
      <c r="S160" s="894"/>
      <c r="T160" s="894"/>
      <c r="U160" s="894"/>
      <c r="V160" s="894"/>
      <c r="W160" s="894"/>
      <c r="X160" s="894"/>
      <c r="Y160" s="894"/>
      <c r="Z160" s="894"/>
      <c r="AA160" s="894"/>
      <c r="AB160" s="894"/>
      <c r="AC160" s="881"/>
      <c r="AD160" s="872"/>
      <c r="AE160" s="872"/>
      <c r="AF160" s="1097"/>
      <c r="AG160" s="1097"/>
      <c r="AH160" s="873"/>
      <c r="AI160" s="873"/>
      <c r="AJ160" s="873"/>
      <c r="AK160" s="34"/>
      <c r="AM160" s="136"/>
      <c r="AN160" s="169"/>
      <c r="AO160" s="169"/>
      <c r="AP160" s="169"/>
      <c r="AQ160" s="169"/>
    </row>
    <row r="161" spans="1:46" s="46" customFormat="1" ht="27.75" customHeight="1">
      <c r="A161" s="9"/>
      <c r="B161" s="155"/>
      <c r="C161" s="882"/>
      <c r="D161" s="883"/>
      <c r="E161" s="1101"/>
      <c r="F161" s="1102"/>
      <c r="G161" s="1103"/>
      <c r="H161" s="874" t="s">
        <v>178</v>
      </c>
      <c r="I161" s="875"/>
      <c r="J161" s="875"/>
      <c r="K161" s="876"/>
      <c r="L161" s="874" t="s">
        <v>179</v>
      </c>
      <c r="M161" s="875"/>
      <c r="N161" s="875"/>
      <c r="O161" s="875"/>
      <c r="P161" s="875"/>
      <c r="Q161" s="876"/>
      <c r="R161" s="882"/>
      <c r="S161" s="895"/>
      <c r="T161" s="895"/>
      <c r="U161" s="895"/>
      <c r="V161" s="895"/>
      <c r="W161" s="895"/>
      <c r="X161" s="895"/>
      <c r="Y161" s="895"/>
      <c r="Z161" s="895"/>
      <c r="AA161" s="895"/>
      <c r="AB161" s="895"/>
      <c r="AC161" s="883"/>
      <c r="AD161" s="872"/>
      <c r="AE161" s="872"/>
      <c r="AF161" s="1097"/>
      <c r="AG161" s="1097"/>
      <c r="AH161" s="873"/>
      <c r="AI161" s="873"/>
      <c r="AJ161" s="873"/>
      <c r="AK161" s="34"/>
      <c r="AM161" s="136"/>
      <c r="AN161" s="169"/>
      <c r="AO161" s="169"/>
      <c r="AP161" s="169"/>
      <c r="AQ161" s="169"/>
    </row>
    <row r="162" spans="1:46" s="46" customFormat="1" ht="42" customHeight="1">
      <c r="A162" s="9"/>
      <c r="B162" s="155"/>
      <c r="C162" s="900">
        <v>1</v>
      </c>
      <c r="D162" s="901"/>
      <c r="E162" s="902" t="str" cm="1">
        <f t="array" aca="1" ref="E162" ca="1">IFERROR(INDIRECT("Tbl!"&amp;ADDRESS(MATCH($L162,Tbl!$AC:$AC,0),27)),"")</f>
        <v/>
      </c>
      <c r="F162" s="903"/>
      <c r="G162" s="904"/>
      <c r="H162" s="905" t="str" cm="1">
        <f t="array" aca="1" ref="H162" ca="1">IFERROR(INDIRECT("Tbl!"&amp;ADDRESS(MATCH($L162,Tbl!$AC:$AC,0),28)),"")</f>
        <v/>
      </c>
      <c r="I162" s="906"/>
      <c r="J162" s="906"/>
      <c r="K162" s="907"/>
      <c r="L162" s="908"/>
      <c r="M162" s="909"/>
      <c r="N162" s="909"/>
      <c r="O162" s="909"/>
      <c r="P162" s="909"/>
      <c r="Q162" s="909"/>
      <c r="R162" s="1104"/>
      <c r="S162" s="1105"/>
      <c r="T162" s="1105"/>
      <c r="U162" s="1105"/>
      <c r="V162" s="1105"/>
      <c r="W162" s="1105"/>
      <c r="X162" s="1105"/>
      <c r="Y162" s="1105"/>
      <c r="Z162" s="1105"/>
      <c r="AA162" s="1105"/>
      <c r="AB162" s="1105"/>
      <c r="AC162" s="1105"/>
      <c r="AD162" s="896"/>
      <c r="AE162" s="896"/>
      <c r="AF162" s="896"/>
      <c r="AG162" s="896"/>
      <c r="AH162" s="897"/>
      <c r="AI162" s="898"/>
      <c r="AJ162" s="899"/>
      <c r="AK162" s="34"/>
      <c r="AM162" s="343" t="s">
        <v>533</v>
      </c>
      <c r="AN162" s="343"/>
      <c r="AO162" s="343"/>
      <c r="AP162" s="343"/>
      <c r="AQ162" s="343"/>
      <c r="AR162" s="343"/>
      <c r="AS162" s="343"/>
    </row>
    <row r="163" spans="1:46" s="46" customFormat="1" ht="42" customHeight="1">
      <c r="A163" s="9"/>
      <c r="B163" s="155"/>
      <c r="C163" s="900">
        <v>2</v>
      </c>
      <c r="D163" s="901"/>
      <c r="E163" s="902" t="str" cm="1">
        <f t="array" aca="1" ref="E163" ca="1">IFERROR(INDIRECT("Tbl!"&amp;ADDRESS(MATCH($L163,Tbl!$AC:$AC,0),27)),"")</f>
        <v/>
      </c>
      <c r="F163" s="903"/>
      <c r="G163" s="904"/>
      <c r="H163" s="905" t="str" cm="1">
        <f t="array" aca="1" ref="H163" ca="1">IFERROR(INDIRECT("Tbl!"&amp;ADDRESS(MATCH($L163,Tbl!$AC:$AC,0),28)),"")</f>
        <v/>
      </c>
      <c r="I163" s="906"/>
      <c r="J163" s="906"/>
      <c r="K163" s="907"/>
      <c r="L163" s="908"/>
      <c r="M163" s="909"/>
      <c r="N163" s="909"/>
      <c r="O163" s="909"/>
      <c r="P163" s="909"/>
      <c r="Q163" s="909"/>
      <c r="R163" s="1104"/>
      <c r="S163" s="1105"/>
      <c r="T163" s="1105"/>
      <c r="U163" s="1105"/>
      <c r="V163" s="1105"/>
      <c r="W163" s="1105"/>
      <c r="X163" s="1105"/>
      <c r="Y163" s="1105"/>
      <c r="Z163" s="1105"/>
      <c r="AA163" s="1105"/>
      <c r="AB163" s="1105"/>
      <c r="AC163" s="1105"/>
      <c r="AD163" s="896"/>
      <c r="AE163" s="896"/>
      <c r="AF163" s="896"/>
      <c r="AG163" s="896"/>
      <c r="AH163" s="897"/>
      <c r="AI163" s="898"/>
      <c r="AJ163" s="899"/>
      <c r="AK163" s="34"/>
      <c r="AM163" s="136"/>
      <c r="AN163" s="169"/>
      <c r="AO163" s="169"/>
      <c r="AP163" s="169"/>
      <c r="AQ163" s="169"/>
    </row>
    <row r="164" spans="1:46" s="46" customFormat="1" ht="42" customHeight="1">
      <c r="A164" s="9"/>
      <c r="B164" s="155"/>
      <c r="C164" s="900">
        <v>3</v>
      </c>
      <c r="D164" s="901"/>
      <c r="E164" s="902" t="str" cm="1">
        <f t="array" aca="1" ref="E164" ca="1">IFERROR(INDIRECT("Tbl!"&amp;ADDRESS(MATCH($L164,Tbl!$AC:$AC,0),27)),"")</f>
        <v/>
      </c>
      <c r="F164" s="903"/>
      <c r="G164" s="904"/>
      <c r="H164" s="905" t="str" cm="1">
        <f t="array" aca="1" ref="H164" ca="1">IFERROR(INDIRECT("Tbl!"&amp;ADDRESS(MATCH($L164,Tbl!$AC:$AC,0),28)),"")</f>
        <v/>
      </c>
      <c r="I164" s="906"/>
      <c r="J164" s="906"/>
      <c r="K164" s="907"/>
      <c r="L164" s="908"/>
      <c r="M164" s="909"/>
      <c r="N164" s="909"/>
      <c r="O164" s="909"/>
      <c r="P164" s="909"/>
      <c r="Q164" s="909"/>
      <c r="R164" s="1104"/>
      <c r="S164" s="1105"/>
      <c r="T164" s="1105"/>
      <c r="U164" s="1105"/>
      <c r="V164" s="1105"/>
      <c r="W164" s="1105"/>
      <c r="X164" s="1105"/>
      <c r="Y164" s="1105"/>
      <c r="Z164" s="1105"/>
      <c r="AA164" s="1105"/>
      <c r="AB164" s="1105"/>
      <c r="AC164" s="1105"/>
      <c r="AD164" s="896"/>
      <c r="AE164" s="896"/>
      <c r="AF164" s="896"/>
      <c r="AG164" s="896"/>
      <c r="AH164" s="897"/>
      <c r="AI164" s="898"/>
      <c r="AJ164" s="899"/>
      <c r="AK164" s="34"/>
      <c r="AM164" s="136"/>
      <c r="AN164" s="169"/>
      <c r="AO164" s="169"/>
      <c r="AP164" s="169"/>
      <c r="AQ164" s="169"/>
    </row>
    <row r="165" spans="1:46" s="46" customFormat="1" ht="42" customHeight="1">
      <c r="A165" s="9"/>
      <c r="B165" s="155"/>
      <c r="C165" s="900">
        <v>4</v>
      </c>
      <c r="D165" s="901"/>
      <c r="E165" s="902" t="str" cm="1">
        <f t="array" aca="1" ref="E165" ca="1">IFERROR(INDIRECT("Tbl!"&amp;ADDRESS(MATCH($L165,Tbl!$AC:$AC,0),27)),"")</f>
        <v/>
      </c>
      <c r="F165" s="903"/>
      <c r="G165" s="904"/>
      <c r="H165" s="905" t="str" cm="1">
        <f t="array" aca="1" ref="H165" ca="1">IFERROR(INDIRECT("Tbl!"&amp;ADDRESS(MATCH($L165,Tbl!$AC:$AC,0),28)),"")</f>
        <v/>
      </c>
      <c r="I165" s="906"/>
      <c r="J165" s="906"/>
      <c r="K165" s="907"/>
      <c r="L165" s="908"/>
      <c r="M165" s="909"/>
      <c r="N165" s="909"/>
      <c r="O165" s="909"/>
      <c r="P165" s="909"/>
      <c r="Q165" s="909"/>
      <c r="R165" s="1104"/>
      <c r="S165" s="1105"/>
      <c r="T165" s="1105"/>
      <c r="U165" s="1105"/>
      <c r="V165" s="1105"/>
      <c r="W165" s="1105"/>
      <c r="X165" s="1105"/>
      <c r="Y165" s="1105"/>
      <c r="Z165" s="1105"/>
      <c r="AA165" s="1105"/>
      <c r="AB165" s="1105"/>
      <c r="AC165" s="1105"/>
      <c r="AD165" s="896"/>
      <c r="AE165" s="896"/>
      <c r="AF165" s="896"/>
      <c r="AG165" s="896"/>
      <c r="AH165" s="897"/>
      <c r="AI165" s="898"/>
      <c r="AJ165" s="899"/>
      <c r="AK165" s="34"/>
      <c r="AM165" s="136"/>
      <c r="AN165" s="169"/>
      <c r="AO165" s="169"/>
      <c r="AP165" s="169"/>
      <c r="AQ165" s="169"/>
    </row>
    <row r="166" spans="1:46" s="46" customFormat="1" ht="42" customHeight="1">
      <c r="A166" s="9"/>
      <c r="B166" s="155"/>
      <c r="C166" s="900">
        <v>5</v>
      </c>
      <c r="D166" s="901"/>
      <c r="E166" s="902" t="str" cm="1">
        <f t="array" aca="1" ref="E166" ca="1">IFERROR(INDIRECT("Tbl!"&amp;ADDRESS(MATCH($L166,Tbl!$AC:$AC,0),27)),"")</f>
        <v/>
      </c>
      <c r="F166" s="903"/>
      <c r="G166" s="904"/>
      <c r="H166" s="905" t="str" cm="1">
        <f t="array" aca="1" ref="H166" ca="1">IFERROR(INDIRECT("Tbl!"&amp;ADDRESS(MATCH($L166,Tbl!$AC:$AC,0),28)),"")</f>
        <v/>
      </c>
      <c r="I166" s="906"/>
      <c r="J166" s="906"/>
      <c r="K166" s="907"/>
      <c r="L166" s="908"/>
      <c r="M166" s="909"/>
      <c r="N166" s="909"/>
      <c r="O166" s="909"/>
      <c r="P166" s="909"/>
      <c r="Q166" s="909"/>
      <c r="R166" s="1104"/>
      <c r="S166" s="1105"/>
      <c r="T166" s="1105"/>
      <c r="U166" s="1105"/>
      <c r="V166" s="1105"/>
      <c r="W166" s="1105"/>
      <c r="X166" s="1105"/>
      <c r="Y166" s="1105"/>
      <c r="Z166" s="1105"/>
      <c r="AA166" s="1105"/>
      <c r="AB166" s="1105"/>
      <c r="AC166" s="1105"/>
      <c r="AD166" s="896"/>
      <c r="AE166" s="896"/>
      <c r="AF166" s="896"/>
      <c r="AG166" s="896"/>
      <c r="AH166" s="897"/>
      <c r="AI166" s="898"/>
      <c r="AJ166" s="899"/>
      <c r="AK166" s="34"/>
      <c r="AM166" s="136"/>
      <c r="AN166" s="169"/>
      <c r="AO166" s="169"/>
      <c r="AP166" s="169"/>
      <c r="AQ166" s="169"/>
    </row>
    <row r="167" spans="1:46" s="46" customFormat="1" ht="42" customHeight="1">
      <c r="A167" s="9"/>
      <c r="B167" s="155"/>
      <c r="C167" s="900">
        <v>6</v>
      </c>
      <c r="D167" s="901"/>
      <c r="E167" s="902" t="str" cm="1">
        <f t="array" aca="1" ref="E167" ca="1">IFERROR(INDIRECT("Tbl!"&amp;ADDRESS(MATCH($L167,Tbl!$AC:$AC,0),27)),"")</f>
        <v/>
      </c>
      <c r="F167" s="903"/>
      <c r="G167" s="904"/>
      <c r="H167" s="905" t="str" cm="1">
        <f t="array" aca="1" ref="H167" ca="1">IFERROR(INDIRECT("Tbl!"&amp;ADDRESS(MATCH($L167,Tbl!$AC:$AC,0),28)),"")</f>
        <v/>
      </c>
      <c r="I167" s="906"/>
      <c r="J167" s="906"/>
      <c r="K167" s="907"/>
      <c r="L167" s="908"/>
      <c r="M167" s="909"/>
      <c r="N167" s="909"/>
      <c r="O167" s="909"/>
      <c r="P167" s="909"/>
      <c r="Q167" s="909"/>
      <c r="R167" s="1104"/>
      <c r="S167" s="1105"/>
      <c r="T167" s="1105"/>
      <c r="U167" s="1105"/>
      <c r="V167" s="1105"/>
      <c r="W167" s="1105"/>
      <c r="X167" s="1105"/>
      <c r="Y167" s="1105"/>
      <c r="Z167" s="1105"/>
      <c r="AA167" s="1105"/>
      <c r="AB167" s="1105"/>
      <c r="AC167" s="1105"/>
      <c r="AD167" s="896"/>
      <c r="AE167" s="896"/>
      <c r="AF167" s="896"/>
      <c r="AG167" s="896"/>
      <c r="AH167" s="897"/>
      <c r="AI167" s="898"/>
      <c r="AJ167" s="899"/>
      <c r="AK167" s="34"/>
      <c r="AM167" s="136"/>
      <c r="AN167" s="169"/>
      <c r="AO167" s="169"/>
      <c r="AP167" s="169"/>
      <c r="AQ167" s="169"/>
    </row>
    <row r="168" spans="1:46" s="46" customFormat="1" ht="42" customHeight="1">
      <c r="A168" s="9"/>
      <c r="B168" s="155"/>
      <c r="C168" s="900">
        <v>7</v>
      </c>
      <c r="D168" s="901"/>
      <c r="E168" s="902" t="str" cm="1">
        <f t="array" aca="1" ref="E168" ca="1">IFERROR(INDIRECT("Tbl!"&amp;ADDRESS(MATCH($L168,Tbl!$AC:$AC,0),27)),"")</f>
        <v/>
      </c>
      <c r="F168" s="903"/>
      <c r="G168" s="904"/>
      <c r="H168" s="905" t="str" cm="1">
        <f t="array" aca="1" ref="H168" ca="1">IFERROR(INDIRECT("Tbl!"&amp;ADDRESS(MATCH($L168,Tbl!$AC:$AC,0),28)),"")</f>
        <v/>
      </c>
      <c r="I168" s="906"/>
      <c r="J168" s="906"/>
      <c r="K168" s="907"/>
      <c r="L168" s="908"/>
      <c r="M168" s="909"/>
      <c r="N168" s="909"/>
      <c r="O168" s="909"/>
      <c r="P168" s="909"/>
      <c r="Q168" s="909"/>
      <c r="R168" s="1104"/>
      <c r="S168" s="1105"/>
      <c r="T168" s="1105"/>
      <c r="U168" s="1105"/>
      <c r="V168" s="1105"/>
      <c r="W168" s="1105"/>
      <c r="X168" s="1105"/>
      <c r="Y168" s="1105"/>
      <c r="Z168" s="1105"/>
      <c r="AA168" s="1105"/>
      <c r="AB168" s="1105"/>
      <c r="AC168" s="1105"/>
      <c r="AD168" s="896"/>
      <c r="AE168" s="896"/>
      <c r="AF168" s="896"/>
      <c r="AG168" s="896"/>
      <c r="AH168" s="897"/>
      <c r="AI168" s="898"/>
      <c r="AJ168" s="899"/>
      <c r="AK168" s="34"/>
      <c r="AM168" s="136"/>
      <c r="AN168" s="169"/>
      <c r="AO168" s="169"/>
      <c r="AP168" s="169"/>
      <c r="AQ168" s="169"/>
    </row>
    <row r="169" spans="1:46" s="46" customFormat="1" ht="42" customHeight="1">
      <c r="A169" s="9"/>
      <c r="B169" s="155"/>
      <c r="C169" s="900">
        <v>8</v>
      </c>
      <c r="D169" s="901"/>
      <c r="E169" s="902" t="str" cm="1">
        <f t="array" aca="1" ref="E169" ca="1">IFERROR(INDIRECT("Tbl!"&amp;ADDRESS(MATCH($L169,Tbl!$AC:$AC,0),27)),"")</f>
        <v/>
      </c>
      <c r="F169" s="903"/>
      <c r="G169" s="904"/>
      <c r="H169" s="905" t="str" cm="1">
        <f t="array" aca="1" ref="H169" ca="1">IFERROR(INDIRECT("Tbl!"&amp;ADDRESS(MATCH($L169,Tbl!$AC:$AC,0),28)),"")</f>
        <v/>
      </c>
      <c r="I169" s="906"/>
      <c r="J169" s="906"/>
      <c r="K169" s="907"/>
      <c r="L169" s="908"/>
      <c r="M169" s="909"/>
      <c r="N169" s="909"/>
      <c r="O169" s="909"/>
      <c r="P169" s="909"/>
      <c r="Q169" s="909"/>
      <c r="R169" s="1104"/>
      <c r="S169" s="1105"/>
      <c r="T169" s="1105"/>
      <c r="U169" s="1105"/>
      <c r="V169" s="1105"/>
      <c r="W169" s="1105"/>
      <c r="X169" s="1105"/>
      <c r="Y169" s="1105"/>
      <c r="Z169" s="1105"/>
      <c r="AA169" s="1105"/>
      <c r="AB169" s="1105"/>
      <c r="AC169" s="1105"/>
      <c r="AD169" s="896"/>
      <c r="AE169" s="896"/>
      <c r="AF169" s="896"/>
      <c r="AG169" s="896"/>
      <c r="AH169" s="897"/>
      <c r="AI169" s="898"/>
      <c r="AJ169" s="899"/>
      <c r="AK169" s="34"/>
      <c r="AM169" s="136"/>
      <c r="AN169" s="169"/>
      <c r="AO169" s="169"/>
      <c r="AP169" s="169"/>
      <c r="AQ169" s="169"/>
    </row>
    <row r="170" spans="1:46" s="46" customFormat="1" ht="42" customHeight="1">
      <c r="A170" s="9"/>
      <c r="B170" s="155"/>
      <c r="C170" s="900">
        <v>9</v>
      </c>
      <c r="D170" s="901"/>
      <c r="E170" s="902" t="str" cm="1">
        <f t="array" aca="1" ref="E170" ca="1">IFERROR(INDIRECT("Tbl!"&amp;ADDRESS(MATCH($L170,Tbl!$AC:$AC,0),27)),"")</f>
        <v/>
      </c>
      <c r="F170" s="903"/>
      <c r="G170" s="904"/>
      <c r="H170" s="905" t="str" cm="1">
        <f t="array" aca="1" ref="H170" ca="1">IFERROR(INDIRECT("Tbl!"&amp;ADDRESS(MATCH($L170,Tbl!$AC:$AC,0),28)),"")</f>
        <v/>
      </c>
      <c r="I170" s="906"/>
      <c r="J170" s="906"/>
      <c r="K170" s="907"/>
      <c r="L170" s="908"/>
      <c r="M170" s="909"/>
      <c r="N170" s="909"/>
      <c r="O170" s="909"/>
      <c r="P170" s="909"/>
      <c r="Q170" s="909"/>
      <c r="R170" s="1104"/>
      <c r="S170" s="1105"/>
      <c r="T170" s="1105"/>
      <c r="U170" s="1105"/>
      <c r="V170" s="1105"/>
      <c r="W170" s="1105"/>
      <c r="X170" s="1105"/>
      <c r="Y170" s="1105"/>
      <c r="Z170" s="1105"/>
      <c r="AA170" s="1105"/>
      <c r="AB170" s="1105"/>
      <c r="AC170" s="1105"/>
      <c r="AD170" s="896"/>
      <c r="AE170" s="896"/>
      <c r="AF170" s="896"/>
      <c r="AG170" s="896"/>
      <c r="AH170" s="897"/>
      <c r="AI170" s="898"/>
      <c r="AJ170" s="899"/>
      <c r="AK170" s="34"/>
      <c r="AM170" s="136"/>
      <c r="AN170" s="169"/>
      <c r="AO170" s="169"/>
      <c r="AP170" s="169"/>
      <c r="AQ170" s="169"/>
    </row>
    <row r="171" spans="1:46" s="46" customFormat="1" ht="42" customHeight="1">
      <c r="A171" s="9"/>
      <c r="B171" s="155"/>
      <c r="C171" s="900">
        <v>10</v>
      </c>
      <c r="D171" s="901"/>
      <c r="E171" s="902" t="str" cm="1">
        <f t="array" aca="1" ref="E171" ca="1">IFERROR(INDIRECT("Tbl!"&amp;ADDRESS(MATCH($L171,Tbl!$AC:$AC,0),27)),"")</f>
        <v/>
      </c>
      <c r="F171" s="903"/>
      <c r="G171" s="904"/>
      <c r="H171" s="905" t="str" cm="1">
        <f t="array" aca="1" ref="H171" ca="1">IFERROR(INDIRECT("Tbl!"&amp;ADDRESS(MATCH($L171,Tbl!$AC:$AC,0),28)),"")</f>
        <v/>
      </c>
      <c r="I171" s="906"/>
      <c r="J171" s="906"/>
      <c r="K171" s="907"/>
      <c r="L171" s="908"/>
      <c r="M171" s="909"/>
      <c r="N171" s="909"/>
      <c r="O171" s="909"/>
      <c r="P171" s="909"/>
      <c r="Q171" s="909"/>
      <c r="R171" s="1104"/>
      <c r="S171" s="1105"/>
      <c r="T171" s="1105"/>
      <c r="U171" s="1105"/>
      <c r="V171" s="1105"/>
      <c r="W171" s="1105"/>
      <c r="X171" s="1105"/>
      <c r="Y171" s="1105"/>
      <c r="Z171" s="1105"/>
      <c r="AA171" s="1105"/>
      <c r="AB171" s="1105"/>
      <c r="AC171" s="1105"/>
      <c r="AD171" s="896"/>
      <c r="AE171" s="896"/>
      <c r="AF171" s="896"/>
      <c r="AG171" s="896"/>
      <c r="AH171" s="897"/>
      <c r="AI171" s="898"/>
      <c r="AJ171" s="899"/>
      <c r="AK171" s="34"/>
      <c r="AM171" s="136"/>
      <c r="AN171" s="169"/>
      <c r="AO171" s="169"/>
      <c r="AP171" s="169"/>
      <c r="AQ171" s="169"/>
    </row>
    <row r="172" spans="1:46" s="46" customFormat="1" ht="42" customHeight="1">
      <c r="A172" s="9"/>
      <c r="B172" s="155"/>
      <c r="C172" s="900">
        <v>11</v>
      </c>
      <c r="D172" s="901"/>
      <c r="E172" s="902" t="str" cm="1">
        <f t="array" aca="1" ref="E172" ca="1">IFERROR(INDIRECT("Tbl!"&amp;ADDRESS(MATCH($L172,Tbl!$AC:$AC,0),27)),"")</f>
        <v/>
      </c>
      <c r="F172" s="903"/>
      <c r="G172" s="904"/>
      <c r="H172" s="905" t="str" cm="1">
        <f t="array" aca="1" ref="H172" ca="1">IFERROR(INDIRECT("Tbl!"&amp;ADDRESS(MATCH($L172,Tbl!$AC:$AC,0),28)),"")</f>
        <v/>
      </c>
      <c r="I172" s="906"/>
      <c r="J172" s="906"/>
      <c r="K172" s="907"/>
      <c r="L172" s="908"/>
      <c r="M172" s="909"/>
      <c r="N172" s="909"/>
      <c r="O172" s="909"/>
      <c r="P172" s="909"/>
      <c r="Q172" s="909"/>
      <c r="R172" s="1104"/>
      <c r="S172" s="1105"/>
      <c r="T172" s="1105"/>
      <c r="U172" s="1105"/>
      <c r="V172" s="1105"/>
      <c r="W172" s="1105"/>
      <c r="X172" s="1105"/>
      <c r="Y172" s="1105"/>
      <c r="Z172" s="1105"/>
      <c r="AA172" s="1105"/>
      <c r="AB172" s="1105"/>
      <c r="AC172" s="1105"/>
      <c r="AD172" s="896"/>
      <c r="AE172" s="896"/>
      <c r="AF172" s="896"/>
      <c r="AG172" s="896"/>
      <c r="AH172" s="897"/>
      <c r="AI172" s="898"/>
      <c r="AJ172" s="899"/>
      <c r="AK172" s="34"/>
      <c r="AM172" s="136"/>
      <c r="AN172" s="169"/>
      <c r="AO172" s="169"/>
      <c r="AP172" s="169"/>
      <c r="AQ172" s="169"/>
    </row>
    <row r="173" spans="1:46" s="46" customFormat="1" ht="42" customHeight="1">
      <c r="A173" s="9"/>
      <c r="B173" s="155"/>
      <c r="C173" s="900">
        <v>12</v>
      </c>
      <c r="D173" s="901"/>
      <c r="E173" s="902" t="str" cm="1">
        <f t="array" aca="1" ref="E173" ca="1">IFERROR(INDIRECT("Tbl!"&amp;ADDRESS(MATCH($L173,Tbl!$AC:$AC,0),27)),"")</f>
        <v/>
      </c>
      <c r="F173" s="903"/>
      <c r="G173" s="904"/>
      <c r="H173" s="905" t="str" cm="1">
        <f t="array" aca="1" ref="H173" ca="1">IFERROR(INDIRECT("Tbl!"&amp;ADDRESS(MATCH($L173,Tbl!$AC:$AC,0),28)),"")</f>
        <v/>
      </c>
      <c r="I173" s="906"/>
      <c r="J173" s="906"/>
      <c r="K173" s="907"/>
      <c r="L173" s="908"/>
      <c r="M173" s="909"/>
      <c r="N173" s="909"/>
      <c r="O173" s="909"/>
      <c r="P173" s="909"/>
      <c r="Q173" s="909"/>
      <c r="R173" s="1104"/>
      <c r="S173" s="1105"/>
      <c r="T173" s="1105"/>
      <c r="U173" s="1105"/>
      <c r="V173" s="1105"/>
      <c r="W173" s="1105"/>
      <c r="X173" s="1105"/>
      <c r="Y173" s="1105"/>
      <c r="Z173" s="1105"/>
      <c r="AA173" s="1105"/>
      <c r="AB173" s="1105"/>
      <c r="AC173" s="1105"/>
      <c r="AD173" s="896"/>
      <c r="AE173" s="896"/>
      <c r="AF173" s="896"/>
      <c r="AG173" s="896"/>
      <c r="AH173" s="897"/>
      <c r="AI173" s="898"/>
      <c r="AJ173" s="899"/>
      <c r="AK173" s="34"/>
      <c r="AM173" s="136"/>
      <c r="AN173" s="169"/>
      <c r="AO173" s="169"/>
      <c r="AP173" s="169"/>
      <c r="AQ173" s="169"/>
    </row>
    <row r="174" spans="1:46" s="46" customFormat="1" ht="42" customHeight="1">
      <c r="A174" s="9"/>
      <c r="B174" s="155"/>
      <c r="C174" s="900">
        <v>13</v>
      </c>
      <c r="D174" s="901"/>
      <c r="E174" s="902" t="str" cm="1">
        <f t="array" aca="1" ref="E174" ca="1">IFERROR(INDIRECT("Tbl!"&amp;ADDRESS(MATCH($L174,Tbl!$AC:$AC,0),27)),"")</f>
        <v/>
      </c>
      <c r="F174" s="903"/>
      <c r="G174" s="904"/>
      <c r="H174" s="905" t="str" cm="1">
        <f t="array" aca="1" ref="H174" ca="1">IFERROR(INDIRECT("Tbl!"&amp;ADDRESS(MATCH($L174,Tbl!$AC:$AC,0),28)),"")</f>
        <v/>
      </c>
      <c r="I174" s="906"/>
      <c r="J174" s="906"/>
      <c r="K174" s="907"/>
      <c r="L174" s="908"/>
      <c r="M174" s="909"/>
      <c r="N174" s="909"/>
      <c r="O174" s="909"/>
      <c r="P174" s="909"/>
      <c r="Q174" s="909"/>
      <c r="R174" s="1104"/>
      <c r="S174" s="1105"/>
      <c r="T174" s="1105"/>
      <c r="U174" s="1105"/>
      <c r="V174" s="1105"/>
      <c r="W174" s="1105"/>
      <c r="X174" s="1105"/>
      <c r="Y174" s="1105"/>
      <c r="Z174" s="1105"/>
      <c r="AA174" s="1105"/>
      <c r="AB174" s="1105"/>
      <c r="AC174" s="1105"/>
      <c r="AD174" s="896"/>
      <c r="AE174" s="896"/>
      <c r="AF174" s="896"/>
      <c r="AG174" s="896"/>
      <c r="AH174" s="897"/>
      <c r="AI174" s="898"/>
      <c r="AJ174" s="899"/>
      <c r="AK174" s="34"/>
      <c r="AM174" s="136"/>
      <c r="AN174" s="169"/>
      <c r="AO174" s="169"/>
      <c r="AP174" s="169"/>
      <c r="AQ174" s="169"/>
      <c r="AR174" s="45"/>
      <c r="AS174" s="45"/>
      <c r="AT174" s="45"/>
    </row>
    <row r="175" spans="1:46" s="46" customFormat="1" ht="42" customHeight="1">
      <c r="A175" s="9"/>
      <c r="B175" s="155"/>
      <c r="C175" s="900">
        <v>14</v>
      </c>
      <c r="D175" s="901"/>
      <c r="E175" s="902" t="str" cm="1">
        <f t="array" aca="1" ref="E175" ca="1">IFERROR(INDIRECT("Tbl!"&amp;ADDRESS(MATCH($L175,Tbl!$AC:$AC,0),27)),"")</f>
        <v/>
      </c>
      <c r="F175" s="903"/>
      <c r="G175" s="904"/>
      <c r="H175" s="905" t="str" cm="1">
        <f t="array" aca="1" ref="H175" ca="1">IFERROR(INDIRECT("Tbl!"&amp;ADDRESS(MATCH($L175,Tbl!$AC:$AC,0),28)),"")</f>
        <v/>
      </c>
      <c r="I175" s="906"/>
      <c r="J175" s="906"/>
      <c r="K175" s="907"/>
      <c r="L175" s="908"/>
      <c r="M175" s="909"/>
      <c r="N175" s="909"/>
      <c r="O175" s="909"/>
      <c r="P175" s="909"/>
      <c r="Q175" s="909"/>
      <c r="R175" s="1104"/>
      <c r="S175" s="1105"/>
      <c r="T175" s="1105"/>
      <c r="U175" s="1105"/>
      <c r="V175" s="1105"/>
      <c r="W175" s="1105"/>
      <c r="X175" s="1105"/>
      <c r="Y175" s="1105"/>
      <c r="Z175" s="1105"/>
      <c r="AA175" s="1105"/>
      <c r="AB175" s="1105"/>
      <c r="AC175" s="1105"/>
      <c r="AD175" s="896"/>
      <c r="AE175" s="896"/>
      <c r="AF175" s="896"/>
      <c r="AG175" s="896"/>
      <c r="AH175" s="897"/>
      <c r="AI175" s="898"/>
      <c r="AJ175" s="899"/>
      <c r="AK175" s="34"/>
      <c r="AM175" s="136"/>
      <c r="AN175" s="169"/>
      <c r="AO175" s="169"/>
      <c r="AP175" s="169"/>
      <c r="AQ175" s="169"/>
    </row>
    <row r="176" spans="1:46" s="46" customFormat="1" ht="42" customHeight="1">
      <c r="A176" s="9"/>
      <c r="B176" s="155"/>
      <c r="C176" s="900">
        <v>15</v>
      </c>
      <c r="D176" s="901"/>
      <c r="E176" s="902" t="str" cm="1">
        <f t="array" aca="1" ref="E176" ca="1">IFERROR(INDIRECT("Tbl!"&amp;ADDRESS(MATCH($L176,Tbl!$AC:$AC,0),27)),"")</f>
        <v/>
      </c>
      <c r="F176" s="903"/>
      <c r="G176" s="904"/>
      <c r="H176" s="905" t="str" cm="1">
        <f t="array" aca="1" ref="H176" ca="1">IFERROR(INDIRECT("Tbl!"&amp;ADDRESS(MATCH($L176,Tbl!$AC:$AC,0),28)),"")</f>
        <v/>
      </c>
      <c r="I176" s="906"/>
      <c r="J176" s="906"/>
      <c r="K176" s="907"/>
      <c r="L176" s="908"/>
      <c r="M176" s="909"/>
      <c r="N176" s="909"/>
      <c r="O176" s="909"/>
      <c r="P176" s="909"/>
      <c r="Q176" s="909"/>
      <c r="R176" s="1104"/>
      <c r="S176" s="1105"/>
      <c r="T176" s="1105"/>
      <c r="U176" s="1105"/>
      <c r="V176" s="1105"/>
      <c r="W176" s="1105"/>
      <c r="X176" s="1105"/>
      <c r="Y176" s="1105"/>
      <c r="Z176" s="1105"/>
      <c r="AA176" s="1105"/>
      <c r="AB176" s="1105"/>
      <c r="AC176" s="1105"/>
      <c r="AD176" s="896"/>
      <c r="AE176" s="896"/>
      <c r="AF176" s="896"/>
      <c r="AG176" s="896"/>
      <c r="AH176" s="897"/>
      <c r="AI176" s="898"/>
      <c r="AJ176" s="899"/>
      <c r="AK176" s="34"/>
      <c r="AM176" s="308"/>
      <c r="AN176" s="308"/>
      <c r="AO176" s="308"/>
      <c r="AP176" s="308"/>
      <c r="AQ176" s="308"/>
      <c r="AR176" s="308"/>
      <c r="AS176" s="308"/>
      <c r="AT176" s="308"/>
    </row>
    <row r="177" spans="1:46" ht="18" customHeight="1">
      <c r="A177" s="1"/>
      <c r="B177" s="54"/>
      <c r="C177" s="283"/>
      <c r="D177" s="54"/>
      <c r="E177" s="54"/>
      <c r="F177" s="54"/>
      <c r="G177" s="54"/>
      <c r="H177" s="54"/>
      <c r="I177" s="54"/>
      <c r="J177" s="54"/>
      <c r="K177" s="54"/>
      <c r="L177" s="54"/>
      <c r="M177" s="54"/>
      <c r="N177" s="54"/>
      <c r="O177" s="54"/>
      <c r="P177" s="54"/>
      <c r="Q177" s="54"/>
      <c r="R177" s="54"/>
      <c r="S177" s="54"/>
      <c r="T177" s="54"/>
      <c r="U177" s="54"/>
      <c r="V177" s="116"/>
      <c r="W177" s="116"/>
      <c r="X177" s="116"/>
      <c r="Y177" s="116"/>
      <c r="Z177" s="116"/>
      <c r="AA177" s="121"/>
      <c r="AB177" s="116"/>
      <c r="AC177" s="116"/>
      <c r="AD177" s="116"/>
      <c r="AE177" s="116"/>
      <c r="AF177" s="116"/>
      <c r="AG177" s="116"/>
      <c r="AH177" s="116"/>
      <c r="AI177" s="116"/>
      <c r="AJ177" s="251" t="s">
        <v>79</v>
      </c>
      <c r="AK177" s="116"/>
      <c r="AN177" s="169"/>
      <c r="AO177" s="169"/>
      <c r="AP177" s="169"/>
      <c r="AQ177" s="169"/>
    </row>
    <row r="178" spans="1:46" s="46" customFormat="1" ht="13.5">
      <c r="A178" s="9"/>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871" t="s">
        <v>84</v>
      </c>
      <c r="Z178" s="871"/>
      <c r="AA178" s="871"/>
      <c r="AB178" s="871"/>
      <c r="AC178" s="746" t="str">
        <f>IF($AC$4="","",$AC$4)</f>
        <v/>
      </c>
      <c r="AD178" s="746"/>
      <c r="AE178" s="746"/>
      <c r="AF178" s="746"/>
      <c r="AG178" s="746"/>
      <c r="AH178" s="746"/>
      <c r="AI178" s="746"/>
      <c r="AJ178" s="746"/>
      <c r="AK178" s="67"/>
      <c r="AM178" s="136"/>
      <c r="AN178" s="169"/>
      <c r="AO178" s="169"/>
      <c r="AP178" s="169"/>
      <c r="AQ178" s="169"/>
    </row>
    <row r="179" spans="1:46">
      <c r="A179" s="1"/>
      <c r="B179" s="72"/>
      <c r="C179" s="258" t="s">
        <v>170</v>
      </c>
      <c r="D179" s="258"/>
      <c r="E179" s="258"/>
      <c r="F179" s="258"/>
      <c r="G179" s="258"/>
      <c r="H179" s="258"/>
      <c r="I179" s="258"/>
      <c r="J179" s="258"/>
      <c r="K179" s="258"/>
      <c r="L179" s="258"/>
      <c r="M179" s="258"/>
      <c r="N179" s="258"/>
      <c r="O179" s="258"/>
      <c r="P179" s="258"/>
      <c r="Q179" s="258"/>
      <c r="R179" s="258"/>
      <c r="S179" s="258"/>
      <c r="T179" s="258"/>
      <c r="U179" s="258"/>
      <c r="V179" s="258"/>
      <c r="W179" s="258"/>
      <c r="X179" s="258"/>
      <c r="Y179" s="54"/>
      <c r="Z179" s="54"/>
      <c r="AA179" s="54"/>
      <c r="AB179" s="54"/>
      <c r="AC179" s="54"/>
      <c r="AD179" s="54"/>
      <c r="AE179" s="54"/>
      <c r="AF179" s="281" t="str">
        <f>IF($E$10="B","B事業所（６）",IF($E$10="C","C事業所（６）",""))</f>
        <v/>
      </c>
      <c r="AG179" s="54"/>
      <c r="AH179" s="54"/>
      <c r="AI179" s="54"/>
      <c r="AJ179" s="54"/>
      <c r="AK179" s="54"/>
      <c r="AN179" s="169"/>
      <c r="AO179" s="169"/>
      <c r="AP179" s="169"/>
      <c r="AQ179" s="169"/>
      <c r="AR179" s="46"/>
      <c r="AS179" s="46"/>
      <c r="AT179" s="46"/>
    </row>
    <row r="180" spans="1:46" ht="8.25" customHeight="1">
      <c r="A180" s="1"/>
      <c r="B180" s="32"/>
      <c r="C180" s="17"/>
      <c r="D180" s="17"/>
      <c r="E180" s="17"/>
      <c r="F180" s="17"/>
      <c r="G180" s="17"/>
      <c r="H180" s="17"/>
      <c r="I180" s="17"/>
      <c r="J180" s="17"/>
      <c r="K180" s="17"/>
      <c r="L180" s="17"/>
      <c r="M180" s="17"/>
      <c r="N180" s="17"/>
      <c r="O180" s="17"/>
      <c r="P180" s="17"/>
      <c r="Q180" s="17"/>
      <c r="R180" s="17"/>
      <c r="S180" s="17"/>
      <c r="T180" s="17"/>
      <c r="U180" s="17"/>
      <c r="V180" s="5"/>
      <c r="W180" s="5"/>
      <c r="X180" s="5"/>
      <c r="Y180" s="5"/>
      <c r="Z180" s="5"/>
      <c r="AA180" s="5"/>
      <c r="AB180" s="5"/>
      <c r="AC180" s="5"/>
      <c r="AD180" s="5"/>
      <c r="AE180" s="5"/>
      <c r="AF180" s="5"/>
      <c r="AG180" s="5"/>
      <c r="AH180" s="5"/>
      <c r="AI180" s="5"/>
      <c r="AJ180" s="5"/>
      <c r="AK180" s="18"/>
      <c r="AN180" s="169"/>
      <c r="AO180" s="169"/>
      <c r="AP180" s="169"/>
      <c r="AQ180" s="169"/>
      <c r="AR180" s="46"/>
      <c r="AS180" s="46"/>
      <c r="AT180" s="46"/>
    </row>
    <row r="181" spans="1:46" s="46" customFormat="1" ht="13.5">
      <c r="A181" s="9"/>
      <c r="B181" s="155"/>
      <c r="C181" s="130" t="s">
        <v>180</v>
      </c>
      <c r="D181" s="86"/>
      <c r="E181" s="86"/>
      <c r="F181" s="86"/>
      <c r="G181" s="86"/>
      <c r="H181" s="86"/>
      <c r="I181" s="86"/>
      <c r="J181" s="86"/>
      <c r="K181" s="86"/>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34"/>
      <c r="AM181" s="136"/>
      <c r="AN181" s="169"/>
      <c r="AO181" s="169"/>
      <c r="AP181" s="169"/>
      <c r="AQ181" s="169"/>
    </row>
    <row r="182" spans="1:46" s="46" customFormat="1" ht="13.5">
      <c r="A182" s="9"/>
      <c r="B182" s="155"/>
      <c r="C182" s="86"/>
      <c r="D182" s="86"/>
      <c r="E182" s="86"/>
      <c r="F182" s="86"/>
      <c r="G182" s="86"/>
      <c r="H182" s="67"/>
      <c r="I182" s="86"/>
      <c r="J182" s="67"/>
      <c r="K182" s="86"/>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34"/>
      <c r="AM182" s="136"/>
      <c r="AN182" s="169"/>
      <c r="AO182" s="169"/>
      <c r="AP182" s="169"/>
      <c r="AQ182" s="169"/>
    </row>
    <row r="183" spans="1:46" s="46" customFormat="1" ht="13.5">
      <c r="A183" s="9"/>
      <c r="B183" s="155"/>
      <c r="C183" s="914" t="s">
        <v>181</v>
      </c>
      <c r="D183" s="914"/>
      <c r="E183" s="914"/>
      <c r="F183" s="914"/>
      <c r="G183" s="914"/>
      <c r="H183" s="914"/>
      <c r="I183" s="914"/>
      <c r="J183" s="914"/>
      <c r="K183" s="914"/>
      <c r="L183" s="914"/>
      <c r="M183" s="914"/>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34"/>
      <c r="AM183" s="136"/>
      <c r="AN183" s="169"/>
      <c r="AO183" s="169"/>
      <c r="AP183" s="169"/>
      <c r="AQ183" s="169"/>
    </row>
    <row r="184" spans="1:46" s="46" customFormat="1" ht="13.5">
      <c r="A184" s="9"/>
      <c r="B184" s="155"/>
      <c r="C184" s="86"/>
      <c r="D184" s="86"/>
      <c r="E184" s="86"/>
      <c r="F184" s="86"/>
      <c r="G184" s="86"/>
      <c r="H184" s="89"/>
      <c r="I184" s="86"/>
      <c r="J184" s="88"/>
      <c r="K184" s="86"/>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34"/>
      <c r="AM184" s="136"/>
      <c r="AN184" s="169"/>
      <c r="AO184" s="169"/>
      <c r="AP184" s="169"/>
      <c r="AQ184" s="169"/>
    </row>
    <row r="185" spans="1:46" s="46" customFormat="1" ht="13.5">
      <c r="A185" s="9"/>
      <c r="B185" s="155"/>
      <c r="C185" s="130" t="s">
        <v>182</v>
      </c>
      <c r="D185" s="86"/>
      <c r="E185" s="86"/>
      <c r="F185" s="86"/>
      <c r="G185" s="86"/>
      <c r="H185" s="89"/>
      <c r="I185" s="86"/>
      <c r="J185" s="88"/>
      <c r="K185" s="86"/>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34"/>
      <c r="AM185" s="136"/>
      <c r="AN185" s="169"/>
      <c r="AO185" s="169"/>
      <c r="AP185" s="169"/>
      <c r="AQ185" s="169"/>
    </row>
    <row r="186" spans="1:46" s="46" customFormat="1" ht="14.45" customHeight="1">
      <c r="A186" s="9"/>
      <c r="B186" s="155"/>
      <c r="C186" s="915"/>
      <c r="D186" s="916"/>
      <c r="E186" s="916"/>
      <c r="F186" s="916"/>
      <c r="G186" s="916"/>
      <c r="H186" s="916"/>
      <c r="I186" s="916"/>
      <c r="J186" s="916"/>
      <c r="K186" s="916"/>
      <c r="L186" s="916"/>
      <c r="M186" s="916"/>
      <c r="N186" s="916"/>
      <c r="O186" s="916"/>
      <c r="P186" s="916"/>
      <c r="Q186" s="916"/>
      <c r="R186" s="916"/>
      <c r="S186" s="916"/>
      <c r="T186" s="916"/>
      <c r="U186" s="916"/>
      <c r="V186" s="916"/>
      <c r="W186" s="916"/>
      <c r="X186" s="916"/>
      <c r="Y186" s="916"/>
      <c r="Z186" s="916"/>
      <c r="AA186" s="916"/>
      <c r="AB186" s="916"/>
      <c r="AC186" s="916"/>
      <c r="AD186" s="916"/>
      <c r="AE186" s="916"/>
      <c r="AF186" s="916"/>
      <c r="AG186" s="916"/>
      <c r="AH186" s="916"/>
      <c r="AI186" s="916"/>
      <c r="AJ186" s="917"/>
      <c r="AK186" s="34"/>
      <c r="AM186" s="133" t="s">
        <v>452</v>
      </c>
      <c r="AN186" s="169"/>
      <c r="AO186" s="169"/>
      <c r="AP186" s="169"/>
      <c r="AQ186" s="169"/>
    </row>
    <row r="187" spans="1:46" s="46" customFormat="1" ht="14.45" customHeight="1">
      <c r="A187" s="9"/>
      <c r="B187" s="155"/>
      <c r="C187" s="918"/>
      <c r="D187" s="919"/>
      <c r="E187" s="919"/>
      <c r="F187" s="919"/>
      <c r="G187" s="919"/>
      <c r="H187" s="919"/>
      <c r="I187" s="919"/>
      <c r="J187" s="919"/>
      <c r="K187" s="919"/>
      <c r="L187" s="919"/>
      <c r="M187" s="919"/>
      <c r="N187" s="919"/>
      <c r="O187" s="919"/>
      <c r="P187" s="919"/>
      <c r="Q187" s="919"/>
      <c r="R187" s="919"/>
      <c r="S187" s="919"/>
      <c r="T187" s="919"/>
      <c r="U187" s="919"/>
      <c r="V187" s="919"/>
      <c r="W187" s="919"/>
      <c r="X187" s="919"/>
      <c r="Y187" s="919"/>
      <c r="Z187" s="919"/>
      <c r="AA187" s="919"/>
      <c r="AB187" s="919"/>
      <c r="AC187" s="919"/>
      <c r="AD187" s="919"/>
      <c r="AE187" s="919"/>
      <c r="AF187" s="919"/>
      <c r="AG187" s="919"/>
      <c r="AH187" s="919"/>
      <c r="AI187" s="919"/>
      <c r="AJ187" s="920"/>
      <c r="AK187" s="34"/>
      <c r="AM187" s="136"/>
      <c r="AN187" s="169"/>
      <c r="AO187" s="169"/>
      <c r="AP187" s="169"/>
      <c r="AQ187" s="169"/>
    </row>
    <row r="188" spans="1:46" s="46" customFormat="1" ht="14.45" customHeight="1">
      <c r="A188" s="9"/>
      <c r="B188" s="155"/>
      <c r="C188" s="918"/>
      <c r="D188" s="919"/>
      <c r="E188" s="919"/>
      <c r="F188" s="919"/>
      <c r="G188" s="919"/>
      <c r="H188" s="919"/>
      <c r="I188" s="919"/>
      <c r="J188" s="919"/>
      <c r="K188" s="919"/>
      <c r="L188" s="919"/>
      <c r="M188" s="919"/>
      <c r="N188" s="919"/>
      <c r="O188" s="919"/>
      <c r="P188" s="919"/>
      <c r="Q188" s="919"/>
      <c r="R188" s="919"/>
      <c r="S188" s="919"/>
      <c r="T188" s="919"/>
      <c r="U188" s="919"/>
      <c r="V188" s="919"/>
      <c r="W188" s="919"/>
      <c r="X188" s="919"/>
      <c r="Y188" s="919"/>
      <c r="Z188" s="919"/>
      <c r="AA188" s="919"/>
      <c r="AB188" s="919"/>
      <c r="AC188" s="919"/>
      <c r="AD188" s="919"/>
      <c r="AE188" s="919"/>
      <c r="AF188" s="919"/>
      <c r="AG188" s="919"/>
      <c r="AH188" s="919"/>
      <c r="AI188" s="919"/>
      <c r="AJ188" s="920"/>
      <c r="AK188" s="34"/>
      <c r="AM188" s="136"/>
      <c r="AN188" s="169"/>
      <c r="AO188" s="169"/>
      <c r="AP188" s="169"/>
      <c r="AQ188" s="169"/>
    </row>
    <row r="189" spans="1:46" s="46" customFormat="1" ht="14.45" customHeight="1">
      <c r="A189" s="9"/>
      <c r="B189" s="155"/>
      <c r="C189" s="918"/>
      <c r="D189" s="919"/>
      <c r="E189" s="919"/>
      <c r="F189" s="919"/>
      <c r="G189" s="919"/>
      <c r="H189" s="919"/>
      <c r="I189" s="919"/>
      <c r="J189" s="919"/>
      <c r="K189" s="919"/>
      <c r="L189" s="919"/>
      <c r="M189" s="919"/>
      <c r="N189" s="919"/>
      <c r="O189" s="919"/>
      <c r="P189" s="919"/>
      <c r="Q189" s="919"/>
      <c r="R189" s="919"/>
      <c r="S189" s="919"/>
      <c r="T189" s="919"/>
      <c r="U189" s="919"/>
      <c r="V189" s="919"/>
      <c r="W189" s="919"/>
      <c r="X189" s="919"/>
      <c r="Y189" s="919"/>
      <c r="Z189" s="919"/>
      <c r="AA189" s="919"/>
      <c r="AB189" s="919"/>
      <c r="AC189" s="919"/>
      <c r="AD189" s="919"/>
      <c r="AE189" s="919"/>
      <c r="AF189" s="919"/>
      <c r="AG189" s="919"/>
      <c r="AH189" s="919"/>
      <c r="AI189" s="919"/>
      <c r="AJ189" s="920"/>
      <c r="AK189" s="34"/>
      <c r="AM189" s="136"/>
      <c r="AN189" s="169"/>
      <c r="AO189" s="169"/>
      <c r="AP189" s="169"/>
      <c r="AQ189" s="169"/>
    </row>
    <row r="190" spans="1:46" s="46" customFormat="1" ht="14.45" customHeight="1">
      <c r="A190" s="9"/>
      <c r="B190" s="155"/>
      <c r="C190" s="918"/>
      <c r="D190" s="919"/>
      <c r="E190" s="919"/>
      <c r="F190" s="919"/>
      <c r="G190" s="919"/>
      <c r="H190" s="919"/>
      <c r="I190" s="919"/>
      <c r="J190" s="919"/>
      <c r="K190" s="919"/>
      <c r="L190" s="919"/>
      <c r="M190" s="919"/>
      <c r="N190" s="919"/>
      <c r="O190" s="919"/>
      <c r="P190" s="919"/>
      <c r="Q190" s="919"/>
      <c r="R190" s="919"/>
      <c r="S190" s="919"/>
      <c r="T190" s="919"/>
      <c r="U190" s="919"/>
      <c r="V190" s="919"/>
      <c r="W190" s="919"/>
      <c r="X190" s="919"/>
      <c r="Y190" s="919"/>
      <c r="Z190" s="919"/>
      <c r="AA190" s="919"/>
      <c r="AB190" s="919"/>
      <c r="AC190" s="919"/>
      <c r="AD190" s="919"/>
      <c r="AE190" s="919"/>
      <c r="AF190" s="919"/>
      <c r="AG190" s="919"/>
      <c r="AH190" s="919"/>
      <c r="AI190" s="919"/>
      <c r="AJ190" s="920"/>
      <c r="AK190" s="34"/>
      <c r="AM190" s="136"/>
      <c r="AN190" s="169"/>
      <c r="AO190" s="169"/>
      <c r="AP190" s="169"/>
      <c r="AQ190" s="169"/>
    </row>
    <row r="191" spans="1:46" s="46" customFormat="1" ht="14.45" customHeight="1">
      <c r="A191" s="9"/>
      <c r="B191" s="155"/>
      <c r="C191" s="918"/>
      <c r="D191" s="919"/>
      <c r="E191" s="919"/>
      <c r="F191" s="919"/>
      <c r="G191" s="919"/>
      <c r="H191" s="919"/>
      <c r="I191" s="919"/>
      <c r="J191" s="919"/>
      <c r="K191" s="919"/>
      <c r="L191" s="919"/>
      <c r="M191" s="919"/>
      <c r="N191" s="919"/>
      <c r="O191" s="919"/>
      <c r="P191" s="919"/>
      <c r="Q191" s="919"/>
      <c r="R191" s="919"/>
      <c r="S191" s="919"/>
      <c r="T191" s="919"/>
      <c r="U191" s="919"/>
      <c r="V191" s="919"/>
      <c r="W191" s="919"/>
      <c r="X191" s="919"/>
      <c r="Y191" s="919"/>
      <c r="Z191" s="919"/>
      <c r="AA191" s="919"/>
      <c r="AB191" s="919"/>
      <c r="AC191" s="919"/>
      <c r="AD191" s="919"/>
      <c r="AE191" s="919"/>
      <c r="AF191" s="919"/>
      <c r="AG191" s="919"/>
      <c r="AH191" s="919"/>
      <c r="AI191" s="919"/>
      <c r="AJ191" s="920"/>
      <c r="AK191" s="34"/>
      <c r="AM191" s="136"/>
      <c r="AN191" s="169"/>
      <c r="AO191" s="169"/>
      <c r="AP191" s="169"/>
      <c r="AQ191" s="169"/>
    </row>
    <row r="192" spans="1:46" s="46" customFormat="1" ht="14.45" customHeight="1">
      <c r="A192" s="9"/>
      <c r="B192" s="155"/>
      <c r="C192" s="918"/>
      <c r="D192" s="919"/>
      <c r="E192" s="919"/>
      <c r="F192" s="919"/>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920"/>
      <c r="AK192" s="34"/>
      <c r="AM192" s="136"/>
      <c r="AN192" s="169"/>
      <c r="AO192" s="169"/>
      <c r="AP192" s="169"/>
      <c r="AQ192" s="169"/>
    </row>
    <row r="193" spans="1:43" s="46" customFormat="1" ht="14.45" customHeight="1">
      <c r="A193" s="9"/>
      <c r="B193" s="155"/>
      <c r="C193" s="918"/>
      <c r="D193" s="919"/>
      <c r="E193" s="919"/>
      <c r="F193" s="919"/>
      <c r="G193" s="919"/>
      <c r="H193" s="919"/>
      <c r="I193" s="919"/>
      <c r="J193" s="919"/>
      <c r="K193" s="919"/>
      <c r="L193" s="919"/>
      <c r="M193" s="919"/>
      <c r="N193" s="919"/>
      <c r="O193" s="919"/>
      <c r="P193" s="919"/>
      <c r="Q193" s="919"/>
      <c r="R193" s="919"/>
      <c r="S193" s="919"/>
      <c r="T193" s="919"/>
      <c r="U193" s="919"/>
      <c r="V193" s="919"/>
      <c r="W193" s="919"/>
      <c r="X193" s="919"/>
      <c r="Y193" s="919"/>
      <c r="Z193" s="919"/>
      <c r="AA193" s="919"/>
      <c r="AB193" s="919"/>
      <c r="AC193" s="919"/>
      <c r="AD193" s="919"/>
      <c r="AE193" s="919"/>
      <c r="AF193" s="919"/>
      <c r="AG193" s="919"/>
      <c r="AH193" s="919"/>
      <c r="AI193" s="919"/>
      <c r="AJ193" s="920"/>
      <c r="AK193" s="34"/>
      <c r="AM193" s="136"/>
      <c r="AN193" s="169"/>
      <c r="AO193" s="169"/>
      <c r="AP193" s="169"/>
      <c r="AQ193" s="169"/>
    </row>
    <row r="194" spans="1:43" s="46" customFormat="1" ht="14.45" customHeight="1">
      <c r="A194" s="9"/>
      <c r="B194" s="155"/>
      <c r="C194" s="918"/>
      <c r="D194" s="919"/>
      <c r="E194" s="919"/>
      <c r="F194" s="919"/>
      <c r="G194" s="919"/>
      <c r="H194" s="919"/>
      <c r="I194" s="919"/>
      <c r="J194" s="919"/>
      <c r="K194" s="919"/>
      <c r="L194" s="919"/>
      <c r="M194" s="919"/>
      <c r="N194" s="919"/>
      <c r="O194" s="919"/>
      <c r="P194" s="919"/>
      <c r="Q194" s="919"/>
      <c r="R194" s="919"/>
      <c r="S194" s="919"/>
      <c r="T194" s="919"/>
      <c r="U194" s="919"/>
      <c r="V194" s="919"/>
      <c r="W194" s="919"/>
      <c r="X194" s="919"/>
      <c r="Y194" s="919"/>
      <c r="Z194" s="919"/>
      <c r="AA194" s="919"/>
      <c r="AB194" s="919"/>
      <c r="AC194" s="919"/>
      <c r="AD194" s="919"/>
      <c r="AE194" s="919"/>
      <c r="AF194" s="919"/>
      <c r="AG194" s="919"/>
      <c r="AH194" s="919"/>
      <c r="AI194" s="919"/>
      <c r="AJ194" s="920"/>
      <c r="AK194" s="34"/>
      <c r="AM194" s="136"/>
      <c r="AN194" s="169"/>
      <c r="AO194" s="169"/>
      <c r="AP194" s="169"/>
      <c r="AQ194" s="169"/>
    </row>
    <row r="195" spans="1:43" s="46" customFormat="1" ht="14.45" customHeight="1">
      <c r="A195" s="9"/>
      <c r="B195" s="155"/>
      <c r="C195" s="918"/>
      <c r="D195" s="919"/>
      <c r="E195" s="919"/>
      <c r="F195" s="919"/>
      <c r="G195" s="919"/>
      <c r="H195" s="919"/>
      <c r="I195" s="919"/>
      <c r="J195" s="919"/>
      <c r="K195" s="919"/>
      <c r="L195" s="919"/>
      <c r="M195" s="919"/>
      <c r="N195" s="919"/>
      <c r="O195" s="919"/>
      <c r="P195" s="919"/>
      <c r="Q195" s="919"/>
      <c r="R195" s="919"/>
      <c r="S195" s="919"/>
      <c r="T195" s="919"/>
      <c r="U195" s="919"/>
      <c r="V195" s="919"/>
      <c r="W195" s="919"/>
      <c r="X195" s="919"/>
      <c r="Y195" s="919"/>
      <c r="Z195" s="919"/>
      <c r="AA195" s="919"/>
      <c r="AB195" s="919"/>
      <c r="AC195" s="919"/>
      <c r="AD195" s="919"/>
      <c r="AE195" s="919"/>
      <c r="AF195" s="919"/>
      <c r="AG195" s="919"/>
      <c r="AH195" s="919"/>
      <c r="AI195" s="919"/>
      <c r="AJ195" s="920"/>
      <c r="AK195" s="34"/>
      <c r="AM195" s="136"/>
      <c r="AN195" s="169"/>
      <c r="AO195" s="169"/>
      <c r="AP195" s="169"/>
      <c r="AQ195" s="169"/>
    </row>
    <row r="196" spans="1:43" s="46" customFormat="1" ht="14.45" customHeight="1">
      <c r="A196" s="9"/>
      <c r="B196" s="155"/>
      <c r="C196" s="918"/>
      <c r="D196" s="919"/>
      <c r="E196" s="919"/>
      <c r="F196" s="919"/>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920"/>
      <c r="AK196" s="34"/>
      <c r="AM196" s="136"/>
      <c r="AN196" s="169"/>
      <c r="AO196" s="169"/>
      <c r="AP196" s="169"/>
      <c r="AQ196" s="169"/>
    </row>
    <row r="197" spans="1:43" s="46" customFormat="1" ht="14.45" customHeight="1">
      <c r="A197" s="9"/>
      <c r="B197" s="155"/>
      <c r="C197" s="918"/>
      <c r="D197" s="919"/>
      <c r="E197" s="919"/>
      <c r="F197" s="919"/>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920"/>
      <c r="AK197" s="34"/>
      <c r="AM197" s="136"/>
      <c r="AN197" s="169"/>
      <c r="AO197" s="169"/>
      <c r="AP197" s="169"/>
      <c r="AQ197" s="169"/>
    </row>
    <row r="198" spans="1:43" s="46" customFormat="1" ht="14.45" customHeight="1">
      <c r="A198" s="9"/>
      <c r="B198" s="155"/>
      <c r="C198" s="918"/>
      <c r="D198" s="919"/>
      <c r="E198" s="919"/>
      <c r="F198" s="919"/>
      <c r="G198" s="919"/>
      <c r="H198" s="919"/>
      <c r="I198" s="919"/>
      <c r="J198" s="919"/>
      <c r="K198" s="919"/>
      <c r="L198" s="919"/>
      <c r="M198" s="919"/>
      <c r="N198" s="919"/>
      <c r="O198" s="919"/>
      <c r="P198" s="919"/>
      <c r="Q198" s="919"/>
      <c r="R198" s="919"/>
      <c r="S198" s="919"/>
      <c r="T198" s="919"/>
      <c r="U198" s="919"/>
      <c r="V198" s="919"/>
      <c r="W198" s="919"/>
      <c r="X198" s="919"/>
      <c r="Y198" s="919"/>
      <c r="Z198" s="919"/>
      <c r="AA198" s="919"/>
      <c r="AB198" s="919"/>
      <c r="AC198" s="919"/>
      <c r="AD198" s="919"/>
      <c r="AE198" s="919"/>
      <c r="AF198" s="919"/>
      <c r="AG198" s="919"/>
      <c r="AH198" s="919"/>
      <c r="AI198" s="919"/>
      <c r="AJ198" s="920"/>
      <c r="AK198" s="34"/>
      <c r="AM198" s="136"/>
      <c r="AN198" s="169"/>
      <c r="AO198" s="169"/>
      <c r="AP198" s="169"/>
      <c r="AQ198" s="169"/>
    </row>
    <row r="199" spans="1:43" s="46" customFormat="1" ht="14.45" customHeight="1">
      <c r="A199" s="9"/>
      <c r="B199" s="155"/>
      <c r="C199" s="918"/>
      <c r="D199" s="919"/>
      <c r="E199" s="919"/>
      <c r="F199" s="919"/>
      <c r="G199" s="919"/>
      <c r="H199" s="919"/>
      <c r="I199" s="919"/>
      <c r="J199" s="919"/>
      <c r="K199" s="919"/>
      <c r="L199" s="919"/>
      <c r="M199" s="919"/>
      <c r="N199" s="919"/>
      <c r="O199" s="919"/>
      <c r="P199" s="919"/>
      <c r="Q199" s="919"/>
      <c r="R199" s="919"/>
      <c r="S199" s="919"/>
      <c r="T199" s="919"/>
      <c r="U199" s="919"/>
      <c r="V199" s="919"/>
      <c r="W199" s="919"/>
      <c r="X199" s="919"/>
      <c r="Y199" s="919"/>
      <c r="Z199" s="919"/>
      <c r="AA199" s="919"/>
      <c r="AB199" s="919"/>
      <c r="AC199" s="919"/>
      <c r="AD199" s="919"/>
      <c r="AE199" s="919"/>
      <c r="AF199" s="919"/>
      <c r="AG199" s="919"/>
      <c r="AH199" s="919"/>
      <c r="AI199" s="919"/>
      <c r="AJ199" s="920"/>
      <c r="AK199" s="34"/>
      <c r="AM199" s="136"/>
      <c r="AN199" s="169"/>
      <c r="AO199" s="169"/>
      <c r="AP199" s="169"/>
      <c r="AQ199" s="169"/>
    </row>
    <row r="200" spans="1:43" s="46" customFormat="1" ht="14.45" customHeight="1">
      <c r="A200" s="9"/>
      <c r="B200" s="155"/>
      <c r="C200" s="918"/>
      <c r="D200" s="919"/>
      <c r="E200" s="919"/>
      <c r="F200" s="919"/>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920"/>
      <c r="AK200" s="34"/>
      <c r="AM200" s="136"/>
      <c r="AN200" s="169"/>
      <c r="AO200" s="169"/>
      <c r="AP200" s="169"/>
      <c r="AQ200" s="169"/>
    </row>
    <row r="201" spans="1:43" s="46" customFormat="1" ht="14.45" customHeight="1">
      <c r="A201" s="9"/>
      <c r="B201" s="155"/>
      <c r="C201" s="918"/>
      <c r="D201" s="919"/>
      <c r="E201" s="919"/>
      <c r="F201" s="919"/>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920"/>
      <c r="AK201" s="34"/>
      <c r="AM201" s="136"/>
      <c r="AN201" s="169"/>
      <c r="AO201" s="169"/>
      <c r="AP201" s="169"/>
      <c r="AQ201" s="169"/>
    </row>
    <row r="202" spans="1:43" s="46" customFormat="1" ht="14.45" customHeight="1">
      <c r="A202" s="9"/>
      <c r="B202" s="155"/>
      <c r="C202" s="918"/>
      <c r="D202" s="919"/>
      <c r="E202" s="919"/>
      <c r="F202" s="919"/>
      <c r="G202" s="919"/>
      <c r="H202" s="919"/>
      <c r="I202" s="919"/>
      <c r="J202" s="919"/>
      <c r="K202" s="919"/>
      <c r="L202" s="919"/>
      <c r="M202" s="919"/>
      <c r="N202" s="919"/>
      <c r="O202" s="919"/>
      <c r="P202" s="919"/>
      <c r="Q202" s="919"/>
      <c r="R202" s="919"/>
      <c r="S202" s="919"/>
      <c r="T202" s="919"/>
      <c r="U202" s="919"/>
      <c r="V202" s="919"/>
      <c r="W202" s="919"/>
      <c r="X202" s="919"/>
      <c r="Y202" s="919"/>
      <c r="Z202" s="919"/>
      <c r="AA202" s="919"/>
      <c r="AB202" s="919"/>
      <c r="AC202" s="919"/>
      <c r="AD202" s="919"/>
      <c r="AE202" s="919"/>
      <c r="AF202" s="919"/>
      <c r="AG202" s="919"/>
      <c r="AH202" s="919"/>
      <c r="AI202" s="919"/>
      <c r="AJ202" s="920"/>
      <c r="AK202" s="34"/>
      <c r="AM202" s="136"/>
      <c r="AN202" s="169"/>
      <c r="AO202" s="169"/>
      <c r="AP202" s="169"/>
      <c r="AQ202" s="169"/>
    </row>
    <row r="203" spans="1:43" s="46" customFormat="1" ht="14.45" customHeight="1">
      <c r="A203" s="9"/>
      <c r="B203" s="155"/>
      <c r="C203" s="918"/>
      <c r="D203" s="919"/>
      <c r="E203" s="919"/>
      <c r="F203" s="919"/>
      <c r="G203" s="919"/>
      <c r="H203" s="919"/>
      <c r="I203" s="919"/>
      <c r="J203" s="919"/>
      <c r="K203" s="919"/>
      <c r="L203" s="919"/>
      <c r="M203" s="919"/>
      <c r="N203" s="919"/>
      <c r="O203" s="919"/>
      <c r="P203" s="919"/>
      <c r="Q203" s="919"/>
      <c r="R203" s="919"/>
      <c r="S203" s="919"/>
      <c r="T203" s="919"/>
      <c r="U203" s="919"/>
      <c r="V203" s="919"/>
      <c r="W203" s="919"/>
      <c r="X203" s="919"/>
      <c r="Y203" s="919"/>
      <c r="Z203" s="919"/>
      <c r="AA203" s="919"/>
      <c r="AB203" s="919"/>
      <c r="AC203" s="919"/>
      <c r="AD203" s="919"/>
      <c r="AE203" s="919"/>
      <c r="AF203" s="919"/>
      <c r="AG203" s="919"/>
      <c r="AH203" s="919"/>
      <c r="AI203" s="919"/>
      <c r="AJ203" s="920"/>
      <c r="AK203" s="34"/>
      <c r="AM203" s="136"/>
      <c r="AN203" s="169"/>
      <c r="AO203" s="169"/>
      <c r="AP203" s="169"/>
      <c r="AQ203" s="169"/>
    </row>
    <row r="204" spans="1:43" s="46" customFormat="1" ht="14.45" customHeight="1">
      <c r="A204" s="9"/>
      <c r="B204" s="155"/>
      <c r="C204" s="918"/>
      <c r="D204" s="919"/>
      <c r="E204" s="919"/>
      <c r="F204" s="919"/>
      <c r="G204" s="919"/>
      <c r="H204" s="919"/>
      <c r="I204" s="919"/>
      <c r="J204" s="919"/>
      <c r="K204" s="919"/>
      <c r="L204" s="919"/>
      <c r="M204" s="919"/>
      <c r="N204" s="919"/>
      <c r="O204" s="919"/>
      <c r="P204" s="919"/>
      <c r="Q204" s="919"/>
      <c r="R204" s="919"/>
      <c r="S204" s="919"/>
      <c r="T204" s="919"/>
      <c r="U204" s="919"/>
      <c r="V204" s="919"/>
      <c r="W204" s="919"/>
      <c r="X204" s="919"/>
      <c r="Y204" s="919"/>
      <c r="Z204" s="919"/>
      <c r="AA204" s="919"/>
      <c r="AB204" s="919"/>
      <c r="AC204" s="919"/>
      <c r="AD204" s="919"/>
      <c r="AE204" s="919"/>
      <c r="AF204" s="919"/>
      <c r="AG204" s="919"/>
      <c r="AH204" s="919"/>
      <c r="AI204" s="919"/>
      <c r="AJ204" s="920"/>
      <c r="AK204" s="34"/>
      <c r="AM204" s="136"/>
      <c r="AN204" s="169"/>
      <c r="AO204" s="169"/>
      <c r="AP204" s="169"/>
      <c r="AQ204" s="169"/>
    </row>
    <row r="205" spans="1:43" s="46" customFormat="1" ht="14.45" customHeight="1">
      <c r="A205" s="9"/>
      <c r="B205" s="155"/>
      <c r="C205" s="918"/>
      <c r="D205" s="919"/>
      <c r="E205" s="919"/>
      <c r="F205" s="919"/>
      <c r="G205" s="919"/>
      <c r="H205" s="919"/>
      <c r="I205" s="919"/>
      <c r="J205" s="919"/>
      <c r="K205" s="919"/>
      <c r="L205" s="919"/>
      <c r="M205" s="919"/>
      <c r="N205" s="919"/>
      <c r="O205" s="919"/>
      <c r="P205" s="919"/>
      <c r="Q205" s="919"/>
      <c r="R205" s="919"/>
      <c r="S205" s="919"/>
      <c r="T205" s="919"/>
      <c r="U205" s="919"/>
      <c r="V205" s="919"/>
      <c r="W205" s="919"/>
      <c r="X205" s="919"/>
      <c r="Y205" s="919"/>
      <c r="Z205" s="919"/>
      <c r="AA205" s="919"/>
      <c r="AB205" s="919"/>
      <c r="AC205" s="919"/>
      <c r="AD205" s="919"/>
      <c r="AE205" s="919"/>
      <c r="AF205" s="919"/>
      <c r="AG205" s="919"/>
      <c r="AH205" s="919"/>
      <c r="AI205" s="919"/>
      <c r="AJ205" s="920"/>
      <c r="AK205" s="34"/>
      <c r="AM205" s="136"/>
      <c r="AN205" s="169"/>
      <c r="AO205" s="169"/>
      <c r="AP205" s="169"/>
      <c r="AQ205" s="169"/>
    </row>
    <row r="206" spans="1:43" s="46" customFormat="1" ht="14.45" customHeight="1">
      <c r="A206" s="9"/>
      <c r="B206" s="155"/>
      <c r="C206" s="918"/>
      <c r="D206" s="919"/>
      <c r="E206" s="919"/>
      <c r="F206" s="919"/>
      <c r="G206" s="919"/>
      <c r="H206" s="919"/>
      <c r="I206" s="919"/>
      <c r="J206" s="919"/>
      <c r="K206" s="919"/>
      <c r="L206" s="919"/>
      <c r="M206" s="919"/>
      <c r="N206" s="919"/>
      <c r="O206" s="919"/>
      <c r="P206" s="919"/>
      <c r="Q206" s="919"/>
      <c r="R206" s="919"/>
      <c r="S206" s="919"/>
      <c r="T206" s="919"/>
      <c r="U206" s="919"/>
      <c r="V206" s="919"/>
      <c r="W206" s="919"/>
      <c r="X206" s="919"/>
      <c r="Y206" s="919"/>
      <c r="Z206" s="919"/>
      <c r="AA206" s="919"/>
      <c r="AB206" s="919"/>
      <c r="AC206" s="919"/>
      <c r="AD206" s="919"/>
      <c r="AE206" s="919"/>
      <c r="AF206" s="919"/>
      <c r="AG206" s="919"/>
      <c r="AH206" s="919"/>
      <c r="AI206" s="919"/>
      <c r="AJ206" s="920"/>
      <c r="AK206" s="34"/>
      <c r="AM206" s="136"/>
      <c r="AN206" s="169"/>
      <c r="AO206" s="169"/>
      <c r="AP206" s="169"/>
      <c r="AQ206" s="169"/>
    </row>
    <row r="207" spans="1:43" s="46" customFormat="1" ht="14.45" customHeight="1">
      <c r="A207" s="9"/>
      <c r="B207" s="155"/>
      <c r="C207" s="918"/>
      <c r="D207" s="919"/>
      <c r="E207" s="919"/>
      <c r="F207" s="919"/>
      <c r="G207" s="919"/>
      <c r="H207" s="919"/>
      <c r="I207" s="919"/>
      <c r="J207" s="919"/>
      <c r="K207" s="919"/>
      <c r="L207" s="919"/>
      <c r="M207" s="919"/>
      <c r="N207" s="919"/>
      <c r="O207" s="919"/>
      <c r="P207" s="919"/>
      <c r="Q207" s="919"/>
      <c r="R207" s="919"/>
      <c r="S207" s="919"/>
      <c r="T207" s="919"/>
      <c r="U207" s="919"/>
      <c r="V207" s="919"/>
      <c r="W207" s="919"/>
      <c r="X207" s="919"/>
      <c r="Y207" s="919"/>
      <c r="Z207" s="919"/>
      <c r="AA207" s="919"/>
      <c r="AB207" s="919"/>
      <c r="AC207" s="919"/>
      <c r="AD207" s="919"/>
      <c r="AE207" s="919"/>
      <c r="AF207" s="919"/>
      <c r="AG207" s="919"/>
      <c r="AH207" s="919"/>
      <c r="AI207" s="919"/>
      <c r="AJ207" s="920"/>
      <c r="AK207" s="34"/>
      <c r="AM207" s="136"/>
      <c r="AN207" s="169"/>
      <c r="AO207" s="169"/>
      <c r="AP207" s="169"/>
      <c r="AQ207" s="169"/>
    </row>
    <row r="208" spans="1:43" s="46" customFormat="1" ht="14.45" customHeight="1">
      <c r="A208" s="9"/>
      <c r="B208" s="155"/>
      <c r="C208" s="918"/>
      <c r="D208" s="919"/>
      <c r="E208" s="919"/>
      <c r="F208" s="919"/>
      <c r="G208" s="919"/>
      <c r="H208" s="919"/>
      <c r="I208" s="919"/>
      <c r="J208" s="919"/>
      <c r="K208" s="919"/>
      <c r="L208" s="919"/>
      <c r="M208" s="919"/>
      <c r="N208" s="919"/>
      <c r="O208" s="919"/>
      <c r="P208" s="919"/>
      <c r="Q208" s="919"/>
      <c r="R208" s="919"/>
      <c r="S208" s="919"/>
      <c r="T208" s="919"/>
      <c r="U208" s="919"/>
      <c r="V208" s="919"/>
      <c r="W208" s="919"/>
      <c r="X208" s="919"/>
      <c r="Y208" s="919"/>
      <c r="Z208" s="919"/>
      <c r="AA208" s="919"/>
      <c r="AB208" s="919"/>
      <c r="AC208" s="919"/>
      <c r="AD208" s="919"/>
      <c r="AE208" s="919"/>
      <c r="AF208" s="919"/>
      <c r="AG208" s="919"/>
      <c r="AH208" s="919"/>
      <c r="AI208" s="919"/>
      <c r="AJ208" s="920"/>
      <c r="AK208" s="34"/>
      <c r="AM208" s="136"/>
      <c r="AN208" s="169"/>
      <c r="AO208" s="169"/>
      <c r="AP208" s="169"/>
      <c r="AQ208" s="169"/>
    </row>
    <row r="209" spans="1:43" s="46" customFormat="1" ht="14.45" customHeight="1">
      <c r="A209" s="9"/>
      <c r="B209" s="155"/>
      <c r="C209" s="918"/>
      <c r="D209" s="919"/>
      <c r="E209" s="919"/>
      <c r="F209" s="919"/>
      <c r="G209" s="919"/>
      <c r="H209" s="919"/>
      <c r="I209" s="919"/>
      <c r="J209" s="919"/>
      <c r="K209" s="919"/>
      <c r="L209" s="919"/>
      <c r="M209" s="919"/>
      <c r="N209" s="919"/>
      <c r="O209" s="919"/>
      <c r="P209" s="919"/>
      <c r="Q209" s="919"/>
      <c r="R209" s="919"/>
      <c r="S209" s="919"/>
      <c r="T209" s="919"/>
      <c r="U209" s="919"/>
      <c r="V209" s="919"/>
      <c r="W209" s="919"/>
      <c r="X209" s="919"/>
      <c r="Y209" s="919"/>
      <c r="Z209" s="919"/>
      <c r="AA209" s="919"/>
      <c r="AB209" s="919"/>
      <c r="AC209" s="919"/>
      <c r="AD209" s="919"/>
      <c r="AE209" s="919"/>
      <c r="AF209" s="919"/>
      <c r="AG209" s="919"/>
      <c r="AH209" s="919"/>
      <c r="AI209" s="919"/>
      <c r="AJ209" s="920"/>
      <c r="AK209" s="34"/>
      <c r="AM209" s="136"/>
      <c r="AN209" s="169"/>
      <c r="AO209" s="169"/>
      <c r="AP209" s="169"/>
      <c r="AQ209" s="169"/>
    </row>
    <row r="210" spans="1:43" s="46" customFormat="1" ht="14.45" customHeight="1">
      <c r="A210" s="9"/>
      <c r="B210" s="155"/>
      <c r="C210" s="918"/>
      <c r="D210" s="919"/>
      <c r="E210" s="919"/>
      <c r="F210" s="919"/>
      <c r="G210" s="919"/>
      <c r="H210" s="919"/>
      <c r="I210" s="919"/>
      <c r="J210" s="919"/>
      <c r="K210" s="919"/>
      <c r="L210" s="919"/>
      <c r="M210" s="919"/>
      <c r="N210" s="919"/>
      <c r="O210" s="919"/>
      <c r="P210" s="919"/>
      <c r="Q210" s="919"/>
      <c r="R210" s="919"/>
      <c r="S210" s="919"/>
      <c r="T210" s="919"/>
      <c r="U210" s="919"/>
      <c r="V210" s="919"/>
      <c r="W210" s="919"/>
      <c r="X210" s="919"/>
      <c r="Y210" s="919"/>
      <c r="Z210" s="919"/>
      <c r="AA210" s="919"/>
      <c r="AB210" s="919"/>
      <c r="AC210" s="919"/>
      <c r="AD210" s="919"/>
      <c r="AE210" s="919"/>
      <c r="AF210" s="919"/>
      <c r="AG210" s="919"/>
      <c r="AH210" s="919"/>
      <c r="AI210" s="919"/>
      <c r="AJ210" s="920"/>
      <c r="AK210" s="34"/>
      <c r="AM210" s="136"/>
      <c r="AN210" s="169"/>
      <c r="AO210" s="169"/>
      <c r="AP210" s="169"/>
      <c r="AQ210" s="169"/>
    </row>
    <row r="211" spans="1:43" s="46" customFormat="1" ht="14.45" customHeight="1">
      <c r="A211" s="9"/>
      <c r="B211" s="155"/>
      <c r="C211" s="918"/>
      <c r="D211" s="919"/>
      <c r="E211" s="919"/>
      <c r="F211" s="919"/>
      <c r="G211" s="919"/>
      <c r="H211" s="919"/>
      <c r="I211" s="919"/>
      <c r="J211" s="919"/>
      <c r="K211" s="919"/>
      <c r="L211" s="919"/>
      <c r="M211" s="919"/>
      <c r="N211" s="919"/>
      <c r="O211" s="919"/>
      <c r="P211" s="919"/>
      <c r="Q211" s="919"/>
      <c r="R211" s="919"/>
      <c r="S211" s="919"/>
      <c r="T211" s="919"/>
      <c r="U211" s="919"/>
      <c r="V211" s="919"/>
      <c r="W211" s="919"/>
      <c r="X211" s="919"/>
      <c r="Y211" s="919"/>
      <c r="Z211" s="919"/>
      <c r="AA211" s="919"/>
      <c r="AB211" s="919"/>
      <c r="AC211" s="919"/>
      <c r="AD211" s="919"/>
      <c r="AE211" s="919"/>
      <c r="AF211" s="919"/>
      <c r="AG211" s="919"/>
      <c r="AH211" s="919"/>
      <c r="AI211" s="919"/>
      <c r="AJ211" s="920"/>
      <c r="AK211" s="34"/>
      <c r="AM211" s="136"/>
      <c r="AN211" s="169"/>
      <c r="AO211" s="169"/>
      <c r="AP211" s="169"/>
      <c r="AQ211" s="169"/>
    </row>
    <row r="212" spans="1:43" s="46" customFormat="1" ht="14.45" customHeight="1">
      <c r="A212" s="9"/>
      <c r="B212" s="155"/>
      <c r="C212" s="918"/>
      <c r="D212" s="919"/>
      <c r="E212" s="919"/>
      <c r="F212" s="919"/>
      <c r="G212" s="919"/>
      <c r="H212" s="919"/>
      <c r="I212" s="919"/>
      <c r="J212" s="919"/>
      <c r="K212" s="919"/>
      <c r="L212" s="919"/>
      <c r="M212" s="919"/>
      <c r="N212" s="919"/>
      <c r="O212" s="919"/>
      <c r="P212" s="919"/>
      <c r="Q212" s="919"/>
      <c r="R212" s="919"/>
      <c r="S212" s="919"/>
      <c r="T212" s="919"/>
      <c r="U212" s="919"/>
      <c r="V212" s="919"/>
      <c r="W212" s="919"/>
      <c r="X212" s="919"/>
      <c r="Y212" s="919"/>
      <c r="Z212" s="919"/>
      <c r="AA212" s="919"/>
      <c r="AB212" s="919"/>
      <c r="AC212" s="919"/>
      <c r="AD212" s="919"/>
      <c r="AE212" s="919"/>
      <c r="AF212" s="919"/>
      <c r="AG212" s="919"/>
      <c r="AH212" s="919"/>
      <c r="AI212" s="919"/>
      <c r="AJ212" s="920"/>
      <c r="AK212" s="34"/>
      <c r="AM212" s="136"/>
      <c r="AN212" s="169"/>
      <c r="AO212" s="169"/>
      <c r="AP212" s="169"/>
      <c r="AQ212" s="169"/>
    </row>
    <row r="213" spans="1:43" s="46" customFormat="1" ht="14.45" customHeight="1">
      <c r="A213" s="9"/>
      <c r="B213" s="155"/>
      <c r="C213" s="918"/>
      <c r="D213" s="919"/>
      <c r="E213" s="919"/>
      <c r="F213" s="919"/>
      <c r="G213" s="919"/>
      <c r="H213" s="919"/>
      <c r="I213" s="919"/>
      <c r="J213" s="919"/>
      <c r="K213" s="919"/>
      <c r="L213" s="919"/>
      <c r="M213" s="919"/>
      <c r="N213" s="919"/>
      <c r="O213" s="919"/>
      <c r="P213" s="919"/>
      <c r="Q213" s="919"/>
      <c r="R213" s="919"/>
      <c r="S213" s="919"/>
      <c r="T213" s="919"/>
      <c r="U213" s="919"/>
      <c r="V213" s="919"/>
      <c r="W213" s="919"/>
      <c r="X213" s="919"/>
      <c r="Y213" s="919"/>
      <c r="Z213" s="919"/>
      <c r="AA213" s="919"/>
      <c r="AB213" s="919"/>
      <c r="AC213" s="919"/>
      <c r="AD213" s="919"/>
      <c r="AE213" s="919"/>
      <c r="AF213" s="919"/>
      <c r="AG213" s="919"/>
      <c r="AH213" s="919"/>
      <c r="AI213" s="919"/>
      <c r="AJ213" s="920"/>
      <c r="AK213" s="34"/>
      <c r="AM213" s="136"/>
      <c r="AN213" s="169"/>
      <c r="AO213" s="169"/>
      <c r="AP213" s="169"/>
      <c r="AQ213" s="169"/>
    </row>
    <row r="214" spans="1:43" s="46" customFormat="1" ht="14.45" customHeight="1">
      <c r="A214" s="9"/>
      <c r="B214" s="155"/>
      <c r="C214" s="918"/>
      <c r="D214" s="919"/>
      <c r="E214" s="919"/>
      <c r="F214" s="919"/>
      <c r="G214" s="919"/>
      <c r="H214" s="919"/>
      <c r="I214" s="919"/>
      <c r="J214" s="919"/>
      <c r="K214" s="919"/>
      <c r="L214" s="919"/>
      <c r="M214" s="919"/>
      <c r="N214" s="919"/>
      <c r="O214" s="919"/>
      <c r="P214" s="919"/>
      <c r="Q214" s="919"/>
      <c r="R214" s="919"/>
      <c r="S214" s="919"/>
      <c r="T214" s="919"/>
      <c r="U214" s="919"/>
      <c r="V214" s="919"/>
      <c r="W214" s="919"/>
      <c r="X214" s="919"/>
      <c r="Y214" s="919"/>
      <c r="Z214" s="919"/>
      <c r="AA214" s="919"/>
      <c r="AB214" s="919"/>
      <c r="AC214" s="919"/>
      <c r="AD214" s="919"/>
      <c r="AE214" s="919"/>
      <c r="AF214" s="919"/>
      <c r="AG214" s="919"/>
      <c r="AH214" s="919"/>
      <c r="AI214" s="919"/>
      <c r="AJ214" s="920"/>
      <c r="AK214" s="34"/>
      <c r="AM214" s="136"/>
      <c r="AN214" s="169"/>
      <c r="AO214" s="169"/>
      <c r="AP214" s="169"/>
      <c r="AQ214" s="169"/>
    </row>
    <row r="215" spans="1:43" s="46" customFormat="1" ht="14.45" customHeight="1">
      <c r="A215" s="9"/>
      <c r="B215" s="155"/>
      <c r="C215" s="918"/>
      <c r="D215" s="919"/>
      <c r="E215" s="919"/>
      <c r="F215" s="919"/>
      <c r="G215" s="919"/>
      <c r="H215" s="919"/>
      <c r="I215" s="919"/>
      <c r="J215" s="919"/>
      <c r="K215" s="919"/>
      <c r="L215" s="919"/>
      <c r="M215" s="919"/>
      <c r="N215" s="919"/>
      <c r="O215" s="919"/>
      <c r="P215" s="919"/>
      <c r="Q215" s="919"/>
      <c r="R215" s="919"/>
      <c r="S215" s="919"/>
      <c r="T215" s="919"/>
      <c r="U215" s="919"/>
      <c r="V215" s="919"/>
      <c r="W215" s="919"/>
      <c r="X215" s="919"/>
      <c r="Y215" s="919"/>
      <c r="Z215" s="919"/>
      <c r="AA215" s="919"/>
      <c r="AB215" s="919"/>
      <c r="AC215" s="919"/>
      <c r="AD215" s="919"/>
      <c r="AE215" s="919"/>
      <c r="AF215" s="919"/>
      <c r="AG215" s="919"/>
      <c r="AH215" s="919"/>
      <c r="AI215" s="919"/>
      <c r="AJ215" s="920"/>
      <c r="AK215" s="34"/>
      <c r="AM215" s="136"/>
      <c r="AN215" s="169"/>
      <c r="AO215" s="169"/>
      <c r="AP215" s="169"/>
      <c r="AQ215" s="169"/>
    </row>
    <row r="216" spans="1:43" s="46" customFormat="1" ht="14.45" customHeight="1">
      <c r="A216" s="9"/>
      <c r="B216" s="155"/>
      <c r="C216" s="918"/>
      <c r="D216" s="919"/>
      <c r="E216" s="919"/>
      <c r="F216" s="919"/>
      <c r="G216" s="919"/>
      <c r="H216" s="919"/>
      <c r="I216" s="919"/>
      <c r="J216" s="919"/>
      <c r="K216" s="919"/>
      <c r="L216" s="919"/>
      <c r="M216" s="919"/>
      <c r="N216" s="919"/>
      <c r="O216" s="919"/>
      <c r="P216" s="919"/>
      <c r="Q216" s="919"/>
      <c r="R216" s="919"/>
      <c r="S216" s="919"/>
      <c r="T216" s="919"/>
      <c r="U216" s="919"/>
      <c r="V216" s="919"/>
      <c r="W216" s="919"/>
      <c r="X216" s="919"/>
      <c r="Y216" s="919"/>
      <c r="Z216" s="919"/>
      <c r="AA216" s="919"/>
      <c r="AB216" s="919"/>
      <c r="AC216" s="919"/>
      <c r="AD216" s="919"/>
      <c r="AE216" s="919"/>
      <c r="AF216" s="919"/>
      <c r="AG216" s="919"/>
      <c r="AH216" s="919"/>
      <c r="AI216" s="919"/>
      <c r="AJ216" s="920"/>
      <c r="AK216" s="34"/>
      <c r="AM216" s="136"/>
      <c r="AN216" s="169"/>
      <c r="AO216" s="169"/>
      <c r="AP216" s="169"/>
      <c r="AQ216" s="169"/>
    </row>
    <row r="217" spans="1:43" s="46" customFormat="1" ht="14.45" customHeight="1">
      <c r="A217" s="9"/>
      <c r="B217" s="155"/>
      <c r="C217" s="918"/>
      <c r="D217" s="919"/>
      <c r="E217" s="919"/>
      <c r="F217" s="919"/>
      <c r="G217" s="919"/>
      <c r="H217" s="919"/>
      <c r="I217" s="919"/>
      <c r="J217" s="919"/>
      <c r="K217" s="919"/>
      <c r="L217" s="919"/>
      <c r="M217" s="919"/>
      <c r="N217" s="919"/>
      <c r="O217" s="919"/>
      <c r="P217" s="919"/>
      <c r="Q217" s="919"/>
      <c r="R217" s="919"/>
      <c r="S217" s="919"/>
      <c r="T217" s="919"/>
      <c r="U217" s="919"/>
      <c r="V217" s="919"/>
      <c r="W217" s="919"/>
      <c r="X217" s="919"/>
      <c r="Y217" s="919"/>
      <c r="Z217" s="919"/>
      <c r="AA217" s="919"/>
      <c r="AB217" s="919"/>
      <c r="AC217" s="919"/>
      <c r="AD217" s="919"/>
      <c r="AE217" s="919"/>
      <c r="AF217" s="919"/>
      <c r="AG217" s="919"/>
      <c r="AH217" s="919"/>
      <c r="AI217" s="919"/>
      <c r="AJ217" s="920"/>
      <c r="AK217" s="34"/>
      <c r="AM217" s="136"/>
      <c r="AN217" s="169"/>
      <c r="AO217" s="169"/>
      <c r="AP217" s="169"/>
      <c r="AQ217" s="169"/>
    </row>
    <row r="218" spans="1:43" s="46" customFormat="1" ht="14.45" customHeight="1">
      <c r="A218" s="9"/>
      <c r="B218" s="155"/>
      <c r="C218" s="918"/>
      <c r="D218" s="919"/>
      <c r="E218" s="919"/>
      <c r="F218" s="919"/>
      <c r="G218" s="919"/>
      <c r="H218" s="919"/>
      <c r="I218" s="919"/>
      <c r="J218" s="919"/>
      <c r="K218" s="919"/>
      <c r="L218" s="919"/>
      <c r="M218" s="919"/>
      <c r="N218" s="919"/>
      <c r="O218" s="919"/>
      <c r="P218" s="919"/>
      <c r="Q218" s="919"/>
      <c r="R218" s="919"/>
      <c r="S218" s="919"/>
      <c r="T218" s="919"/>
      <c r="U218" s="919"/>
      <c r="V218" s="919"/>
      <c r="W218" s="919"/>
      <c r="X218" s="919"/>
      <c r="Y218" s="919"/>
      <c r="Z218" s="919"/>
      <c r="AA218" s="919"/>
      <c r="AB218" s="919"/>
      <c r="AC218" s="919"/>
      <c r="AD218" s="919"/>
      <c r="AE218" s="919"/>
      <c r="AF218" s="919"/>
      <c r="AG218" s="919"/>
      <c r="AH218" s="919"/>
      <c r="AI218" s="919"/>
      <c r="AJ218" s="920"/>
      <c r="AK218" s="34"/>
      <c r="AM218" s="136"/>
      <c r="AN218" s="169"/>
      <c r="AO218" s="169"/>
      <c r="AP218" s="169"/>
      <c r="AQ218" s="169"/>
    </row>
    <row r="219" spans="1:43" s="46" customFormat="1" ht="14.45" customHeight="1">
      <c r="A219" s="9"/>
      <c r="B219" s="155"/>
      <c r="C219" s="918"/>
      <c r="D219" s="919"/>
      <c r="E219" s="919"/>
      <c r="F219" s="919"/>
      <c r="G219" s="919"/>
      <c r="H219" s="919"/>
      <c r="I219" s="919"/>
      <c r="J219" s="919"/>
      <c r="K219" s="919"/>
      <c r="L219" s="919"/>
      <c r="M219" s="919"/>
      <c r="N219" s="919"/>
      <c r="O219" s="919"/>
      <c r="P219" s="919"/>
      <c r="Q219" s="919"/>
      <c r="R219" s="919"/>
      <c r="S219" s="919"/>
      <c r="T219" s="919"/>
      <c r="U219" s="919"/>
      <c r="V219" s="919"/>
      <c r="W219" s="919"/>
      <c r="X219" s="919"/>
      <c r="Y219" s="919"/>
      <c r="Z219" s="919"/>
      <c r="AA219" s="919"/>
      <c r="AB219" s="919"/>
      <c r="AC219" s="919"/>
      <c r="AD219" s="919"/>
      <c r="AE219" s="919"/>
      <c r="AF219" s="919"/>
      <c r="AG219" s="919"/>
      <c r="AH219" s="919"/>
      <c r="AI219" s="919"/>
      <c r="AJ219" s="920"/>
      <c r="AK219" s="34"/>
      <c r="AM219" s="136"/>
      <c r="AN219" s="169"/>
      <c r="AO219" s="169"/>
      <c r="AP219" s="169"/>
      <c r="AQ219" s="169"/>
    </row>
    <row r="220" spans="1:43" s="46" customFormat="1" ht="14.45" customHeight="1">
      <c r="A220" s="9"/>
      <c r="B220" s="155"/>
      <c r="C220" s="918"/>
      <c r="D220" s="919"/>
      <c r="E220" s="919"/>
      <c r="F220" s="919"/>
      <c r="G220" s="919"/>
      <c r="H220" s="919"/>
      <c r="I220" s="919"/>
      <c r="J220" s="919"/>
      <c r="K220" s="919"/>
      <c r="L220" s="919"/>
      <c r="M220" s="919"/>
      <c r="N220" s="919"/>
      <c r="O220" s="919"/>
      <c r="P220" s="919"/>
      <c r="Q220" s="919"/>
      <c r="R220" s="919"/>
      <c r="S220" s="919"/>
      <c r="T220" s="919"/>
      <c r="U220" s="919"/>
      <c r="V220" s="919"/>
      <c r="W220" s="919"/>
      <c r="X220" s="919"/>
      <c r="Y220" s="919"/>
      <c r="Z220" s="919"/>
      <c r="AA220" s="919"/>
      <c r="AB220" s="919"/>
      <c r="AC220" s="919"/>
      <c r="AD220" s="919"/>
      <c r="AE220" s="919"/>
      <c r="AF220" s="919"/>
      <c r="AG220" s="919"/>
      <c r="AH220" s="919"/>
      <c r="AI220" s="919"/>
      <c r="AJ220" s="920"/>
      <c r="AK220" s="34"/>
      <c r="AM220" s="136"/>
      <c r="AN220" s="169"/>
      <c r="AO220" s="284"/>
      <c r="AP220" s="169"/>
      <c r="AQ220" s="169"/>
    </row>
    <row r="221" spans="1:43" s="46" customFormat="1" ht="14.45" customHeight="1">
      <c r="A221" s="9"/>
      <c r="B221" s="155"/>
      <c r="C221" s="918"/>
      <c r="D221" s="919"/>
      <c r="E221" s="919"/>
      <c r="F221" s="919"/>
      <c r="G221" s="919"/>
      <c r="H221" s="919"/>
      <c r="I221" s="919"/>
      <c r="J221" s="919"/>
      <c r="K221" s="919"/>
      <c r="L221" s="919"/>
      <c r="M221" s="919"/>
      <c r="N221" s="919"/>
      <c r="O221" s="919"/>
      <c r="P221" s="919"/>
      <c r="Q221" s="919"/>
      <c r="R221" s="919"/>
      <c r="S221" s="919"/>
      <c r="T221" s="919"/>
      <c r="U221" s="919"/>
      <c r="V221" s="919"/>
      <c r="W221" s="919"/>
      <c r="X221" s="919"/>
      <c r="Y221" s="919"/>
      <c r="Z221" s="919"/>
      <c r="AA221" s="919"/>
      <c r="AB221" s="919"/>
      <c r="AC221" s="919"/>
      <c r="AD221" s="919"/>
      <c r="AE221" s="919"/>
      <c r="AF221" s="919"/>
      <c r="AG221" s="919"/>
      <c r="AH221" s="919"/>
      <c r="AI221" s="919"/>
      <c r="AJ221" s="920"/>
      <c r="AK221" s="34"/>
      <c r="AM221" s="136"/>
      <c r="AN221" s="169"/>
      <c r="AO221" s="169"/>
      <c r="AP221" s="169"/>
      <c r="AQ221" s="169"/>
    </row>
    <row r="222" spans="1:43" s="46" customFormat="1" ht="14.45" customHeight="1">
      <c r="A222" s="9"/>
      <c r="B222" s="155"/>
      <c r="C222" s="918"/>
      <c r="D222" s="919"/>
      <c r="E222" s="919"/>
      <c r="F222" s="919"/>
      <c r="G222" s="919"/>
      <c r="H222" s="919"/>
      <c r="I222" s="919"/>
      <c r="J222" s="919"/>
      <c r="K222" s="919"/>
      <c r="L222" s="919"/>
      <c r="M222" s="919"/>
      <c r="N222" s="919"/>
      <c r="O222" s="919"/>
      <c r="P222" s="919"/>
      <c r="Q222" s="919"/>
      <c r="R222" s="919"/>
      <c r="S222" s="919"/>
      <c r="T222" s="919"/>
      <c r="U222" s="919"/>
      <c r="V222" s="919"/>
      <c r="W222" s="919"/>
      <c r="X222" s="919"/>
      <c r="Y222" s="919"/>
      <c r="Z222" s="919"/>
      <c r="AA222" s="919"/>
      <c r="AB222" s="919"/>
      <c r="AC222" s="919"/>
      <c r="AD222" s="919"/>
      <c r="AE222" s="919"/>
      <c r="AF222" s="919"/>
      <c r="AG222" s="919"/>
      <c r="AH222" s="919"/>
      <c r="AI222" s="919"/>
      <c r="AJ222" s="920"/>
      <c r="AK222" s="34"/>
      <c r="AM222" s="136"/>
      <c r="AN222" s="169"/>
      <c r="AO222" s="169"/>
      <c r="AP222" s="169"/>
      <c r="AQ222" s="169"/>
    </row>
    <row r="223" spans="1:43" s="46" customFormat="1" ht="14.45" customHeight="1">
      <c r="A223" s="9"/>
      <c r="B223" s="155"/>
      <c r="C223" s="918"/>
      <c r="D223" s="919"/>
      <c r="E223" s="919"/>
      <c r="F223" s="919"/>
      <c r="G223" s="919"/>
      <c r="H223" s="919"/>
      <c r="I223" s="919"/>
      <c r="J223" s="919"/>
      <c r="K223" s="919"/>
      <c r="L223" s="919"/>
      <c r="M223" s="919"/>
      <c r="N223" s="919"/>
      <c r="O223" s="919"/>
      <c r="P223" s="919"/>
      <c r="Q223" s="919"/>
      <c r="R223" s="919"/>
      <c r="S223" s="919"/>
      <c r="T223" s="919"/>
      <c r="U223" s="919"/>
      <c r="V223" s="919"/>
      <c r="W223" s="919"/>
      <c r="X223" s="919"/>
      <c r="Y223" s="919"/>
      <c r="Z223" s="919"/>
      <c r="AA223" s="919"/>
      <c r="AB223" s="919"/>
      <c r="AC223" s="919"/>
      <c r="AD223" s="919"/>
      <c r="AE223" s="919"/>
      <c r="AF223" s="919"/>
      <c r="AG223" s="919"/>
      <c r="AH223" s="919"/>
      <c r="AI223" s="919"/>
      <c r="AJ223" s="920"/>
      <c r="AK223" s="34"/>
      <c r="AM223" s="136"/>
      <c r="AN223" s="169"/>
      <c r="AO223" s="169"/>
      <c r="AP223" s="169"/>
      <c r="AQ223" s="169"/>
    </row>
    <row r="224" spans="1:43" s="46" customFormat="1" ht="14.45" customHeight="1">
      <c r="A224" s="9"/>
      <c r="B224" s="155"/>
      <c r="C224" s="918"/>
      <c r="D224" s="919"/>
      <c r="E224" s="919"/>
      <c r="F224" s="919"/>
      <c r="G224" s="919"/>
      <c r="H224" s="919"/>
      <c r="I224" s="919"/>
      <c r="J224" s="919"/>
      <c r="K224" s="919"/>
      <c r="L224" s="919"/>
      <c r="M224" s="919"/>
      <c r="N224" s="919"/>
      <c r="O224" s="919"/>
      <c r="P224" s="919"/>
      <c r="Q224" s="919"/>
      <c r="R224" s="919"/>
      <c r="S224" s="919"/>
      <c r="T224" s="919"/>
      <c r="U224" s="919"/>
      <c r="V224" s="919"/>
      <c r="W224" s="919"/>
      <c r="X224" s="919"/>
      <c r="Y224" s="919"/>
      <c r="Z224" s="919"/>
      <c r="AA224" s="919"/>
      <c r="AB224" s="919"/>
      <c r="AC224" s="919"/>
      <c r="AD224" s="919"/>
      <c r="AE224" s="919"/>
      <c r="AF224" s="919"/>
      <c r="AG224" s="919"/>
      <c r="AH224" s="919"/>
      <c r="AI224" s="919"/>
      <c r="AJ224" s="920"/>
      <c r="AK224" s="34"/>
      <c r="AM224" s="136"/>
      <c r="AN224" s="169"/>
      <c r="AO224" s="169"/>
      <c r="AP224" s="169"/>
      <c r="AQ224" s="169"/>
    </row>
    <row r="225" spans="1:46" s="46" customFormat="1" ht="14.45" customHeight="1">
      <c r="A225" s="9"/>
      <c r="B225" s="155"/>
      <c r="C225" s="918"/>
      <c r="D225" s="919"/>
      <c r="E225" s="919"/>
      <c r="F225" s="919"/>
      <c r="G225" s="919"/>
      <c r="H225" s="919"/>
      <c r="I225" s="919"/>
      <c r="J225" s="919"/>
      <c r="K225" s="919"/>
      <c r="L225" s="919"/>
      <c r="M225" s="919"/>
      <c r="N225" s="919"/>
      <c r="O225" s="919"/>
      <c r="P225" s="919"/>
      <c r="Q225" s="919"/>
      <c r="R225" s="919"/>
      <c r="S225" s="919"/>
      <c r="T225" s="919"/>
      <c r="U225" s="919"/>
      <c r="V225" s="919"/>
      <c r="W225" s="919"/>
      <c r="X225" s="919"/>
      <c r="Y225" s="919"/>
      <c r="Z225" s="919"/>
      <c r="AA225" s="919"/>
      <c r="AB225" s="919"/>
      <c r="AC225" s="919"/>
      <c r="AD225" s="919"/>
      <c r="AE225" s="919"/>
      <c r="AF225" s="919"/>
      <c r="AG225" s="919"/>
      <c r="AH225" s="919"/>
      <c r="AI225" s="919"/>
      <c r="AJ225" s="920"/>
      <c r="AK225" s="34"/>
      <c r="AM225" s="136"/>
      <c r="AN225" s="169"/>
      <c r="AO225" s="169"/>
      <c r="AP225" s="169"/>
      <c r="AQ225" s="169"/>
    </row>
    <row r="226" spans="1:46" s="46" customFormat="1" ht="14.45" customHeight="1">
      <c r="A226" s="9"/>
      <c r="B226" s="155"/>
      <c r="C226" s="918"/>
      <c r="D226" s="919"/>
      <c r="E226" s="919"/>
      <c r="F226" s="919"/>
      <c r="G226" s="919"/>
      <c r="H226" s="919"/>
      <c r="I226" s="919"/>
      <c r="J226" s="919"/>
      <c r="K226" s="919"/>
      <c r="L226" s="919"/>
      <c r="M226" s="919"/>
      <c r="N226" s="919"/>
      <c r="O226" s="919"/>
      <c r="P226" s="919"/>
      <c r="Q226" s="919"/>
      <c r="R226" s="919"/>
      <c r="S226" s="919"/>
      <c r="T226" s="919"/>
      <c r="U226" s="919"/>
      <c r="V226" s="919"/>
      <c r="W226" s="919"/>
      <c r="X226" s="919"/>
      <c r="Y226" s="919"/>
      <c r="Z226" s="919"/>
      <c r="AA226" s="919"/>
      <c r="AB226" s="919"/>
      <c r="AC226" s="919"/>
      <c r="AD226" s="919"/>
      <c r="AE226" s="919"/>
      <c r="AF226" s="919"/>
      <c r="AG226" s="919"/>
      <c r="AH226" s="919"/>
      <c r="AI226" s="919"/>
      <c r="AJ226" s="920"/>
      <c r="AK226" s="34"/>
      <c r="AM226" s="136"/>
      <c r="AN226" s="169"/>
      <c r="AO226" s="169"/>
      <c r="AP226" s="169"/>
      <c r="AQ226" s="169"/>
    </row>
    <row r="227" spans="1:46" s="46" customFormat="1" ht="14.45" customHeight="1">
      <c r="A227" s="9"/>
      <c r="B227" s="155"/>
      <c r="C227" s="918"/>
      <c r="D227" s="919"/>
      <c r="E227" s="919"/>
      <c r="F227" s="919"/>
      <c r="G227" s="919"/>
      <c r="H227" s="919"/>
      <c r="I227" s="919"/>
      <c r="J227" s="919"/>
      <c r="K227" s="919"/>
      <c r="L227" s="919"/>
      <c r="M227" s="919"/>
      <c r="N227" s="919"/>
      <c r="O227" s="919"/>
      <c r="P227" s="919"/>
      <c r="Q227" s="919"/>
      <c r="R227" s="919"/>
      <c r="S227" s="919"/>
      <c r="T227" s="919"/>
      <c r="U227" s="919"/>
      <c r="V227" s="919"/>
      <c r="W227" s="919"/>
      <c r="X227" s="919"/>
      <c r="Y227" s="919"/>
      <c r="Z227" s="919"/>
      <c r="AA227" s="919"/>
      <c r="AB227" s="919"/>
      <c r="AC227" s="919"/>
      <c r="AD227" s="919"/>
      <c r="AE227" s="919"/>
      <c r="AF227" s="919"/>
      <c r="AG227" s="919"/>
      <c r="AH227" s="919"/>
      <c r="AI227" s="919"/>
      <c r="AJ227" s="920"/>
      <c r="AK227" s="34"/>
      <c r="AM227" s="136"/>
      <c r="AN227" s="169"/>
      <c r="AO227" s="169"/>
      <c r="AP227" s="169"/>
      <c r="AQ227" s="169"/>
    </row>
    <row r="228" spans="1:46" s="46" customFormat="1" ht="14.45" customHeight="1">
      <c r="A228" s="9"/>
      <c r="B228" s="155"/>
      <c r="C228" s="918"/>
      <c r="D228" s="919"/>
      <c r="E228" s="919"/>
      <c r="F228" s="919"/>
      <c r="G228" s="919"/>
      <c r="H228" s="919"/>
      <c r="I228" s="919"/>
      <c r="J228" s="919"/>
      <c r="K228" s="919"/>
      <c r="L228" s="919"/>
      <c r="M228" s="919"/>
      <c r="N228" s="919"/>
      <c r="O228" s="919"/>
      <c r="P228" s="919"/>
      <c r="Q228" s="919"/>
      <c r="R228" s="919"/>
      <c r="S228" s="919"/>
      <c r="T228" s="919"/>
      <c r="U228" s="919"/>
      <c r="V228" s="919"/>
      <c r="W228" s="919"/>
      <c r="X228" s="919"/>
      <c r="Y228" s="919"/>
      <c r="Z228" s="919"/>
      <c r="AA228" s="919"/>
      <c r="AB228" s="919"/>
      <c r="AC228" s="919"/>
      <c r="AD228" s="919"/>
      <c r="AE228" s="919"/>
      <c r="AF228" s="919"/>
      <c r="AG228" s="919"/>
      <c r="AH228" s="919"/>
      <c r="AI228" s="919"/>
      <c r="AJ228" s="920"/>
      <c r="AK228" s="34"/>
      <c r="AM228" s="136"/>
      <c r="AN228" s="169"/>
      <c r="AO228" s="169"/>
      <c r="AP228" s="169"/>
      <c r="AQ228" s="169"/>
    </row>
    <row r="229" spans="1:46" s="46" customFormat="1" ht="14.45" customHeight="1">
      <c r="A229" s="9"/>
      <c r="B229" s="155"/>
      <c r="C229" s="918"/>
      <c r="D229" s="919"/>
      <c r="E229" s="919"/>
      <c r="F229" s="919"/>
      <c r="G229" s="919"/>
      <c r="H229" s="919"/>
      <c r="I229" s="919"/>
      <c r="J229" s="919"/>
      <c r="K229" s="919"/>
      <c r="L229" s="919"/>
      <c r="M229" s="919"/>
      <c r="N229" s="919"/>
      <c r="O229" s="919"/>
      <c r="P229" s="919"/>
      <c r="Q229" s="919"/>
      <c r="R229" s="919"/>
      <c r="S229" s="919"/>
      <c r="T229" s="919"/>
      <c r="U229" s="919"/>
      <c r="V229" s="919"/>
      <c r="W229" s="919"/>
      <c r="X229" s="919"/>
      <c r="Y229" s="919"/>
      <c r="Z229" s="919"/>
      <c r="AA229" s="919"/>
      <c r="AB229" s="919"/>
      <c r="AC229" s="919"/>
      <c r="AD229" s="919"/>
      <c r="AE229" s="919"/>
      <c r="AF229" s="919"/>
      <c r="AG229" s="919"/>
      <c r="AH229" s="919"/>
      <c r="AI229" s="919"/>
      <c r="AJ229" s="920"/>
      <c r="AK229" s="34"/>
      <c r="AM229" s="136"/>
      <c r="AN229" s="169"/>
      <c r="AO229" s="169"/>
      <c r="AP229" s="169"/>
      <c r="AQ229" s="169"/>
    </row>
    <row r="230" spans="1:46" s="46" customFormat="1" ht="14.45" customHeight="1">
      <c r="A230" s="9"/>
      <c r="B230" s="155"/>
      <c r="C230" s="918"/>
      <c r="D230" s="919"/>
      <c r="E230" s="919"/>
      <c r="F230" s="919"/>
      <c r="G230" s="919"/>
      <c r="H230" s="919"/>
      <c r="I230" s="919"/>
      <c r="J230" s="919"/>
      <c r="K230" s="919"/>
      <c r="L230" s="919"/>
      <c r="M230" s="919"/>
      <c r="N230" s="919"/>
      <c r="O230" s="919"/>
      <c r="P230" s="919"/>
      <c r="Q230" s="919"/>
      <c r="R230" s="919"/>
      <c r="S230" s="919"/>
      <c r="T230" s="919"/>
      <c r="U230" s="919"/>
      <c r="V230" s="919"/>
      <c r="W230" s="919"/>
      <c r="X230" s="919"/>
      <c r="Y230" s="919"/>
      <c r="Z230" s="919"/>
      <c r="AA230" s="919"/>
      <c r="AB230" s="919"/>
      <c r="AC230" s="919"/>
      <c r="AD230" s="919"/>
      <c r="AE230" s="919"/>
      <c r="AF230" s="919"/>
      <c r="AG230" s="919"/>
      <c r="AH230" s="919"/>
      <c r="AI230" s="919"/>
      <c r="AJ230" s="920"/>
      <c r="AK230" s="34"/>
      <c r="AM230" s="136"/>
      <c r="AN230" s="169"/>
      <c r="AO230" s="169"/>
      <c r="AP230" s="169"/>
      <c r="AQ230" s="169"/>
    </row>
    <row r="231" spans="1:46" s="46" customFormat="1" ht="14.45" customHeight="1">
      <c r="A231" s="9"/>
      <c r="B231" s="155"/>
      <c r="C231" s="918"/>
      <c r="D231" s="919"/>
      <c r="E231" s="919"/>
      <c r="F231" s="919"/>
      <c r="G231" s="919"/>
      <c r="H231" s="919"/>
      <c r="I231" s="919"/>
      <c r="J231" s="919"/>
      <c r="K231" s="919"/>
      <c r="L231" s="919"/>
      <c r="M231" s="919"/>
      <c r="N231" s="919"/>
      <c r="O231" s="919"/>
      <c r="P231" s="919"/>
      <c r="Q231" s="919"/>
      <c r="R231" s="919"/>
      <c r="S231" s="919"/>
      <c r="T231" s="919"/>
      <c r="U231" s="919"/>
      <c r="V231" s="919"/>
      <c r="W231" s="919"/>
      <c r="X231" s="919"/>
      <c r="Y231" s="919"/>
      <c r="Z231" s="919"/>
      <c r="AA231" s="919"/>
      <c r="AB231" s="919"/>
      <c r="AC231" s="919"/>
      <c r="AD231" s="919"/>
      <c r="AE231" s="919"/>
      <c r="AF231" s="919"/>
      <c r="AG231" s="919"/>
      <c r="AH231" s="919"/>
      <c r="AI231" s="919"/>
      <c r="AJ231" s="920"/>
      <c r="AK231" s="34"/>
      <c r="AM231" s="136"/>
      <c r="AN231" s="169"/>
      <c r="AO231" s="169"/>
      <c r="AP231" s="169"/>
      <c r="AQ231" s="169"/>
    </row>
    <row r="232" spans="1:46" s="46" customFormat="1" ht="14.45" customHeight="1">
      <c r="A232" s="9"/>
      <c r="B232" s="155"/>
      <c r="C232" s="918"/>
      <c r="D232" s="919"/>
      <c r="E232" s="919"/>
      <c r="F232" s="919"/>
      <c r="G232" s="919"/>
      <c r="H232" s="919"/>
      <c r="I232" s="919"/>
      <c r="J232" s="919"/>
      <c r="K232" s="919"/>
      <c r="L232" s="919"/>
      <c r="M232" s="919"/>
      <c r="N232" s="919"/>
      <c r="O232" s="919"/>
      <c r="P232" s="919"/>
      <c r="Q232" s="919"/>
      <c r="R232" s="919"/>
      <c r="S232" s="919"/>
      <c r="T232" s="919"/>
      <c r="U232" s="919"/>
      <c r="V232" s="919"/>
      <c r="W232" s="919"/>
      <c r="X232" s="919"/>
      <c r="Y232" s="919"/>
      <c r="Z232" s="919"/>
      <c r="AA232" s="919"/>
      <c r="AB232" s="919"/>
      <c r="AC232" s="919"/>
      <c r="AD232" s="919"/>
      <c r="AE232" s="919"/>
      <c r="AF232" s="919"/>
      <c r="AG232" s="919"/>
      <c r="AH232" s="919"/>
      <c r="AI232" s="919"/>
      <c r="AJ232" s="920"/>
      <c r="AK232" s="34"/>
      <c r="AM232" s="136"/>
      <c r="AN232" s="169"/>
      <c r="AO232" s="169"/>
      <c r="AP232" s="169"/>
      <c r="AQ232" s="169"/>
    </row>
    <row r="233" spans="1:46" s="46" customFormat="1" ht="14.45" customHeight="1">
      <c r="A233" s="9"/>
      <c r="B233" s="155"/>
      <c r="C233" s="921"/>
      <c r="D233" s="922"/>
      <c r="E233" s="922"/>
      <c r="F233" s="922"/>
      <c r="G233" s="922"/>
      <c r="H233" s="922"/>
      <c r="I233" s="922"/>
      <c r="J233" s="922"/>
      <c r="K233" s="922"/>
      <c r="L233" s="922"/>
      <c r="M233" s="922"/>
      <c r="N233" s="922"/>
      <c r="O233" s="922"/>
      <c r="P233" s="922"/>
      <c r="Q233" s="922"/>
      <c r="R233" s="922"/>
      <c r="S233" s="922"/>
      <c r="T233" s="922"/>
      <c r="U233" s="922"/>
      <c r="V233" s="922"/>
      <c r="W233" s="922"/>
      <c r="X233" s="922"/>
      <c r="Y233" s="922"/>
      <c r="Z233" s="922"/>
      <c r="AA233" s="922"/>
      <c r="AB233" s="922"/>
      <c r="AC233" s="922"/>
      <c r="AD233" s="922"/>
      <c r="AE233" s="922"/>
      <c r="AF233" s="922"/>
      <c r="AG233" s="922"/>
      <c r="AH233" s="922"/>
      <c r="AI233" s="922"/>
      <c r="AJ233" s="923"/>
      <c r="AK233" s="34"/>
      <c r="AM233" s="136"/>
      <c r="AN233" s="169"/>
      <c r="AO233" s="169"/>
      <c r="AP233" s="169"/>
      <c r="AQ233" s="169"/>
      <c r="AR233" s="45"/>
      <c r="AS233" s="45"/>
      <c r="AT233" s="45"/>
    </row>
    <row r="234" spans="1:46" s="156" customFormat="1" ht="6" customHeight="1">
      <c r="A234" s="67"/>
      <c r="B234" s="87"/>
      <c r="C234" s="158"/>
      <c r="D234" s="158"/>
      <c r="E234" s="158"/>
      <c r="F234" s="158"/>
      <c r="G234" s="158"/>
      <c r="H234" s="158"/>
      <c r="I234" s="158"/>
      <c r="J234" s="158"/>
      <c r="K234" s="159"/>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35"/>
      <c r="AM234" s="157"/>
      <c r="AO234" s="143"/>
      <c r="AP234" s="143"/>
      <c r="AQ234" s="143"/>
      <c r="AR234" s="143"/>
      <c r="AS234" s="143"/>
      <c r="AT234" s="143"/>
    </row>
    <row r="235" spans="1:46" s="46" customFormat="1" ht="12.75" customHeight="1">
      <c r="A235" s="9"/>
      <c r="B235" s="67"/>
      <c r="C235" s="67"/>
      <c r="D235" s="67"/>
      <c r="E235" s="67"/>
      <c r="F235" s="67"/>
      <c r="G235" s="67"/>
      <c r="H235" s="67"/>
      <c r="I235" s="104"/>
      <c r="J235" s="67"/>
      <c r="K235" s="67"/>
      <c r="L235" s="67"/>
      <c r="M235" s="67"/>
      <c r="N235" s="67"/>
      <c r="O235" s="67"/>
      <c r="P235" s="67"/>
      <c r="Q235" s="67"/>
      <c r="R235" s="67"/>
      <c r="S235" s="67"/>
      <c r="T235" s="67"/>
      <c r="U235" s="67"/>
      <c r="V235" s="67"/>
      <c r="W235" s="67"/>
      <c r="X235" s="67"/>
      <c r="Y235" s="67"/>
      <c r="Z235" s="67"/>
      <c r="AA235" s="67"/>
      <c r="AB235" s="67"/>
      <c r="AC235" s="67"/>
      <c r="AD235" s="121"/>
      <c r="AE235" s="121"/>
      <c r="AF235" s="121"/>
      <c r="AG235" s="121"/>
      <c r="AH235" s="106"/>
      <c r="AI235" s="121"/>
      <c r="AJ235" s="285" t="s">
        <v>79</v>
      </c>
      <c r="AK235" s="67"/>
      <c r="AM235" s="136"/>
      <c r="AO235" s="45"/>
      <c r="AP235" s="45"/>
      <c r="AQ235" s="45"/>
      <c r="AR235" s="286"/>
      <c r="AS235" s="287"/>
      <c r="AT235" s="288"/>
    </row>
    <row r="236" spans="1:46">
      <c r="AR236" s="286"/>
      <c r="AS236" s="287"/>
      <c r="AT236" s="289"/>
    </row>
    <row r="237" spans="1:46">
      <c r="AR237" s="286"/>
      <c r="AS237" s="287"/>
      <c r="AT237" s="289"/>
    </row>
    <row r="238" spans="1:46" ht="14.25" customHeight="1">
      <c r="AR238" s="286"/>
      <c r="AS238" s="287"/>
      <c r="AT238" s="289"/>
    </row>
    <row r="239" spans="1:46" ht="14.25" customHeight="1">
      <c r="AR239" s="286"/>
      <c r="AS239" s="287"/>
      <c r="AT239" s="289"/>
    </row>
    <row r="240" spans="1:46" ht="14.25" customHeight="1">
      <c r="AR240" s="286"/>
      <c r="AS240" s="287"/>
      <c r="AT240" s="289"/>
    </row>
    <row r="241" spans="44:46" ht="14.25" customHeight="1">
      <c r="AR241" s="286"/>
      <c r="AS241" s="287"/>
      <c r="AT241" s="289"/>
    </row>
    <row r="242" spans="44:46" ht="14.25" customHeight="1">
      <c r="AR242" s="286"/>
      <c r="AS242" s="287"/>
      <c r="AT242" s="289"/>
    </row>
    <row r="243" spans="44:46" ht="14.25" customHeight="1">
      <c r="AR243" s="286"/>
      <c r="AS243" s="287"/>
      <c r="AT243" s="289"/>
    </row>
    <row r="244" spans="44:46" ht="14.25" customHeight="1">
      <c r="AR244" s="286"/>
      <c r="AS244" s="287"/>
      <c r="AT244" s="289"/>
    </row>
    <row r="245" spans="44:46" ht="14.25" customHeight="1">
      <c r="AR245" s="286"/>
      <c r="AS245" s="287"/>
      <c r="AT245" s="289"/>
    </row>
    <row r="246" spans="44:46" ht="14.25" customHeight="1">
      <c r="AR246" s="286"/>
      <c r="AS246" s="287"/>
      <c r="AT246" s="289"/>
    </row>
    <row r="247" spans="44:46" ht="14.25" customHeight="1">
      <c r="AR247" s="286"/>
      <c r="AS247" s="287"/>
      <c r="AT247" s="289"/>
    </row>
    <row r="248" spans="44:46" ht="14.25" customHeight="1">
      <c r="AR248" s="286"/>
      <c r="AS248" s="287"/>
      <c r="AT248" s="289"/>
    </row>
    <row r="249" spans="44:46" ht="14.25" customHeight="1">
      <c r="AR249" s="286"/>
      <c r="AS249" s="287"/>
      <c r="AT249" s="289"/>
    </row>
    <row r="250" spans="44:46" ht="14.25" customHeight="1">
      <c r="AR250" s="286"/>
      <c r="AS250" s="287"/>
      <c r="AT250" s="289"/>
    </row>
    <row r="251" spans="44:46" ht="14.25" customHeight="1">
      <c r="AR251" s="286"/>
      <c r="AS251" s="287"/>
      <c r="AT251" s="289"/>
    </row>
    <row r="252" spans="44:46" ht="14.25" customHeight="1">
      <c r="AR252" s="286"/>
      <c r="AS252" s="287"/>
      <c r="AT252" s="289"/>
    </row>
    <row r="253" spans="44:46" ht="14.25" customHeight="1">
      <c r="AR253" s="286"/>
      <c r="AS253" s="287"/>
      <c r="AT253" s="289"/>
    </row>
    <row r="254" spans="44:46" ht="14.25" customHeight="1">
      <c r="AR254" s="286"/>
      <c r="AS254" s="287"/>
      <c r="AT254" s="289"/>
    </row>
    <row r="255" spans="44:46" ht="14.25" customHeight="1">
      <c r="AR255" s="286"/>
      <c r="AS255" s="287"/>
      <c r="AT255" s="289"/>
    </row>
    <row r="256" spans="44:46" ht="14.25" customHeight="1">
      <c r="AR256" s="286"/>
      <c r="AS256" s="287"/>
      <c r="AT256" s="289"/>
    </row>
    <row r="257" spans="44:46" ht="14.25" customHeight="1">
      <c r="AR257" s="286"/>
      <c r="AS257" s="287"/>
      <c r="AT257" s="289"/>
    </row>
    <row r="258" spans="44:46" ht="14.25" customHeight="1">
      <c r="AR258" s="286"/>
      <c r="AS258" s="287"/>
      <c r="AT258" s="289"/>
    </row>
    <row r="259" spans="44:46" ht="14.25" customHeight="1">
      <c r="AR259" s="286"/>
      <c r="AS259" s="287"/>
      <c r="AT259" s="289"/>
    </row>
    <row r="260" spans="44:46" ht="14.25" customHeight="1">
      <c r="AR260" s="286"/>
      <c r="AS260" s="287"/>
      <c r="AT260" s="289"/>
    </row>
    <row r="261" spans="44:46" ht="14.25" customHeight="1">
      <c r="AR261" s="286"/>
      <c r="AS261" s="287"/>
      <c r="AT261" s="289"/>
    </row>
    <row r="262" spans="44:46" ht="14.25" customHeight="1">
      <c r="AR262" s="286"/>
      <c r="AS262" s="287"/>
      <c r="AT262" s="289"/>
    </row>
    <row r="263" spans="44:46" ht="14.25" customHeight="1">
      <c r="AR263" s="286"/>
      <c r="AS263" s="287"/>
      <c r="AT263" s="286"/>
    </row>
    <row r="264" spans="44:46" ht="14.25" customHeight="1">
      <c r="AR264" s="286"/>
      <c r="AS264" s="287"/>
      <c r="AT264" s="286"/>
    </row>
    <row r="265" spans="44:46" ht="14.25" customHeight="1">
      <c r="AR265" s="286"/>
      <c r="AS265" s="287"/>
      <c r="AT265" s="286"/>
    </row>
    <row r="266" spans="44:46" ht="14.25" customHeight="1">
      <c r="AR266" s="286"/>
      <c r="AS266" s="287"/>
      <c r="AT266" s="286"/>
    </row>
    <row r="267" spans="44:46" ht="14.25" customHeight="1">
      <c r="AR267" s="286"/>
      <c r="AS267" s="287"/>
      <c r="AT267" s="286"/>
    </row>
    <row r="268" spans="44:46" ht="14.25" customHeight="1">
      <c r="AR268" s="286"/>
      <c r="AS268" s="287"/>
      <c r="AT268" s="290"/>
    </row>
    <row r="269" spans="44:46" ht="14.25" customHeight="1">
      <c r="AR269" s="286"/>
      <c r="AS269" s="287"/>
      <c r="AT269" s="290"/>
    </row>
    <row r="270" spans="44:46" ht="14.25" customHeight="1">
      <c r="AR270" s="286"/>
      <c r="AS270" s="287"/>
      <c r="AT270" s="290"/>
    </row>
    <row r="271" spans="44:46" ht="14.25" customHeight="1">
      <c r="AR271" s="286"/>
      <c r="AS271" s="287"/>
      <c r="AT271" s="291"/>
    </row>
    <row r="272" spans="44:46" ht="14.25" customHeight="1">
      <c r="AR272" s="286"/>
      <c r="AS272" s="287"/>
      <c r="AT272" s="291"/>
    </row>
    <row r="273" spans="44:46" ht="14.25" customHeight="1">
      <c r="AR273" s="286"/>
      <c r="AS273" s="287"/>
      <c r="AT273" s="286"/>
    </row>
    <row r="274" spans="44:46" ht="14.25" customHeight="1">
      <c r="AR274" s="286"/>
      <c r="AS274" s="287"/>
      <c r="AT274" s="286"/>
    </row>
    <row r="275" spans="44:46" ht="14.25" customHeight="1">
      <c r="AR275" s="286"/>
      <c r="AS275" s="287"/>
      <c r="AT275" s="286"/>
    </row>
    <row r="276" spans="44:46" ht="14.25" customHeight="1">
      <c r="AR276" s="286"/>
      <c r="AS276" s="287"/>
      <c r="AT276" s="286"/>
    </row>
    <row r="277" spans="44:46" ht="14.25" customHeight="1">
      <c r="AR277" s="286"/>
      <c r="AS277" s="287"/>
      <c r="AT277" s="286"/>
    </row>
    <row r="278" spans="44:46" ht="14.25" customHeight="1">
      <c r="AR278" s="286"/>
      <c r="AS278" s="287"/>
      <c r="AT278" s="286"/>
    </row>
    <row r="279" spans="44:46" ht="14.25" customHeight="1">
      <c r="AR279" s="286"/>
      <c r="AS279" s="287"/>
      <c r="AT279" s="286"/>
    </row>
    <row r="280" spans="44:46" ht="14.25" customHeight="1">
      <c r="AR280" s="286"/>
      <c r="AS280" s="287"/>
      <c r="AT280" s="286"/>
    </row>
    <row r="281" spans="44:46" ht="14.25" customHeight="1">
      <c r="AR281" s="286"/>
      <c r="AS281" s="287"/>
      <c r="AT281" s="286"/>
    </row>
    <row r="282" spans="44:46" ht="14.25" customHeight="1">
      <c r="AR282" s="286"/>
      <c r="AS282" s="287"/>
      <c r="AT282" s="286"/>
    </row>
    <row r="283" spans="44:46" ht="14.25" customHeight="1">
      <c r="AR283" s="286"/>
      <c r="AS283" s="287"/>
      <c r="AT283" s="286"/>
    </row>
    <row r="284" spans="44:46" ht="14.25" customHeight="1"/>
    <row r="285" spans="44:46" ht="14.25" customHeight="1"/>
    <row r="286" spans="44:46" ht="14.25" customHeight="1"/>
  </sheetData>
  <sheetProtection password="EC9D" sheet="1" objects="1" scenarios="1"/>
  <mergeCells count="456">
    <mergeCell ref="AM162:AS162"/>
    <mergeCell ref="AM122:AR124"/>
    <mergeCell ref="AM176:AT176"/>
    <mergeCell ref="Y178:AB178"/>
    <mergeCell ref="AC178:AJ178"/>
    <mergeCell ref="C183:M183"/>
    <mergeCell ref="C186:AJ233"/>
    <mergeCell ref="AF175:AG175"/>
    <mergeCell ref="AH175:AJ175"/>
    <mergeCell ref="C176:D176"/>
    <mergeCell ref="E176:G176"/>
    <mergeCell ref="H176:K176"/>
    <mergeCell ref="L176:Q176"/>
    <mergeCell ref="R176:AC176"/>
    <mergeCell ref="AD176:AE176"/>
    <mergeCell ref="AF176:AG176"/>
    <mergeCell ref="AH176:AJ176"/>
    <mergeCell ref="C175:D175"/>
    <mergeCell ref="E175:G175"/>
    <mergeCell ref="H175:K175"/>
    <mergeCell ref="L175:Q175"/>
    <mergeCell ref="R175:AC175"/>
    <mergeCell ref="AD175:AE175"/>
    <mergeCell ref="AF173:AG173"/>
    <mergeCell ref="AH173:AJ173"/>
    <mergeCell ref="C174:D174"/>
    <mergeCell ref="E174:G174"/>
    <mergeCell ref="H174:K174"/>
    <mergeCell ref="L174:Q174"/>
    <mergeCell ref="R174:AC174"/>
    <mergeCell ref="AD174:AE174"/>
    <mergeCell ref="AF174:AG174"/>
    <mergeCell ref="AH174:AJ174"/>
    <mergeCell ref="C173:D173"/>
    <mergeCell ref="E173:G173"/>
    <mergeCell ref="H173:K173"/>
    <mergeCell ref="L173:Q173"/>
    <mergeCell ref="R173:AC173"/>
    <mergeCell ref="AD173:AE173"/>
    <mergeCell ref="AF171:AG171"/>
    <mergeCell ref="AH171:AJ171"/>
    <mergeCell ref="C172:D172"/>
    <mergeCell ref="E172:G172"/>
    <mergeCell ref="H172:K172"/>
    <mergeCell ref="L172:Q172"/>
    <mergeCell ref="R172:AC172"/>
    <mergeCell ref="AD172:AE172"/>
    <mergeCell ref="AF172:AG172"/>
    <mergeCell ref="AH172:AJ172"/>
    <mergeCell ref="C171:D171"/>
    <mergeCell ref="E171:G171"/>
    <mergeCell ref="H171:K171"/>
    <mergeCell ref="L171:Q171"/>
    <mergeCell ref="R171:AC171"/>
    <mergeCell ref="AD171:AE171"/>
    <mergeCell ref="AF169:AG169"/>
    <mergeCell ref="AH169:AJ169"/>
    <mergeCell ref="C170:D170"/>
    <mergeCell ref="E170:G170"/>
    <mergeCell ref="H170:K170"/>
    <mergeCell ref="L170:Q170"/>
    <mergeCell ref="R170:AC170"/>
    <mergeCell ref="AD170:AE170"/>
    <mergeCell ref="AF170:AG170"/>
    <mergeCell ref="AH170:AJ170"/>
    <mergeCell ref="C169:D169"/>
    <mergeCell ref="E169:G169"/>
    <mergeCell ref="H169:K169"/>
    <mergeCell ref="L169:Q169"/>
    <mergeCell ref="R169:AC169"/>
    <mergeCell ref="AD169:AE169"/>
    <mergeCell ref="AF167:AG167"/>
    <mergeCell ref="AH167:AJ167"/>
    <mergeCell ref="C168:D168"/>
    <mergeCell ref="E168:G168"/>
    <mergeCell ref="H168:K168"/>
    <mergeCell ref="L168:Q168"/>
    <mergeCell ref="R168:AC168"/>
    <mergeCell ref="AD168:AE168"/>
    <mergeCell ref="AF168:AG168"/>
    <mergeCell ref="AH168:AJ168"/>
    <mergeCell ref="C167:D167"/>
    <mergeCell ref="E167:G167"/>
    <mergeCell ref="H167:K167"/>
    <mergeCell ref="L167:Q167"/>
    <mergeCell ref="R167:AC167"/>
    <mergeCell ref="AD167:AE167"/>
    <mergeCell ref="AF165:AG165"/>
    <mergeCell ref="AH165:AJ165"/>
    <mergeCell ref="C166:D166"/>
    <mergeCell ref="E166:G166"/>
    <mergeCell ref="H166:K166"/>
    <mergeCell ref="L166:Q166"/>
    <mergeCell ref="R166:AC166"/>
    <mergeCell ref="AD166:AE166"/>
    <mergeCell ref="AF166:AG166"/>
    <mergeCell ref="AH166:AJ166"/>
    <mergeCell ref="C165:D165"/>
    <mergeCell ref="E165:G165"/>
    <mergeCell ref="H165:K165"/>
    <mergeCell ref="L165:Q165"/>
    <mergeCell ref="R165:AC165"/>
    <mergeCell ref="AD165:AE165"/>
    <mergeCell ref="C163:D163"/>
    <mergeCell ref="E163:G163"/>
    <mergeCell ref="H163:K163"/>
    <mergeCell ref="L163:Q163"/>
    <mergeCell ref="R163:AC163"/>
    <mergeCell ref="AD163:AE163"/>
    <mergeCell ref="AF163:AG163"/>
    <mergeCell ref="AH163:AJ163"/>
    <mergeCell ref="C164:D164"/>
    <mergeCell ref="E164:G164"/>
    <mergeCell ref="H164:K164"/>
    <mergeCell ref="L164:Q164"/>
    <mergeCell ref="R164:AC164"/>
    <mergeCell ref="AD164:AE164"/>
    <mergeCell ref="AF164:AG164"/>
    <mergeCell ref="AH164:AJ164"/>
    <mergeCell ref="H161:K161"/>
    <mergeCell ref="L161:Q161"/>
    <mergeCell ref="C162:D162"/>
    <mergeCell ref="E162:G162"/>
    <mergeCell ref="H162:K162"/>
    <mergeCell ref="L162:Q162"/>
    <mergeCell ref="Y152:AB152"/>
    <mergeCell ref="AC152:AJ152"/>
    <mergeCell ref="C157:D161"/>
    <mergeCell ref="E157:Q159"/>
    <mergeCell ref="R157:AC161"/>
    <mergeCell ref="AD157:AE161"/>
    <mergeCell ref="AF157:AG161"/>
    <mergeCell ref="AH157:AJ161"/>
    <mergeCell ref="E160:G161"/>
    <mergeCell ref="H160:Q160"/>
    <mergeCell ref="R162:AC162"/>
    <mergeCell ref="AD162:AE162"/>
    <mergeCell ref="AF162:AG162"/>
    <mergeCell ref="AH162:AJ162"/>
    <mergeCell ref="Y148:AB148"/>
    <mergeCell ref="AC148:AF148"/>
    <mergeCell ref="AG148:AJ148"/>
    <mergeCell ref="D149:L149"/>
    <mergeCell ref="M149:P149"/>
    <mergeCell ref="Q149:T149"/>
    <mergeCell ref="U149:X149"/>
    <mergeCell ref="Y149:AB149"/>
    <mergeCell ref="AC149:AF149"/>
    <mergeCell ref="AG149:AJ149"/>
    <mergeCell ref="D146:F148"/>
    <mergeCell ref="G148:L148"/>
    <mergeCell ref="M148:P148"/>
    <mergeCell ref="Q148:T148"/>
    <mergeCell ref="U148:X148"/>
    <mergeCell ref="AC146:AF146"/>
    <mergeCell ref="AG146:AJ146"/>
    <mergeCell ref="G147:L147"/>
    <mergeCell ref="M147:P147"/>
    <mergeCell ref="Q147:T147"/>
    <mergeCell ref="U147:X147"/>
    <mergeCell ref="Y147:AB147"/>
    <mergeCell ref="AC147:AF147"/>
    <mergeCell ref="AG147:AJ147"/>
    <mergeCell ref="G146:L146"/>
    <mergeCell ref="M146:P146"/>
    <mergeCell ref="Q146:T146"/>
    <mergeCell ref="U146:X146"/>
    <mergeCell ref="Y146:AB146"/>
    <mergeCell ref="AG144:AJ144"/>
    <mergeCell ref="G145:L145"/>
    <mergeCell ref="M145:AF145"/>
    <mergeCell ref="AG145:AJ145"/>
    <mergeCell ref="AG142:AJ142"/>
    <mergeCell ref="G143:L143"/>
    <mergeCell ref="M143:P143"/>
    <mergeCell ref="Q143:T143"/>
    <mergeCell ref="U143:X143"/>
    <mergeCell ref="Y143:AB143"/>
    <mergeCell ref="AC143:AF143"/>
    <mergeCell ref="AG143:AJ143"/>
    <mergeCell ref="G142:L142"/>
    <mergeCell ref="M142:P142"/>
    <mergeCell ref="Q142:T142"/>
    <mergeCell ref="U142:X142"/>
    <mergeCell ref="Y142:AB142"/>
    <mergeCell ref="AC142:AF142"/>
    <mergeCell ref="M141:P141"/>
    <mergeCell ref="Q141:T141"/>
    <mergeCell ref="U141:X141"/>
    <mergeCell ref="Y141:AB141"/>
    <mergeCell ref="AC141:AF141"/>
    <mergeCell ref="AG141:AJ141"/>
    <mergeCell ref="AG139:AJ139"/>
    <mergeCell ref="D140:F145"/>
    <mergeCell ref="G140:L140"/>
    <mergeCell ref="M140:P140"/>
    <mergeCell ref="Q140:T140"/>
    <mergeCell ref="U140:X140"/>
    <mergeCell ref="Y140:AB140"/>
    <mergeCell ref="AC140:AF140"/>
    <mergeCell ref="AG140:AJ140"/>
    <mergeCell ref="G141:L141"/>
    <mergeCell ref="D139:L139"/>
    <mergeCell ref="M139:P139"/>
    <mergeCell ref="Q139:T139"/>
    <mergeCell ref="U139:X139"/>
    <mergeCell ref="Y139:AB139"/>
    <mergeCell ref="AC139:AF139"/>
    <mergeCell ref="G144:L144"/>
    <mergeCell ref="M144:AF144"/>
    <mergeCell ref="D133:J133"/>
    <mergeCell ref="K133:S133"/>
    <mergeCell ref="D136:G136"/>
    <mergeCell ref="H136:K136"/>
    <mergeCell ref="L136:O136"/>
    <mergeCell ref="P136:S136"/>
    <mergeCell ref="D129:E129"/>
    <mergeCell ref="F129:K129"/>
    <mergeCell ref="L129:T129"/>
    <mergeCell ref="D130:E130"/>
    <mergeCell ref="F130:K130"/>
    <mergeCell ref="L130:T130"/>
    <mergeCell ref="AM126:AR127"/>
    <mergeCell ref="D127:E127"/>
    <mergeCell ref="F127:K127"/>
    <mergeCell ref="L127:T127"/>
    <mergeCell ref="D128:E128"/>
    <mergeCell ref="F128:K128"/>
    <mergeCell ref="L128:T128"/>
    <mergeCell ref="D125:E125"/>
    <mergeCell ref="F125:K125"/>
    <mergeCell ref="L125:T125"/>
    <mergeCell ref="D126:E126"/>
    <mergeCell ref="F126:K126"/>
    <mergeCell ref="L126:T126"/>
    <mergeCell ref="D121:O121"/>
    <mergeCell ref="P121:X121"/>
    <mergeCell ref="Y121:AB121"/>
    <mergeCell ref="D122:O122"/>
    <mergeCell ref="P122:X122"/>
    <mergeCell ref="AM99:AT105"/>
    <mergeCell ref="D106:G113"/>
    <mergeCell ref="H106:P106"/>
    <mergeCell ref="Q106:R106"/>
    <mergeCell ref="S106:Y106"/>
    <mergeCell ref="Z106:AA106"/>
    <mergeCell ref="AB106:AH106"/>
    <mergeCell ref="AI106:AJ106"/>
    <mergeCell ref="H107:AJ113"/>
    <mergeCell ref="AM107:AT113"/>
    <mergeCell ref="D98:G105"/>
    <mergeCell ref="H98:P98"/>
    <mergeCell ref="Q98:R98"/>
    <mergeCell ref="S98:Y98"/>
    <mergeCell ref="Z98:AA98"/>
    <mergeCell ref="AB98:AH98"/>
    <mergeCell ref="AI98:AJ98"/>
    <mergeCell ref="H99:AJ105"/>
    <mergeCell ref="Y115:AB115"/>
    <mergeCell ref="AC115:AJ115"/>
    <mergeCell ref="D90:G97"/>
    <mergeCell ref="H90:P90"/>
    <mergeCell ref="Q90:R90"/>
    <mergeCell ref="S90:Y90"/>
    <mergeCell ref="Z90:AA90"/>
    <mergeCell ref="AB90:AH90"/>
    <mergeCell ref="AI90:AJ90"/>
    <mergeCell ref="H91:AJ97"/>
    <mergeCell ref="AM91:AT97"/>
    <mergeCell ref="AM75:AT81"/>
    <mergeCell ref="D82:G89"/>
    <mergeCell ref="H82:P82"/>
    <mergeCell ref="Q82:R82"/>
    <mergeCell ref="S82:Y82"/>
    <mergeCell ref="Z82:AA82"/>
    <mergeCell ref="AB82:AH82"/>
    <mergeCell ref="AI82:AJ82"/>
    <mergeCell ref="H83:AJ89"/>
    <mergeCell ref="AM83:AT89"/>
    <mergeCell ref="AG67:AJ68"/>
    <mergeCell ref="D68:L68"/>
    <mergeCell ref="M68:P68"/>
    <mergeCell ref="Y70:AB70"/>
    <mergeCell ref="AC70:AJ70"/>
    <mergeCell ref="D74:G81"/>
    <mergeCell ref="H74:P74"/>
    <mergeCell ref="Q74:R74"/>
    <mergeCell ref="S74:Y74"/>
    <mergeCell ref="Z74:AA74"/>
    <mergeCell ref="D67:L67"/>
    <mergeCell ref="M67:P67"/>
    <mergeCell ref="Q67:T68"/>
    <mergeCell ref="U67:X68"/>
    <mergeCell ref="Y67:AB68"/>
    <mergeCell ref="AC67:AF68"/>
    <mergeCell ref="AB74:AH74"/>
    <mergeCell ref="AI74:AJ74"/>
    <mergeCell ref="H75:AJ81"/>
    <mergeCell ref="E66:P66"/>
    <mergeCell ref="Q66:T66"/>
    <mergeCell ref="U66:X66"/>
    <mergeCell ref="Y66:AB66"/>
    <mergeCell ref="AC66:AF66"/>
    <mergeCell ref="AG66:AJ66"/>
    <mergeCell ref="D65:P65"/>
    <mergeCell ref="Q65:T65"/>
    <mergeCell ref="U65:X65"/>
    <mergeCell ref="Y65:AB65"/>
    <mergeCell ref="AC65:AF65"/>
    <mergeCell ref="AG65:AJ65"/>
    <mergeCell ref="AC61:AJ61"/>
    <mergeCell ref="D62:P64"/>
    <mergeCell ref="Q62:AJ62"/>
    <mergeCell ref="Q63:T64"/>
    <mergeCell ref="U63:X64"/>
    <mergeCell ref="Y63:AB64"/>
    <mergeCell ref="AC63:AF64"/>
    <mergeCell ref="AG63:AJ64"/>
    <mergeCell ref="D58:P58"/>
    <mergeCell ref="Q58:T58"/>
    <mergeCell ref="U58:X58"/>
    <mergeCell ref="Y58:AB58"/>
    <mergeCell ref="AC58:AF58"/>
    <mergeCell ref="AG58:AJ58"/>
    <mergeCell ref="AG53:AJ53"/>
    <mergeCell ref="E54:P54"/>
    <mergeCell ref="Q54:T54"/>
    <mergeCell ref="U54:X54"/>
    <mergeCell ref="Y54:AB54"/>
    <mergeCell ref="AC54:AF54"/>
    <mergeCell ref="AG54:AJ54"/>
    <mergeCell ref="E57:P57"/>
    <mergeCell ref="Q57:T57"/>
    <mergeCell ref="U57:X57"/>
    <mergeCell ref="Y57:AB57"/>
    <mergeCell ref="AC57:AF57"/>
    <mergeCell ref="AG57:AJ57"/>
    <mergeCell ref="E56:P56"/>
    <mergeCell ref="Q56:T56"/>
    <mergeCell ref="U56:X56"/>
    <mergeCell ref="Y56:AB56"/>
    <mergeCell ref="AC56:AF56"/>
    <mergeCell ref="AG56:AJ56"/>
    <mergeCell ref="AG51:AJ51"/>
    <mergeCell ref="E52:P52"/>
    <mergeCell ref="Q52:T52"/>
    <mergeCell ref="U52:X52"/>
    <mergeCell ref="Y52:AB52"/>
    <mergeCell ref="AC52:AF52"/>
    <mergeCell ref="AG52:AJ52"/>
    <mergeCell ref="D51:D57"/>
    <mergeCell ref="E51:P51"/>
    <mergeCell ref="Q51:T51"/>
    <mergeCell ref="U51:X51"/>
    <mergeCell ref="Y51:AB51"/>
    <mergeCell ref="AC51:AF51"/>
    <mergeCell ref="E53:P53"/>
    <mergeCell ref="Q53:T53"/>
    <mergeCell ref="U53:X53"/>
    <mergeCell ref="Y53:AB53"/>
    <mergeCell ref="E55:P55"/>
    <mergeCell ref="Q55:T55"/>
    <mergeCell ref="U55:X55"/>
    <mergeCell ref="Y55:AB55"/>
    <mergeCell ref="AC55:AF55"/>
    <mergeCell ref="AG55:AJ55"/>
    <mergeCell ref="AC53:AF53"/>
    <mergeCell ref="E50:P50"/>
    <mergeCell ref="Q50:T50"/>
    <mergeCell ref="U50:X50"/>
    <mergeCell ref="Y50:AB50"/>
    <mergeCell ref="AC50:AF50"/>
    <mergeCell ref="AG50:AJ50"/>
    <mergeCell ref="D49:P49"/>
    <mergeCell ref="Q49:T49"/>
    <mergeCell ref="U49:X49"/>
    <mergeCell ref="Y49:AB49"/>
    <mergeCell ref="AC49:AF49"/>
    <mergeCell ref="AG49:AJ49"/>
    <mergeCell ref="AC42:AF42"/>
    <mergeCell ref="AG42:AJ42"/>
    <mergeCell ref="D46:P48"/>
    <mergeCell ref="Q46:AJ46"/>
    <mergeCell ref="Q47:T48"/>
    <mergeCell ref="U47:X48"/>
    <mergeCell ref="Y47:AB48"/>
    <mergeCell ref="AC47:AF48"/>
    <mergeCell ref="AG47:AJ48"/>
    <mergeCell ref="D40:P42"/>
    <mergeCell ref="Q40:AJ40"/>
    <mergeCell ref="Q41:T41"/>
    <mergeCell ref="U41:X41"/>
    <mergeCell ref="Y41:AB41"/>
    <mergeCell ref="AC41:AF41"/>
    <mergeCell ref="AG41:AJ41"/>
    <mergeCell ref="Q42:T42"/>
    <mergeCell ref="U42:X42"/>
    <mergeCell ref="Y42:AB42"/>
    <mergeCell ref="D30:D31"/>
    <mergeCell ref="E30:N30"/>
    <mergeCell ref="O30:AJ30"/>
    <mergeCell ref="E31:N31"/>
    <mergeCell ref="O31:AJ31"/>
    <mergeCell ref="Y34:AB34"/>
    <mergeCell ref="AC34:AJ34"/>
    <mergeCell ref="D29:N29"/>
    <mergeCell ref="O29:R29"/>
    <mergeCell ref="S29:V29"/>
    <mergeCell ref="W29:Z29"/>
    <mergeCell ref="AA29:AD29"/>
    <mergeCell ref="AE29:AH29"/>
    <mergeCell ref="J26:N26"/>
    <mergeCell ref="O26:U26"/>
    <mergeCell ref="V26:Y26"/>
    <mergeCell ref="Z26:AD26"/>
    <mergeCell ref="AE26:AJ26"/>
    <mergeCell ref="D28:S28"/>
    <mergeCell ref="D23:D24"/>
    <mergeCell ref="E23:N23"/>
    <mergeCell ref="O23:AJ23"/>
    <mergeCell ref="E24:N24"/>
    <mergeCell ref="O24:AJ24"/>
    <mergeCell ref="D25:I26"/>
    <mergeCell ref="J25:N25"/>
    <mergeCell ref="O25:U25"/>
    <mergeCell ref="V25:Y25"/>
    <mergeCell ref="Z25:AJ25"/>
    <mergeCell ref="E13:N13"/>
    <mergeCell ref="O13:AJ13"/>
    <mergeCell ref="E14:N15"/>
    <mergeCell ref="O14:R14"/>
    <mergeCell ref="S14:AJ14"/>
    <mergeCell ref="O15:R15"/>
    <mergeCell ref="S15:AJ15"/>
    <mergeCell ref="D22:N22"/>
    <mergeCell ref="O22:R22"/>
    <mergeCell ref="S22:V22"/>
    <mergeCell ref="W22:Z22"/>
    <mergeCell ref="AA22:AD22"/>
    <mergeCell ref="AE22:AH22"/>
    <mergeCell ref="E16:N16"/>
    <mergeCell ref="O16:AJ16"/>
    <mergeCell ref="E17:N17"/>
    <mergeCell ref="O17:AJ17"/>
    <mergeCell ref="E18:N18"/>
    <mergeCell ref="O18:R18"/>
    <mergeCell ref="S18:AJ18"/>
    <mergeCell ref="E4:G4"/>
    <mergeCell ref="S4:U4"/>
    <mergeCell ref="V4:Y4"/>
    <mergeCell ref="Z4:AB4"/>
    <mergeCell ref="AC4:AJ4"/>
    <mergeCell ref="C6:AH6"/>
    <mergeCell ref="E9:I9"/>
    <mergeCell ref="J9:AJ10"/>
    <mergeCell ref="E10:I10"/>
  </mergeCells>
  <phoneticPr fontId="2"/>
  <conditionalFormatting sqref="B115:AK137 B140:AK151 B138:AI138 AK138 B139:L139 AG139:AK139">
    <cfRule type="expression" dxfId="4" priority="6">
      <formula>$E$10="B"</formula>
    </cfRule>
  </conditionalFormatting>
  <conditionalFormatting sqref="D129">
    <cfRule type="expression" dxfId="3" priority="4">
      <formula>$E$10="B"</formula>
    </cfRule>
  </conditionalFormatting>
  <conditionalFormatting sqref="D130">
    <cfRule type="expression" dxfId="2" priority="3">
      <formula>$E$10="B"</formula>
    </cfRule>
  </conditionalFormatting>
  <conditionalFormatting sqref="AJ138">
    <cfRule type="expression" dxfId="1" priority="2">
      <formula>$E$10="B"</formula>
    </cfRule>
  </conditionalFormatting>
  <conditionalFormatting sqref="M139:AF139">
    <cfRule type="expression" dxfId="0" priority="1">
      <formula>$E$10="B"</formula>
    </cfRule>
  </conditionalFormatting>
  <dataValidations count="19">
    <dataValidation imeMode="disabled" operator="greaterThanOrEqual" allowBlank="1" showInputMessage="1" showErrorMessage="1" sqref="L126:T130 Q67:AJ68" xr:uid="{00000000-0002-0000-0C00-000000000000}"/>
    <dataValidation type="list" imeMode="disabled" allowBlank="1" showInputMessage="1" showErrorMessage="1" sqref="F126:K130" xr:uid="{00000000-0002-0000-0C00-000001000000}">
      <formula1>pldn20</formula1>
    </dataValidation>
    <dataValidation type="list" imeMode="disabled" allowBlank="1" showInputMessage="1" showErrorMessage="1" sqref="M142:AF142" xr:uid="{00000000-0002-0000-0C00-000002000000}">
      <formula1>pldn19</formula1>
    </dataValidation>
    <dataValidation type="list" imeMode="disabled" allowBlank="1" showInputMessage="1" showErrorMessage="1" sqref="K133:S133" xr:uid="{00000000-0002-0000-0C00-000003000000}">
      <formula1>pldn17</formula1>
    </dataValidation>
    <dataValidation type="list" imeMode="disabled" allowBlank="1" showInputMessage="1" showErrorMessage="1" sqref="E10:I10" xr:uid="{00000000-0002-0000-0C00-000004000000}">
      <formula1>pldn10</formula1>
    </dataValidation>
    <dataValidation imeMode="disabled" allowBlank="1" showInputMessage="1" showErrorMessage="1" sqref="AC4:AJ4 U50 AH162:AJ176 Q50 Y50 AC50 AG50" xr:uid="{00000000-0002-0000-0C00-000005000000}"/>
    <dataValidation type="list" imeMode="disabled" allowBlank="1" showInputMessage="1" showErrorMessage="1" sqref="M141:AF141" xr:uid="{00000000-0002-0000-0C00-000006000000}">
      <formula1>pldn18</formula1>
    </dataValidation>
    <dataValidation type="list" imeMode="disabled" allowBlank="1" showInputMessage="1" showErrorMessage="1" sqref="D136:G136 L136:O136 AA22:AD22 O22:R22" xr:uid="{00000000-0002-0000-0C00-000007000000}">
      <formula1>pldn11</formula1>
    </dataValidation>
    <dataValidation type="list" imeMode="disabled" allowBlank="1" showInputMessage="1" showErrorMessage="1" sqref="M149:AF149 P122:X122" xr:uid="{00000000-0002-0000-0C00-000008000000}">
      <formula1>pldn16</formula1>
    </dataValidation>
    <dataValidation type="list" imeMode="disabled" allowBlank="1" showInputMessage="1" showErrorMessage="1" sqref="O16:AJ16" xr:uid="{00000000-0002-0000-0C00-000009000000}">
      <formula1>pldn4</formula1>
    </dataValidation>
    <dataValidation imeMode="on" allowBlank="1" showInputMessage="1" showErrorMessage="1" sqref="S18:AJ18 O23:AJ24 O30:AJ31 H75:AJ81 H83:AJ89 H91:AJ97 H99:AJ105 H107:AJ113 R162:AC176" xr:uid="{00000000-0002-0000-0C00-00000A000000}"/>
    <dataValidation type="list" imeMode="disabled" allowBlank="1" showInputMessage="1" showErrorMessage="1" sqref="AA29:AD29 O29:R29" xr:uid="{00000000-0002-0000-0C00-00000B000000}">
      <formula1>pldn12</formula1>
    </dataValidation>
    <dataValidation type="whole" imeMode="disabled" operator="greaterThanOrEqual" allowBlank="1" showInputMessage="1" showErrorMessage="1" sqref="Q42:AJ42 Q49:AJ49 Q51:AJ57" xr:uid="{00000000-0002-0000-0C00-00000C000000}">
      <formula1>0</formula1>
    </dataValidation>
    <dataValidation type="whole" imeMode="disabled" operator="greaterThanOrEqual" allowBlank="1" showInputMessage="1" showErrorMessage="1" sqref="P121:X121" xr:uid="{00000000-0002-0000-0C00-00000D000000}">
      <formula1>1</formula1>
    </dataValidation>
    <dataValidation type="list" imeMode="disabled" allowBlank="1" showInputMessage="1" showErrorMessage="1" sqref="Q74:R74 Z74:AA74 AI74:AJ74 AI82:AJ82 Z82:AA82 Q82:R82 Q90:R90 Z90:AA90 AI90:AJ90 AI98:AJ98 Z98:AA98 Q98:R98 Q106:R106 Z106:AA106 AI106:AJ106" xr:uid="{00000000-0002-0000-0C00-00000E000000}">
      <formula1>pldn15</formula1>
    </dataValidation>
    <dataValidation type="whole" imeMode="disabled" operator="greaterThan" allowBlank="1" showInputMessage="1" showErrorMessage="1" sqref="M140:AF140" xr:uid="{00000000-0002-0000-0C00-00000F000000}">
      <formula1>1</formula1>
    </dataValidation>
    <dataValidation type="decimal" imeMode="disabled" operator="greaterThanOrEqual" allowBlank="1" showInputMessage="1" showErrorMessage="1" sqref="M143:AF143" xr:uid="{00000000-0002-0000-0C00-000010000000}">
      <formula1>0.01</formula1>
    </dataValidation>
    <dataValidation type="list" imeMode="disabled" allowBlank="1" showInputMessage="1" showErrorMessage="1" sqref="L162:Q176" xr:uid="{00000000-0002-0000-0C00-000011000000}">
      <formula1>pldn13</formula1>
    </dataValidation>
    <dataValidation type="list" imeMode="disabled" allowBlank="1" showInputMessage="1" showErrorMessage="1" sqref="AD162:AG176" xr:uid="{00000000-0002-0000-0C00-000012000000}">
      <formula1>pldn14</formula1>
    </dataValidation>
  </dataValidations>
  <pageMargins left="0.78740157480314965" right="0.59055118110236227" top="0.78740157480314965" bottom="0.59055118110236227" header="0.31496062992125984" footer="0.31496062992125984"/>
  <pageSetup paperSize="9" scale="91" fitToHeight="0" orientation="portrait" r:id="rId1"/>
  <rowBreaks count="5" manualBreakCount="5">
    <brk id="33" min="1" max="36" man="1"/>
    <brk id="69" min="1" max="36" man="1"/>
    <brk id="114" min="1" max="34" man="1"/>
    <brk id="151" min="1" max="36" man="1"/>
    <brk id="177" min="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8</xdr:col>
                    <xdr:colOff>9525</xdr:colOff>
                    <xdr:row>67</xdr:row>
                    <xdr:rowOff>0</xdr:rowOff>
                  </from>
                  <to>
                    <xdr:col>10</xdr:col>
                    <xdr:colOff>9525</xdr:colOff>
                    <xdr:row>74</xdr:row>
                    <xdr:rowOff>114300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theme="0" tint="-0.499984740745262"/>
  </sheetPr>
  <dimension ref="A1:BB100"/>
  <sheetViews>
    <sheetView workbookViewId="0"/>
  </sheetViews>
  <sheetFormatPr defaultRowHeight="13.5" customHeight="1"/>
  <cols>
    <col min="54" max="54" width="9.25" bestFit="1" customWidth="1"/>
  </cols>
  <sheetData>
    <row r="1" spans="1:54" ht="18.75">
      <c r="A1" t="s">
        <v>219</v>
      </c>
      <c r="C1" t="s">
        <v>220</v>
      </c>
      <c r="E1" t="s">
        <v>221</v>
      </c>
      <c r="G1" t="s">
        <v>222</v>
      </c>
      <c r="I1" t="s">
        <v>223</v>
      </c>
      <c r="K1" t="s">
        <v>224</v>
      </c>
      <c r="M1" t="s">
        <v>225</v>
      </c>
      <c r="O1" t="s">
        <v>226</v>
      </c>
      <c r="Q1" t="s">
        <v>227</v>
      </c>
      <c r="S1" t="s">
        <v>228</v>
      </c>
      <c r="U1" t="s">
        <v>229</v>
      </c>
      <c r="W1" t="s">
        <v>230</v>
      </c>
      <c r="Y1" t="s">
        <v>231</v>
      </c>
      <c r="AC1" t="s">
        <v>232</v>
      </c>
      <c r="AE1" t="s">
        <v>233</v>
      </c>
      <c r="AG1" t="s">
        <v>234</v>
      </c>
      <c r="AI1" t="s">
        <v>235</v>
      </c>
      <c r="AK1" t="s">
        <v>236</v>
      </c>
      <c r="AM1" t="s">
        <v>237</v>
      </c>
      <c r="AO1" t="s">
        <v>238</v>
      </c>
      <c r="AQ1" t="s">
        <v>449</v>
      </c>
      <c r="AS1" t="s">
        <v>500</v>
      </c>
      <c r="BA1" s="43"/>
    </row>
    <row r="2" spans="1:54" ht="13.5" customHeight="1">
      <c r="A2" t="s">
        <v>239</v>
      </c>
      <c r="C2" t="s">
        <v>240</v>
      </c>
      <c r="E2">
        <v>3</v>
      </c>
      <c r="G2" t="s">
        <v>241</v>
      </c>
      <c r="I2" t="s">
        <v>242</v>
      </c>
      <c r="K2" t="s">
        <v>243</v>
      </c>
      <c r="M2" t="s">
        <v>244</v>
      </c>
      <c r="O2" t="s">
        <v>245</v>
      </c>
      <c r="Q2" s="42" t="s">
        <v>246</v>
      </c>
      <c r="S2" t="s">
        <v>247</v>
      </c>
      <c r="U2" t="s">
        <v>248</v>
      </c>
      <c r="W2">
        <v>2</v>
      </c>
      <c r="Y2">
        <v>7</v>
      </c>
      <c r="AA2" s="37">
        <v>110100</v>
      </c>
      <c r="AB2" s="38" t="s">
        <v>249</v>
      </c>
      <c r="AC2" s="36" t="s">
        <v>250</v>
      </c>
      <c r="AE2" t="s">
        <v>251</v>
      </c>
      <c r="AG2" t="s">
        <v>252</v>
      </c>
      <c r="AI2" t="s">
        <v>253</v>
      </c>
      <c r="AK2" t="s">
        <v>254</v>
      </c>
      <c r="AM2" t="s">
        <v>255</v>
      </c>
      <c r="AO2" t="s">
        <v>256</v>
      </c>
      <c r="AQ2" t="s">
        <v>519</v>
      </c>
      <c r="AS2" t="s">
        <v>506</v>
      </c>
      <c r="BB2" s="105"/>
    </row>
    <row r="3" spans="1:54" ht="13.5" customHeight="1">
      <c r="A3" t="s">
        <v>257</v>
      </c>
      <c r="C3" t="s">
        <v>258</v>
      </c>
      <c r="E3">
        <v>4</v>
      </c>
      <c r="G3" t="s">
        <v>259</v>
      </c>
      <c r="I3" t="s">
        <v>260</v>
      </c>
      <c r="K3" t="s">
        <v>261</v>
      </c>
      <c r="O3" t="s">
        <v>262</v>
      </c>
      <c r="Q3" s="42" t="s">
        <v>263</v>
      </c>
      <c r="S3" t="s">
        <v>264</v>
      </c>
      <c r="U3" t="s">
        <v>265</v>
      </c>
      <c r="W3">
        <v>3</v>
      </c>
      <c r="Y3">
        <v>8</v>
      </c>
      <c r="AA3" s="37">
        <v>110200</v>
      </c>
      <c r="AB3" s="39" t="s">
        <v>249</v>
      </c>
      <c r="AC3" s="36" t="s">
        <v>266</v>
      </c>
      <c r="AE3" t="s">
        <v>267</v>
      </c>
      <c r="AG3" t="s">
        <v>268</v>
      </c>
      <c r="AI3" t="s">
        <v>269</v>
      </c>
      <c r="AK3" t="s">
        <v>270</v>
      </c>
      <c r="AM3" t="s">
        <v>271</v>
      </c>
      <c r="AO3" t="s">
        <v>272</v>
      </c>
      <c r="AQ3" t="s">
        <v>520</v>
      </c>
      <c r="BB3" s="105"/>
    </row>
    <row r="4" spans="1:54" ht="13.5" customHeight="1">
      <c r="E4">
        <v>5</v>
      </c>
      <c r="G4" t="s">
        <v>273</v>
      </c>
      <c r="I4" t="s">
        <v>274</v>
      </c>
      <c r="Q4" s="42" t="s">
        <v>275</v>
      </c>
      <c r="W4">
        <v>4</v>
      </c>
      <c r="Y4">
        <v>9</v>
      </c>
      <c r="AA4" s="37">
        <v>110300</v>
      </c>
      <c r="AB4" s="39" t="s">
        <v>249</v>
      </c>
      <c r="AC4" s="36" t="s">
        <v>276</v>
      </c>
      <c r="AE4" t="s">
        <v>277</v>
      </c>
      <c r="AK4" t="s">
        <v>278</v>
      </c>
      <c r="AQ4" t="s">
        <v>521</v>
      </c>
    </row>
    <row r="5" spans="1:54" ht="13.5" customHeight="1">
      <c r="E5">
        <v>6</v>
      </c>
      <c r="G5" t="s">
        <v>279</v>
      </c>
      <c r="I5" t="s">
        <v>280</v>
      </c>
      <c r="Q5" s="42" t="s">
        <v>281</v>
      </c>
      <c r="W5">
        <v>5</v>
      </c>
      <c r="Y5">
        <v>10</v>
      </c>
      <c r="AA5" s="37">
        <v>110400</v>
      </c>
      <c r="AB5" s="39" t="s">
        <v>249</v>
      </c>
      <c r="AC5" s="36" t="s">
        <v>282</v>
      </c>
      <c r="AE5" t="s">
        <v>283</v>
      </c>
      <c r="AQ5" t="s">
        <v>522</v>
      </c>
    </row>
    <row r="6" spans="1:54" ht="13.5" customHeight="1">
      <c r="E6">
        <v>7</v>
      </c>
      <c r="G6" t="s">
        <v>284</v>
      </c>
      <c r="Q6" s="42" t="s">
        <v>285</v>
      </c>
      <c r="W6">
        <v>6</v>
      </c>
      <c r="Y6">
        <v>11</v>
      </c>
      <c r="AA6" s="37">
        <v>120100</v>
      </c>
      <c r="AB6" s="39" t="s">
        <v>286</v>
      </c>
      <c r="AC6" s="36" t="s">
        <v>287</v>
      </c>
      <c r="AE6" t="s">
        <v>288</v>
      </c>
      <c r="AQ6" t="s">
        <v>523</v>
      </c>
    </row>
    <row r="7" spans="1:54" ht="13.5" customHeight="1">
      <c r="G7" t="s">
        <v>289</v>
      </c>
      <c r="AA7" s="37">
        <v>120200</v>
      </c>
      <c r="AB7" s="39" t="s">
        <v>286</v>
      </c>
      <c r="AC7" s="36" t="s">
        <v>290</v>
      </c>
      <c r="AE7" t="s">
        <v>291</v>
      </c>
    </row>
    <row r="8" spans="1:54" ht="13.5" customHeight="1">
      <c r="G8" t="s">
        <v>292</v>
      </c>
      <c r="AA8" s="37">
        <v>120300</v>
      </c>
      <c r="AB8" s="39" t="s">
        <v>286</v>
      </c>
      <c r="AC8" s="36" t="s">
        <v>293</v>
      </c>
      <c r="AE8" t="s">
        <v>294</v>
      </c>
    </row>
    <row r="9" spans="1:54" ht="13.5" customHeight="1">
      <c r="G9" t="s">
        <v>295</v>
      </c>
      <c r="AA9" s="37">
        <v>120400</v>
      </c>
      <c r="AB9" s="39" t="s">
        <v>286</v>
      </c>
      <c r="AC9" s="36" t="s">
        <v>296</v>
      </c>
    </row>
    <row r="10" spans="1:54" ht="13.5" customHeight="1">
      <c r="G10" t="s">
        <v>297</v>
      </c>
      <c r="AA10" s="37">
        <v>120500</v>
      </c>
      <c r="AB10" s="39" t="s">
        <v>286</v>
      </c>
      <c r="AC10" s="36" t="s">
        <v>298</v>
      </c>
    </row>
    <row r="11" spans="1:54" ht="13.5" customHeight="1">
      <c r="G11" t="s">
        <v>299</v>
      </c>
      <c r="AA11" s="37">
        <v>120600</v>
      </c>
      <c r="AB11" s="39" t="s">
        <v>286</v>
      </c>
      <c r="AC11" s="36" t="s">
        <v>300</v>
      </c>
    </row>
    <row r="12" spans="1:54" ht="13.5" customHeight="1">
      <c r="G12" t="s">
        <v>301</v>
      </c>
      <c r="AA12" s="37">
        <v>120700</v>
      </c>
      <c r="AB12" s="39" t="s">
        <v>286</v>
      </c>
      <c r="AC12" s="36" t="s">
        <v>302</v>
      </c>
    </row>
    <row r="13" spans="1:54" ht="13.5" customHeight="1">
      <c r="G13" t="s">
        <v>303</v>
      </c>
      <c r="AA13" s="37">
        <v>120800</v>
      </c>
      <c r="AB13" s="39" t="s">
        <v>286</v>
      </c>
      <c r="AC13" s="36" t="s">
        <v>304</v>
      </c>
    </row>
    <row r="14" spans="1:54" ht="13.5" customHeight="1">
      <c r="G14" t="s">
        <v>305</v>
      </c>
      <c r="AA14" s="37">
        <v>130100</v>
      </c>
      <c r="AB14" s="39" t="s">
        <v>306</v>
      </c>
      <c r="AC14" s="36" t="s">
        <v>307</v>
      </c>
    </row>
    <row r="15" spans="1:54" ht="13.5" customHeight="1">
      <c r="G15" t="s">
        <v>308</v>
      </c>
      <c r="AA15" s="37">
        <v>130200</v>
      </c>
      <c r="AB15" s="39" t="s">
        <v>306</v>
      </c>
      <c r="AC15" s="36" t="s">
        <v>309</v>
      </c>
    </row>
    <row r="16" spans="1:54" ht="13.5" customHeight="1">
      <c r="G16" t="s">
        <v>310</v>
      </c>
      <c r="AA16" s="37">
        <v>130300</v>
      </c>
      <c r="AB16" s="39" t="s">
        <v>306</v>
      </c>
      <c r="AC16" s="36" t="s">
        <v>311</v>
      </c>
    </row>
    <row r="17" spans="7:29" ht="13.5" customHeight="1">
      <c r="G17" t="s">
        <v>312</v>
      </c>
      <c r="AA17" s="37">
        <v>140100</v>
      </c>
      <c r="AB17" s="39" t="s">
        <v>313</v>
      </c>
      <c r="AC17" s="36" t="s">
        <v>314</v>
      </c>
    </row>
    <row r="18" spans="7:29" ht="13.5" customHeight="1">
      <c r="G18" t="s">
        <v>315</v>
      </c>
      <c r="AA18" s="37">
        <v>140200</v>
      </c>
      <c r="AB18" s="39" t="s">
        <v>313</v>
      </c>
      <c r="AC18" s="36" t="s">
        <v>316</v>
      </c>
    </row>
    <row r="19" spans="7:29" ht="13.5" customHeight="1">
      <c r="G19" t="s">
        <v>317</v>
      </c>
      <c r="AA19" s="37">
        <v>140300</v>
      </c>
      <c r="AB19" s="39" t="s">
        <v>313</v>
      </c>
      <c r="AC19" s="36" t="s">
        <v>318</v>
      </c>
    </row>
    <row r="20" spans="7:29" ht="13.5" customHeight="1">
      <c r="G20" t="s">
        <v>319</v>
      </c>
      <c r="AA20" s="37">
        <v>150100</v>
      </c>
      <c r="AB20" s="39" t="s">
        <v>320</v>
      </c>
      <c r="AC20" s="36" t="s">
        <v>321</v>
      </c>
    </row>
    <row r="21" spans="7:29" ht="13.5" customHeight="1">
      <c r="G21" t="s">
        <v>322</v>
      </c>
      <c r="AA21" s="37">
        <v>150200</v>
      </c>
      <c r="AB21" s="39" t="s">
        <v>320</v>
      </c>
      <c r="AC21" s="36" t="s">
        <v>323</v>
      </c>
    </row>
    <row r="22" spans="7:29" ht="13.5" customHeight="1">
      <c r="G22" t="s">
        <v>324</v>
      </c>
      <c r="AA22" s="37">
        <v>150300</v>
      </c>
      <c r="AB22" s="39" t="s">
        <v>320</v>
      </c>
      <c r="AC22" s="36" t="s">
        <v>325</v>
      </c>
    </row>
    <row r="23" spans="7:29" ht="13.5" customHeight="1">
      <c r="G23" t="s">
        <v>326</v>
      </c>
      <c r="AA23" s="37">
        <v>160100</v>
      </c>
      <c r="AB23" s="39" t="s">
        <v>327</v>
      </c>
      <c r="AC23" s="36" t="s">
        <v>328</v>
      </c>
    </row>
    <row r="24" spans="7:29" ht="13.5" customHeight="1">
      <c r="G24" t="s">
        <v>329</v>
      </c>
      <c r="AA24" s="37">
        <v>160200</v>
      </c>
      <c r="AB24" s="39" t="s">
        <v>327</v>
      </c>
      <c r="AC24" s="36" t="s">
        <v>330</v>
      </c>
    </row>
    <row r="25" spans="7:29" ht="13.5" customHeight="1">
      <c r="G25" t="s">
        <v>331</v>
      </c>
      <c r="AA25" s="37">
        <v>170100</v>
      </c>
      <c r="AB25" s="39" t="s">
        <v>332</v>
      </c>
      <c r="AC25" s="36" t="s">
        <v>333</v>
      </c>
    </row>
    <row r="26" spans="7:29" ht="13.5" customHeight="1">
      <c r="G26" t="s">
        <v>334</v>
      </c>
      <c r="AA26" s="37">
        <v>170200</v>
      </c>
      <c r="AB26" s="39" t="s">
        <v>332</v>
      </c>
      <c r="AC26" s="36" t="s">
        <v>335</v>
      </c>
    </row>
    <row r="27" spans="7:29" ht="13.5" customHeight="1">
      <c r="G27" t="s">
        <v>336</v>
      </c>
      <c r="AA27" s="37">
        <v>170300</v>
      </c>
      <c r="AB27" s="39" t="s">
        <v>332</v>
      </c>
      <c r="AC27" s="36" t="s">
        <v>337</v>
      </c>
    </row>
    <row r="28" spans="7:29" ht="13.5" customHeight="1">
      <c r="G28" t="s">
        <v>338</v>
      </c>
      <c r="AA28" s="37">
        <v>180100</v>
      </c>
      <c r="AB28" s="39" t="s">
        <v>339</v>
      </c>
      <c r="AC28" s="36" t="s">
        <v>340</v>
      </c>
    </row>
    <row r="29" spans="7:29" ht="13.5" customHeight="1">
      <c r="G29" t="s">
        <v>341</v>
      </c>
      <c r="AA29" s="37">
        <v>180200</v>
      </c>
      <c r="AB29" s="39" t="s">
        <v>339</v>
      </c>
      <c r="AC29" s="36" t="s">
        <v>342</v>
      </c>
    </row>
    <row r="30" spans="7:29" ht="13.5" customHeight="1">
      <c r="G30" t="s">
        <v>343</v>
      </c>
      <c r="AA30" s="37">
        <v>310100</v>
      </c>
      <c r="AB30" s="36" t="s">
        <v>344</v>
      </c>
      <c r="AC30" s="36" t="s">
        <v>345</v>
      </c>
    </row>
    <row r="31" spans="7:29" ht="13.5" customHeight="1">
      <c r="G31" t="s">
        <v>346</v>
      </c>
      <c r="AA31" s="37">
        <v>310200</v>
      </c>
      <c r="AB31" s="36" t="s">
        <v>344</v>
      </c>
      <c r="AC31" s="36" t="s">
        <v>347</v>
      </c>
    </row>
    <row r="32" spans="7:29" ht="13.5" customHeight="1">
      <c r="G32" t="s">
        <v>348</v>
      </c>
      <c r="AA32" s="37">
        <v>310300</v>
      </c>
      <c r="AB32" s="36" t="s">
        <v>344</v>
      </c>
      <c r="AC32" s="36" t="s">
        <v>349</v>
      </c>
    </row>
    <row r="33" spans="7:29" ht="13.5" customHeight="1">
      <c r="G33" t="s">
        <v>350</v>
      </c>
      <c r="AA33" s="37">
        <v>310400</v>
      </c>
      <c r="AB33" s="36" t="s">
        <v>344</v>
      </c>
      <c r="AC33" s="36" t="s">
        <v>351</v>
      </c>
    </row>
    <row r="34" spans="7:29" ht="13.5" customHeight="1">
      <c r="G34" t="s">
        <v>352</v>
      </c>
      <c r="AA34" s="37">
        <v>310500</v>
      </c>
      <c r="AB34" s="36" t="s">
        <v>344</v>
      </c>
      <c r="AC34" s="36" t="s">
        <v>353</v>
      </c>
    </row>
    <row r="35" spans="7:29" ht="13.5" customHeight="1">
      <c r="G35" t="s">
        <v>354</v>
      </c>
      <c r="AA35" s="37">
        <v>320100</v>
      </c>
      <c r="AB35" s="40" t="s">
        <v>355</v>
      </c>
      <c r="AC35" s="36" t="s">
        <v>356</v>
      </c>
    </row>
    <row r="36" spans="7:29" ht="13.5" customHeight="1">
      <c r="G36" t="s">
        <v>357</v>
      </c>
      <c r="AA36" s="37">
        <v>320200</v>
      </c>
      <c r="AB36" s="40" t="s">
        <v>355</v>
      </c>
      <c r="AC36" s="36" t="s">
        <v>358</v>
      </c>
    </row>
    <row r="37" spans="7:29" ht="13.5" customHeight="1">
      <c r="G37" t="s">
        <v>359</v>
      </c>
      <c r="AA37" s="37">
        <v>320300</v>
      </c>
      <c r="AB37" s="40" t="s">
        <v>355</v>
      </c>
      <c r="AC37" s="36" t="s">
        <v>360</v>
      </c>
    </row>
    <row r="38" spans="7:29" ht="13.5" customHeight="1">
      <c r="G38" t="s">
        <v>361</v>
      </c>
      <c r="AA38" s="37">
        <v>320400</v>
      </c>
      <c r="AB38" s="41" t="s">
        <v>362</v>
      </c>
      <c r="AC38" s="36" t="s">
        <v>363</v>
      </c>
    </row>
    <row r="39" spans="7:29" ht="13.5" customHeight="1">
      <c r="G39" t="s">
        <v>364</v>
      </c>
      <c r="AA39" s="37">
        <v>329900</v>
      </c>
      <c r="AB39" s="41" t="s">
        <v>355</v>
      </c>
      <c r="AC39" s="36" t="s">
        <v>365</v>
      </c>
    </row>
    <row r="40" spans="7:29" ht="13.5" customHeight="1">
      <c r="G40" t="s">
        <v>366</v>
      </c>
      <c r="AA40" s="37">
        <v>330200</v>
      </c>
      <c r="AB40" s="36" t="s">
        <v>367</v>
      </c>
      <c r="AC40" s="36" t="s">
        <v>368</v>
      </c>
    </row>
    <row r="41" spans="7:29" ht="13.5" customHeight="1">
      <c r="G41" t="s">
        <v>369</v>
      </c>
      <c r="AA41" s="37">
        <v>340500</v>
      </c>
      <c r="AB41" s="36" t="s">
        <v>370</v>
      </c>
      <c r="AC41" s="36" t="s">
        <v>371</v>
      </c>
    </row>
    <row r="42" spans="7:29" ht="13.5" customHeight="1">
      <c r="G42" t="s">
        <v>372</v>
      </c>
      <c r="AA42" s="37">
        <v>350600</v>
      </c>
      <c r="AB42" s="36" t="s">
        <v>373</v>
      </c>
      <c r="AC42" s="36" t="s">
        <v>374</v>
      </c>
    </row>
    <row r="43" spans="7:29" ht="13.5" customHeight="1">
      <c r="G43" t="s">
        <v>375</v>
      </c>
      <c r="AA43" s="37">
        <v>360700</v>
      </c>
      <c r="AB43" s="36" t="s">
        <v>376</v>
      </c>
      <c r="AC43" s="36" t="s">
        <v>377</v>
      </c>
    </row>
    <row r="44" spans="7:29" ht="13.5" customHeight="1">
      <c r="G44" t="s">
        <v>378</v>
      </c>
      <c r="AA44" s="37">
        <v>370700</v>
      </c>
      <c r="AB44" s="36" t="s">
        <v>379</v>
      </c>
      <c r="AC44" s="36" t="s">
        <v>380</v>
      </c>
    </row>
    <row r="45" spans="7:29" ht="13.5" customHeight="1">
      <c r="G45" t="s">
        <v>381</v>
      </c>
      <c r="AA45" s="37">
        <v>380700</v>
      </c>
      <c r="AB45" s="36" t="s">
        <v>382</v>
      </c>
      <c r="AC45" s="36" t="s">
        <v>383</v>
      </c>
    </row>
    <row r="46" spans="7:29" ht="13.5" customHeight="1">
      <c r="G46" t="s">
        <v>384</v>
      </c>
      <c r="AA46" s="37">
        <v>390700</v>
      </c>
      <c r="AB46" s="36" t="s">
        <v>385</v>
      </c>
      <c r="AC46" s="36" t="s">
        <v>386</v>
      </c>
    </row>
    <row r="47" spans="7:29" ht="13.5" customHeight="1">
      <c r="G47" t="s">
        <v>387</v>
      </c>
      <c r="AA47" s="37">
        <v>400200</v>
      </c>
      <c r="AB47" s="36" t="s">
        <v>388</v>
      </c>
      <c r="AC47" s="36" t="s">
        <v>389</v>
      </c>
    </row>
    <row r="48" spans="7:29" ht="13.5" customHeight="1">
      <c r="G48" t="s">
        <v>390</v>
      </c>
      <c r="AA48" s="37">
        <v>410700</v>
      </c>
      <c r="AB48" s="36" t="s">
        <v>391</v>
      </c>
      <c r="AC48" s="36" t="s">
        <v>392</v>
      </c>
    </row>
    <row r="49" spans="7:29" ht="13.5" customHeight="1">
      <c r="G49" t="s">
        <v>393</v>
      </c>
      <c r="AA49" s="37">
        <v>490100</v>
      </c>
      <c r="AB49" s="36" t="s">
        <v>394</v>
      </c>
      <c r="AC49" s="36" t="s">
        <v>395</v>
      </c>
    </row>
    <row r="50" spans="7:29" ht="13.5" customHeight="1">
      <c r="G50" t="s">
        <v>396</v>
      </c>
      <c r="AA50" s="37">
        <v>490200</v>
      </c>
      <c r="AB50" s="36" t="s">
        <v>394</v>
      </c>
      <c r="AC50" s="36" t="s">
        <v>397</v>
      </c>
    </row>
    <row r="51" spans="7:29" ht="13.5" customHeight="1">
      <c r="G51" t="s">
        <v>398</v>
      </c>
    </row>
    <row r="52" spans="7:29" ht="13.5" customHeight="1">
      <c r="G52" t="s">
        <v>399</v>
      </c>
    </row>
    <row r="53" spans="7:29" ht="13.5" customHeight="1">
      <c r="G53" t="s">
        <v>400</v>
      </c>
    </row>
    <row r="54" spans="7:29" ht="13.5" customHeight="1">
      <c r="G54" t="s">
        <v>401</v>
      </c>
    </row>
    <row r="55" spans="7:29" ht="13.5" customHeight="1">
      <c r="G55" t="s">
        <v>402</v>
      </c>
    </row>
    <row r="56" spans="7:29" ht="13.5" customHeight="1">
      <c r="G56" t="s">
        <v>403</v>
      </c>
    </row>
    <row r="57" spans="7:29" ht="13.5" customHeight="1">
      <c r="G57" t="s">
        <v>404</v>
      </c>
    </row>
    <row r="58" spans="7:29" ht="13.5" customHeight="1">
      <c r="G58" t="s">
        <v>405</v>
      </c>
    </row>
    <row r="59" spans="7:29" ht="13.5" customHeight="1">
      <c r="G59" t="s">
        <v>406</v>
      </c>
    </row>
    <row r="60" spans="7:29" ht="13.5" customHeight="1">
      <c r="G60" t="s">
        <v>407</v>
      </c>
    </row>
    <row r="61" spans="7:29" ht="13.5" customHeight="1">
      <c r="G61" t="s">
        <v>408</v>
      </c>
    </row>
    <row r="62" spans="7:29" ht="13.5" customHeight="1">
      <c r="G62" t="s">
        <v>409</v>
      </c>
    </row>
    <row r="63" spans="7:29" ht="13.5" customHeight="1">
      <c r="G63" t="s">
        <v>410</v>
      </c>
    </row>
    <row r="64" spans="7:29" ht="13.5" customHeight="1">
      <c r="G64" t="s">
        <v>411</v>
      </c>
    </row>
    <row r="65" spans="7:7" ht="13.5" customHeight="1">
      <c r="G65" t="s">
        <v>412</v>
      </c>
    </row>
    <row r="66" spans="7:7" ht="13.5" customHeight="1">
      <c r="G66" t="s">
        <v>413</v>
      </c>
    </row>
    <row r="67" spans="7:7" ht="13.5" customHeight="1">
      <c r="G67" t="s">
        <v>414</v>
      </c>
    </row>
    <row r="68" spans="7:7" ht="13.5" customHeight="1">
      <c r="G68" t="s">
        <v>415</v>
      </c>
    </row>
    <row r="69" spans="7:7" ht="13.5" customHeight="1">
      <c r="G69" t="s">
        <v>416</v>
      </c>
    </row>
    <row r="70" spans="7:7" ht="13.5" customHeight="1">
      <c r="G70" t="s">
        <v>417</v>
      </c>
    </row>
    <row r="71" spans="7:7" ht="13.5" customHeight="1">
      <c r="G71" t="s">
        <v>418</v>
      </c>
    </row>
    <row r="72" spans="7:7" ht="13.5" customHeight="1">
      <c r="G72" t="s">
        <v>419</v>
      </c>
    </row>
    <row r="73" spans="7:7" ht="13.5" customHeight="1">
      <c r="G73" t="s">
        <v>420</v>
      </c>
    </row>
    <row r="74" spans="7:7" ht="13.5" customHeight="1">
      <c r="G74" t="s">
        <v>421</v>
      </c>
    </row>
    <row r="75" spans="7:7" ht="13.5" customHeight="1">
      <c r="G75" t="s">
        <v>422</v>
      </c>
    </row>
    <row r="76" spans="7:7" ht="13.5" customHeight="1">
      <c r="G76" t="s">
        <v>423</v>
      </c>
    </row>
    <row r="77" spans="7:7" ht="13.5" customHeight="1">
      <c r="G77" t="s">
        <v>424</v>
      </c>
    </row>
    <row r="78" spans="7:7" ht="13.5" customHeight="1">
      <c r="G78" t="s">
        <v>425</v>
      </c>
    </row>
    <row r="79" spans="7:7" ht="13.5" customHeight="1">
      <c r="G79" t="s">
        <v>426</v>
      </c>
    </row>
    <row r="80" spans="7:7" ht="13.5" customHeight="1">
      <c r="G80" t="s">
        <v>427</v>
      </c>
    </row>
    <row r="81" spans="7:7" ht="13.5" customHeight="1">
      <c r="G81" t="s">
        <v>428</v>
      </c>
    </row>
    <row r="82" spans="7:7" ht="13.5" customHeight="1">
      <c r="G82" t="s">
        <v>429</v>
      </c>
    </row>
    <row r="83" spans="7:7" ht="13.5" customHeight="1">
      <c r="G83" t="s">
        <v>430</v>
      </c>
    </row>
    <row r="84" spans="7:7" ht="13.5" customHeight="1">
      <c r="G84" t="s">
        <v>431</v>
      </c>
    </row>
    <row r="85" spans="7:7" ht="13.5" customHeight="1">
      <c r="G85" t="s">
        <v>432</v>
      </c>
    </row>
    <row r="86" spans="7:7" ht="13.5" customHeight="1">
      <c r="G86" t="s">
        <v>433</v>
      </c>
    </row>
    <row r="87" spans="7:7" ht="13.5" customHeight="1">
      <c r="G87" t="s">
        <v>434</v>
      </c>
    </row>
    <row r="88" spans="7:7" ht="13.5" customHeight="1">
      <c r="G88" t="s">
        <v>435</v>
      </c>
    </row>
    <row r="89" spans="7:7" ht="13.5" customHeight="1">
      <c r="G89" t="s">
        <v>436</v>
      </c>
    </row>
    <row r="90" spans="7:7" ht="13.5" customHeight="1">
      <c r="G90" t="s">
        <v>437</v>
      </c>
    </row>
    <row r="91" spans="7:7" ht="13.5" customHeight="1">
      <c r="G91" t="s">
        <v>438</v>
      </c>
    </row>
    <row r="92" spans="7:7" ht="13.5" customHeight="1">
      <c r="G92" t="s">
        <v>439</v>
      </c>
    </row>
    <row r="93" spans="7:7" ht="13.5" customHeight="1">
      <c r="G93" t="s">
        <v>440</v>
      </c>
    </row>
    <row r="94" spans="7:7" ht="13.5" customHeight="1">
      <c r="G94" t="s">
        <v>441</v>
      </c>
    </row>
    <row r="95" spans="7:7" ht="13.5" customHeight="1">
      <c r="G95" t="s">
        <v>442</v>
      </c>
    </row>
    <row r="96" spans="7:7" ht="13.5" customHeight="1">
      <c r="G96" t="s">
        <v>443</v>
      </c>
    </row>
    <row r="97" spans="7:7" ht="13.5" customHeight="1">
      <c r="G97" t="s">
        <v>444</v>
      </c>
    </row>
    <row r="98" spans="7:7" ht="13.5" customHeight="1">
      <c r="G98" t="s">
        <v>445</v>
      </c>
    </row>
    <row r="99" spans="7:7" ht="13.5" customHeight="1">
      <c r="G99" t="s">
        <v>446</v>
      </c>
    </row>
    <row r="100" spans="7:7" ht="13.5" customHeight="1">
      <c r="G100" t="s">
        <v>447</v>
      </c>
    </row>
  </sheetData>
  <phoneticPr fontId="2"/>
  <pageMargins left="0.7" right="0.7" top="0.75" bottom="0.75" header="0.3" footer="0.3"/>
  <pageSetup paperSize="9" orientation="landscape" horizontalDpi="4294967292"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35</vt:i4>
      </vt:variant>
    </vt:vector>
  </HeadingPairs>
  <TitlesOfParts>
    <vt:vector size="49" baseType="lpstr">
      <vt:lpstr>様式１号</vt:lpstr>
      <vt:lpstr>様式３号</vt:lpstr>
      <vt:lpstr>事業者</vt:lpstr>
      <vt:lpstr>ABテナ１</vt:lpstr>
      <vt:lpstr>ABテナ２</vt:lpstr>
      <vt:lpstr>ABテナ３</vt:lpstr>
      <vt:lpstr>ABテナ４</vt:lpstr>
      <vt:lpstr>ABテナ５</vt:lpstr>
      <vt:lpstr>BC１</vt:lpstr>
      <vt:lpstr>BC２</vt:lpstr>
      <vt:lpstr>BC３</vt:lpstr>
      <vt:lpstr>BC４</vt:lpstr>
      <vt:lpstr>BC５</vt:lpstr>
      <vt:lpstr>Tbl</vt:lpstr>
      <vt:lpstr>pldn1</vt:lpstr>
      <vt:lpstr>pldn10</vt:lpstr>
      <vt:lpstr>pldn11</vt:lpstr>
      <vt:lpstr>pldn12</vt:lpstr>
      <vt:lpstr>pldn13</vt:lpstr>
      <vt:lpstr>pldn14</vt:lpstr>
      <vt:lpstr>pldn15</vt:lpstr>
      <vt:lpstr>pldn16</vt:lpstr>
      <vt:lpstr>pldn17</vt:lpstr>
      <vt:lpstr>pldn18</vt:lpstr>
      <vt:lpstr>pldn19</vt:lpstr>
      <vt:lpstr>pldn2</vt:lpstr>
      <vt:lpstr>pldn20</vt:lpstr>
      <vt:lpstr>pldn22</vt:lpstr>
      <vt:lpstr>pldn3</vt:lpstr>
      <vt:lpstr>pldn4</vt:lpstr>
      <vt:lpstr>pldn5</vt:lpstr>
      <vt:lpstr>pldn6</vt:lpstr>
      <vt:lpstr>pldn7</vt:lpstr>
      <vt:lpstr>pldn8</vt:lpstr>
      <vt:lpstr>pldn9</vt:lpstr>
      <vt:lpstr>ABテナ１!Print_Area</vt:lpstr>
      <vt:lpstr>ABテナ２!Print_Area</vt:lpstr>
      <vt:lpstr>ABテナ３!Print_Area</vt:lpstr>
      <vt:lpstr>ABテナ４!Print_Area</vt:lpstr>
      <vt:lpstr>ABテナ５!Print_Area</vt:lpstr>
      <vt:lpstr>'BC１'!Print_Area</vt:lpstr>
      <vt:lpstr>'BC２'!Print_Area</vt:lpstr>
      <vt:lpstr>'BC３'!Print_Area</vt:lpstr>
      <vt:lpstr>'BC４'!Print_Area</vt:lpstr>
      <vt:lpstr>'BC５'!Print_Area</vt:lpstr>
      <vt:lpstr>事業者!Print_Area</vt:lpstr>
      <vt:lpstr>様式１号!Print_Area</vt:lpstr>
      <vt:lpstr>様式３号!Print_Area</vt:lpstr>
      <vt:lpstr>中分類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Katsumi Oozeki</dc:creator>
  <cp:lastModifiedBy>埼玉県</cp:lastModifiedBy>
  <cp:lastPrinted>2021-03-26T14:09:16Z</cp:lastPrinted>
  <dcterms:created xsi:type="dcterms:W3CDTF">2021-03-02T06:04:08Z</dcterms:created>
  <dcterms:modified xsi:type="dcterms:W3CDTF">2021-04-21T23:37:06Z</dcterms:modified>
</cp:coreProperties>
</file>