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503\Box\【02_課所共有】09_05_森づくり課\★共有フォルダ\森林・林業と統計\令和５年度版\03_初校\"/>
    </mc:Choice>
  </mc:AlternateContent>
  <xr:revisionPtr revIDLastSave="0" documentId="13_ncr:1_{A377A90D-4C09-4C5A-B982-B5D25EE88DFA}" xr6:coauthVersionLast="36" xr6:coauthVersionMax="36" xr10:uidLastSave="{00000000-0000-0000-0000-000000000000}"/>
  <bookViews>
    <workbookView xWindow="32760" yWindow="32760" windowWidth="28800" windowHeight="12450" xr2:uid="{00000000-000D-0000-FFFF-FFFF00000000}"/>
  </bookViews>
  <sheets>
    <sheet name="101-102" sheetId="4" r:id="rId1"/>
  </sheets>
  <definedNames>
    <definedName name="_xlnm.Print_Area" localSheetId="0">'101-102'!$A$1:$Y$39</definedName>
  </definedNames>
  <calcPr calcId="191029"/>
</workbook>
</file>

<file path=xl/calcChain.xml><?xml version="1.0" encoding="utf-8"?>
<calcChain xmlns="http://schemas.openxmlformats.org/spreadsheetml/2006/main">
  <c r="G8" i="4" l="1"/>
  <c r="F8" i="4"/>
  <c r="B33" i="4" l="1"/>
  <c r="G36" i="4"/>
  <c r="F36" i="4"/>
  <c r="G35" i="4"/>
  <c r="F35" i="4"/>
  <c r="T7" i="4"/>
  <c r="W7" i="4"/>
  <c r="W35" i="4" s="1"/>
  <c r="V7" i="4"/>
  <c r="V35" i="4" s="1"/>
  <c r="U8" i="4"/>
  <c r="U36" i="4" s="1"/>
  <c r="T8" i="4"/>
  <c r="T36" i="4" s="1"/>
  <c r="S8" i="4"/>
  <c r="S36" i="4" s="1"/>
  <c r="R8" i="4"/>
  <c r="O8" i="4"/>
  <c r="O36" i="4" s="1"/>
  <c r="N8" i="4"/>
  <c r="N36" i="4" s="1"/>
  <c r="M8" i="4"/>
  <c r="M36" i="4" s="1"/>
  <c r="L8" i="4"/>
  <c r="L36" i="4" s="1"/>
  <c r="K8" i="4"/>
  <c r="K36" i="4" s="1"/>
  <c r="J8" i="4"/>
  <c r="J36" i="4" s="1"/>
  <c r="I8" i="4"/>
  <c r="I36" i="4" s="1"/>
  <c r="H8" i="4"/>
  <c r="H36" i="4" s="1"/>
  <c r="U7" i="4"/>
  <c r="U35" i="4" s="1"/>
  <c r="T35" i="4"/>
  <c r="S7" i="4"/>
  <c r="R7" i="4"/>
  <c r="R35" i="4" s="1"/>
  <c r="O7" i="4"/>
  <c r="O35" i="4" s="1"/>
  <c r="N7" i="4"/>
  <c r="N35" i="4" s="1"/>
  <c r="M7" i="4"/>
  <c r="M35" i="4" s="1"/>
  <c r="L7" i="4"/>
  <c r="L35" i="4" s="1"/>
  <c r="K7" i="4"/>
  <c r="K35" i="4" s="1"/>
  <c r="J7" i="4"/>
  <c r="J35" i="4" s="1"/>
  <c r="I7" i="4"/>
  <c r="I35" i="4" s="1"/>
  <c r="H7" i="4"/>
  <c r="H35" i="4" s="1"/>
  <c r="E8" i="4"/>
  <c r="E36" i="4" s="1"/>
  <c r="D8" i="4"/>
  <c r="D36" i="4" s="1"/>
  <c r="E7" i="4"/>
  <c r="E35" i="4" s="1"/>
  <c r="D7" i="4"/>
  <c r="D35" i="4" s="1"/>
  <c r="Q32" i="4"/>
  <c r="P32" i="4"/>
  <c r="C32" i="4"/>
  <c r="B32" i="4"/>
  <c r="Y31" i="4"/>
  <c r="Q31" i="4"/>
  <c r="P31" i="4"/>
  <c r="C31" i="4"/>
  <c r="B31" i="4"/>
  <c r="Q12" i="4"/>
  <c r="C12" i="4" s="1"/>
  <c r="Q13" i="4"/>
  <c r="C13" i="4" s="1"/>
  <c r="Q14" i="4"/>
  <c r="C14" i="4" s="1"/>
  <c r="Q15" i="4"/>
  <c r="C15" i="4" s="1"/>
  <c r="Q16" i="4"/>
  <c r="C16" i="4" s="1"/>
  <c r="Q17" i="4"/>
  <c r="C17" i="4" s="1"/>
  <c r="Q18" i="4"/>
  <c r="C18" i="4" s="1"/>
  <c r="Q19" i="4"/>
  <c r="C19" i="4" s="1"/>
  <c r="Q20" i="4"/>
  <c r="C20" i="4" s="1"/>
  <c r="Q21" i="4"/>
  <c r="C21" i="4" s="1"/>
  <c r="Q22" i="4"/>
  <c r="C22" i="4" s="1"/>
  <c r="Q23" i="4"/>
  <c r="C23" i="4" s="1"/>
  <c r="Q24" i="4"/>
  <c r="C24" i="4" s="1"/>
  <c r="Q25" i="4"/>
  <c r="C25" i="4" s="1"/>
  <c r="Q26" i="4"/>
  <c r="C26" i="4" s="1"/>
  <c r="Q27" i="4"/>
  <c r="C27" i="4" s="1"/>
  <c r="Q28" i="4"/>
  <c r="C28" i="4" s="1"/>
  <c r="Q29" i="4"/>
  <c r="C29" i="4" s="1"/>
  <c r="Q30" i="4"/>
  <c r="C30" i="4" s="1"/>
  <c r="C33" i="4"/>
  <c r="C34" i="4"/>
  <c r="Q11" i="4"/>
  <c r="C11" i="4" s="1"/>
  <c r="Q10" i="4"/>
  <c r="C10" i="4" s="1"/>
  <c r="Q9" i="4"/>
  <c r="C9" i="4" s="1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11" i="4"/>
  <c r="P10" i="4"/>
  <c r="P8" i="4" s="1"/>
  <c r="P36" i="4" s="1"/>
  <c r="P9" i="4"/>
  <c r="P7" i="4" s="1"/>
  <c r="P35" i="4" s="1"/>
  <c r="R36" i="4"/>
  <c r="B34" i="4"/>
  <c r="S35" i="4"/>
  <c r="B29" i="4"/>
  <c r="B30" i="4"/>
  <c r="B9" i="4"/>
  <c r="B27" i="4"/>
  <c r="B28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8" i="4"/>
  <c r="B36" i="4" s="1"/>
  <c r="Q8" i="4" l="1"/>
  <c r="Q36" i="4" s="1"/>
  <c r="Q7" i="4"/>
  <c r="C8" i="4"/>
  <c r="B7" i="4"/>
  <c r="B42" i="4"/>
  <c r="B35" i="4" l="1"/>
  <c r="B41" i="4" s="1"/>
  <c r="C7" i="4"/>
  <c r="Q35" i="4"/>
  <c r="C36" i="4"/>
  <c r="C42" i="4" s="1"/>
  <c r="C35" i="4" l="1"/>
  <c r="C4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2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埼玉県:</t>
        </r>
        <r>
          <rPr>
            <sz val="9"/>
            <color indexed="81"/>
            <rFont val="MS P ゴシック"/>
            <family val="3"/>
            <charset val="128"/>
          </rPr>
          <t xml:space="preserve">
・基本資料と数値が合わない
・変更をその他に入れている可能性あり</t>
        </r>
      </text>
    </comment>
  </commentList>
</comments>
</file>

<file path=xl/sharedStrings.xml><?xml version="1.0" encoding="utf-8"?>
<sst xmlns="http://schemas.openxmlformats.org/spreadsheetml/2006/main" count="302" uniqueCount="35">
  <si>
    <t>（６）　林地開発行為許可の状況</t>
    <rPh sb="4" eb="6">
      <t>リンチ</t>
    </rPh>
    <rPh sb="6" eb="8">
      <t>カイハツ</t>
    </rPh>
    <rPh sb="8" eb="10">
      <t>コウイ</t>
    </rPh>
    <rPh sb="10" eb="12">
      <t>キョカ</t>
    </rPh>
    <rPh sb="13" eb="15">
      <t>ジョウキョウ</t>
    </rPh>
    <phoneticPr fontId="2"/>
  </si>
  <si>
    <t>年度</t>
    <rPh sb="0" eb="2">
      <t>ネンド</t>
    </rPh>
    <phoneticPr fontId="2"/>
  </si>
  <si>
    <t>許可</t>
    <rPh sb="0" eb="2">
      <t>キョカ</t>
    </rPh>
    <phoneticPr fontId="2"/>
  </si>
  <si>
    <t>件数</t>
    <rPh sb="0" eb="2">
      <t>ケンスウ</t>
    </rPh>
    <phoneticPr fontId="2"/>
  </si>
  <si>
    <t>面積</t>
    <rPh sb="0" eb="2">
      <t>メンセキ</t>
    </rPh>
    <phoneticPr fontId="2"/>
  </si>
  <si>
    <t>工場・事業場</t>
    <rPh sb="0" eb="2">
      <t>コウジョウ</t>
    </rPh>
    <rPh sb="3" eb="5">
      <t>ジギョウ</t>
    </rPh>
    <rPh sb="5" eb="6">
      <t>ジョウ</t>
    </rPh>
    <phoneticPr fontId="2"/>
  </si>
  <si>
    <t>住宅用地</t>
    <rPh sb="0" eb="2">
      <t>ジュウタク</t>
    </rPh>
    <rPh sb="2" eb="4">
      <t>ヨウチ</t>
    </rPh>
    <phoneticPr fontId="2"/>
  </si>
  <si>
    <t>ゴルフ場</t>
    <rPh sb="3" eb="4">
      <t>ジョウ</t>
    </rPh>
    <phoneticPr fontId="2"/>
  </si>
  <si>
    <t>レジャー施設</t>
    <rPh sb="4" eb="6">
      <t>シセツ</t>
    </rPh>
    <phoneticPr fontId="2"/>
  </si>
  <si>
    <t>土砂の採取</t>
    <rPh sb="0" eb="2">
      <t>ドシャ</t>
    </rPh>
    <rPh sb="3" eb="5">
      <t>サイシュ</t>
    </rPh>
    <phoneticPr fontId="2"/>
  </si>
  <si>
    <t>墓地</t>
    <rPh sb="0" eb="2">
      <t>ボチ</t>
    </rPh>
    <phoneticPr fontId="2"/>
  </si>
  <si>
    <t>その他</t>
    <rPh sb="2" eb="3">
      <t>タ</t>
    </rPh>
    <phoneticPr fontId="2"/>
  </si>
  <si>
    <t>完　　了</t>
    <rPh sb="0" eb="1">
      <t>カン</t>
    </rPh>
    <rPh sb="3" eb="4">
      <t>リョウ</t>
    </rPh>
    <phoneticPr fontId="2"/>
  </si>
  <si>
    <t>継　　続</t>
    <rPh sb="0" eb="1">
      <t>ツギ</t>
    </rPh>
    <rPh sb="3" eb="4">
      <t>ゾク</t>
    </rPh>
    <phoneticPr fontId="2"/>
  </si>
  <si>
    <t>計</t>
    <rPh sb="0" eb="1">
      <t>ケイ</t>
    </rPh>
    <phoneticPr fontId="2"/>
  </si>
  <si>
    <t>※）継続件数：変更により統合した箇所がある。</t>
    <rPh sb="2" eb="4">
      <t>ケイゾク</t>
    </rPh>
    <rPh sb="4" eb="6">
      <t>ケンスウ</t>
    </rPh>
    <phoneticPr fontId="2"/>
  </si>
  <si>
    <t>（単位：ha）</t>
    <rPh sb="1" eb="3">
      <t>タンイ</t>
    </rPh>
    <phoneticPr fontId="2"/>
  </si>
  <si>
    <t xml:space="preserve"> 注１） （　）内書は変更で数字は外数字である。ただし、累計面積には変更増減分を含む。</t>
    <rPh sb="1" eb="2">
      <t>チュウ</t>
    </rPh>
    <rPh sb="8" eb="9">
      <t>ナイ</t>
    </rPh>
    <rPh sb="9" eb="10">
      <t>カ</t>
    </rPh>
    <rPh sb="11" eb="13">
      <t>ヘンコウ</t>
    </rPh>
    <rPh sb="14" eb="16">
      <t>スウジ</t>
    </rPh>
    <rPh sb="17" eb="18">
      <t>ソト</t>
    </rPh>
    <rPh sb="18" eb="20">
      <t>スウジ</t>
    </rPh>
    <rPh sb="28" eb="30">
      <t>ルイケイ</t>
    </rPh>
    <rPh sb="30" eb="32">
      <t>メンセキ</t>
    </rPh>
    <rPh sb="34" eb="36">
      <t>ヘンコウ</t>
    </rPh>
    <rPh sb="36" eb="38">
      <t>ゾウゲン</t>
    </rPh>
    <rPh sb="38" eb="39">
      <t>ブン</t>
    </rPh>
    <rPh sb="40" eb="41">
      <t>フク</t>
    </rPh>
    <phoneticPr fontId="2"/>
  </si>
  <si>
    <t xml:space="preserve"> 注２） 面積は１件ごとに小数第１位四捨五入、整数止めとし合算したものである。</t>
    <rPh sb="1" eb="2">
      <t>チュウ</t>
    </rPh>
    <rPh sb="5" eb="7">
      <t>メンセキ</t>
    </rPh>
    <rPh sb="9" eb="10">
      <t>ケン</t>
    </rPh>
    <rPh sb="13" eb="15">
      <t>ショウスウ</t>
    </rPh>
    <rPh sb="15" eb="16">
      <t>ダイ</t>
    </rPh>
    <rPh sb="17" eb="18">
      <t>イ</t>
    </rPh>
    <rPh sb="18" eb="22">
      <t>シシャゴニュウ</t>
    </rPh>
    <rPh sb="23" eb="25">
      <t>セイスウ</t>
    </rPh>
    <rPh sb="25" eb="26">
      <t>ド</t>
    </rPh>
    <rPh sb="29" eb="31">
      <t>ガッサン</t>
    </rPh>
    <phoneticPr fontId="2"/>
  </si>
  <si>
    <t xml:space="preserve"> 注３） △は変更減である。</t>
    <rPh sb="1" eb="2">
      <t>チュウ</t>
    </rPh>
    <rPh sb="7" eb="9">
      <t>ヘンコウ</t>
    </rPh>
    <rPh sb="9" eb="10">
      <t>ゲン</t>
    </rPh>
    <phoneticPr fontId="2"/>
  </si>
  <si>
    <t>（-）</t>
    <phoneticPr fontId="2"/>
  </si>
  <si>
    <t>-</t>
    <phoneticPr fontId="2"/>
  </si>
  <si>
    <t>-</t>
    <phoneticPr fontId="2"/>
  </si>
  <si>
    <t>-</t>
    <phoneticPr fontId="2"/>
  </si>
  <si>
    <t>R1</t>
    <phoneticPr fontId="2"/>
  </si>
  <si>
    <t>（-）</t>
  </si>
  <si>
    <t>-</t>
  </si>
  <si>
    <t>R2</t>
  </si>
  <si>
    <r>
      <t>59</t>
    </r>
    <r>
      <rPr>
        <vertAlign val="superscript"/>
        <sz val="11"/>
        <rFont val="ＭＳ Ｐ明朝"/>
        <family val="1"/>
        <charset val="128"/>
      </rPr>
      <t xml:space="preserve"> ※</t>
    </r>
    <phoneticPr fontId="2"/>
  </si>
  <si>
    <t>S49
～H22</t>
    <phoneticPr fontId="2"/>
  </si>
  <si>
    <t>S49
～H23</t>
    <phoneticPr fontId="2"/>
  </si>
  <si>
    <t>R3</t>
    <phoneticPr fontId="2"/>
  </si>
  <si>
    <t>（うち太陽光）</t>
    <rPh sb="3" eb="6">
      <t>タイヨウコウ</t>
    </rPh>
    <phoneticPr fontId="2"/>
  </si>
  <si>
    <t>開　　　発　　　行　　　為　　　の　　　目　　　的</t>
    <rPh sb="0" eb="1">
      <t>カイ</t>
    </rPh>
    <rPh sb="4" eb="5">
      <t>ハッ</t>
    </rPh>
    <rPh sb="8" eb="9">
      <t>ギョウ</t>
    </rPh>
    <rPh sb="12" eb="13">
      <t>タメ</t>
    </rPh>
    <rPh sb="20" eb="21">
      <t>メ</t>
    </rPh>
    <rPh sb="24" eb="25">
      <t>テキ</t>
    </rPh>
    <phoneticPr fontId="2"/>
  </si>
  <si>
    <t>R4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</si>
</sst>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\(#,##0\)"/>
    <numFmt numFmtId="177" formatCode="\(#\);\(&quot;△&quot;#\)"/>
    <numFmt numFmtId="178" formatCode="\(#0\);\(&quot;△&quot;#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明朝"/>
      <family val="1"/>
      <charset val="128"/>
    </font>
    <font>
      <vertAlign val="superscript"/>
      <sz val="1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78" fontId="3" fillId="0" borderId="3" xfId="0" quotePrefix="1" applyNumberFormat="1" applyFont="1" applyBorder="1" applyAlignment="1">
      <alignment horizontal="right" vertical="center"/>
    </xf>
    <xf numFmtId="178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7" fontId="3" fillId="0" borderId="3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8" fontId="3" fillId="0" borderId="3" xfId="0" applyNumberFormat="1" applyFont="1" applyBorder="1" applyAlignment="1">
      <alignment horizontal="right" vertical="center"/>
    </xf>
    <xf numFmtId="178" fontId="3" fillId="2" borderId="3" xfId="0" applyNumberFormat="1" applyFont="1" applyFill="1" applyBorder="1" applyAlignment="1">
      <alignment vertical="center"/>
    </xf>
    <xf numFmtId="178" fontId="3" fillId="2" borderId="3" xfId="0" applyNumberFormat="1" applyFont="1" applyFill="1" applyBorder="1" applyAlignment="1">
      <alignment horizontal="right" vertical="center"/>
    </xf>
    <xf numFmtId="178" fontId="3" fillId="2" borderId="3" xfId="0" quotePrefix="1" applyNumberFormat="1" applyFont="1" applyFill="1" applyBorder="1" applyAlignment="1">
      <alignment horizontal="right" vertical="center"/>
    </xf>
    <xf numFmtId="176" fontId="3" fillId="2" borderId="7" xfId="0" applyNumberFormat="1" applyFont="1" applyFill="1" applyBorder="1" applyAlignment="1">
      <alignment vertical="center"/>
    </xf>
    <xf numFmtId="177" fontId="3" fillId="2" borderId="3" xfId="0" applyNumberFormat="1" applyFont="1" applyFill="1" applyBorder="1" applyAlignment="1">
      <alignment vertical="center"/>
    </xf>
    <xf numFmtId="176" fontId="3" fillId="3" borderId="4" xfId="0" applyNumberFormat="1" applyFont="1" applyFill="1" applyBorder="1" applyAlignment="1">
      <alignment vertical="center"/>
    </xf>
    <xf numFmtId="178" fontId="3" fillId="3" borderId="3" xfId="0" applyNumberFormat="1" applyFont="1" applyFill="1" applyBorder="1" applyAlignment="1">
      <alignment vertical="center"/>
    </xf>
    <xf numFmtId="176" fontId="3" fillId="3" borderId="2" xfId="0" applyNumberFormat="1" applyFont="1" applyFill="1" applyBorder="1" applyAlignment="1">
      <alignment vertical="center"/>
    </xf>
    <xf numFmtId="178" fontId="3" fillId="0" borderId="11" xfId="0" applyNumberFormat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vertical="center"/>
    </xf>
    <xf numFmtId="176" fontId="3" fillId="2" borderId="2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2" borderId="8" xfId="0" applyNumberFormat="1" applyFont="1" applyFill="1" applyBorder="1" applyAlignment="1">
      <alignment horizontal="right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right" vertical="center" wrapText="1"/>
    </xf>
    <xf numFmtId="176" fontId="3" fillId="0" borderId="2" xfId="0" applyNumberFormat="1" applyFont="1" applyBorder="1" applyAlignment="1">
      <alignment horizontal="right" vertical="center" wrapText="1"/>
    </xf>
    <xf numFmtId="176" fontId="3" fillId="0" borderId="3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3" fillId="2" borderId="15" xfId="0" applyNumberFormat="1" applyFont="1" applyFill="1" applyBorder="1" applyAlignment="1">
      <alignment vertical="center"/>
    </xf>
    <xf numFmtId="176" fontId="3" fillId="2" borderId="16" xfId="0" applyNumberFormat="1" applyFont="1" applyFill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176" fontId="3" fillId="2" borderId="7" xfId="0" applyNumberFormat="1" applyFont="1" applyFill="1" applyBorder="1" applyAlignment="1">
      <alignment horizontal="right" vertical="center"/>
    </xf>
    <xf numFmtId="176" fontId="3" fillId="2" borderId="8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vertical="center"/>
    </xf>
    <xf numFmtId="176" fontId="3" fillId="2" borderId="2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vertical="center"/>
    </xf>
    <xf numFmtId="176" fontId="3" fillId="2" borderId="14" xfId="0" applyNumberFormat="1" applyFont="1" applyFill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178" fontId="3" fillId="0" borderId="4" xfId="0" applyNumberFormat="1" applyFont="1" applyBorder="1" applyAlignment="1">
      <alignment vertical="center"/>
    </xf>
    <xf numFmtId="178" fontId="3" fillId="0" borderId="4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/>
    </xf>
    <xf numFmtId="176" fontId="3" fillId="0" borderId="31" xfId="0" applyNumberFormat="1" applyFont="1" applyBorder="1" applyAlignment="1">
      <alignment horizontal="right" vertical="center"/>
    </xf>
    <xf numFmtId="176" fontId="3" fillId="0" borderId="30" xfId="0" applyNumberFormat="1" applyFont="1" applyBorder="1" applyAlignment="1">
      <alignment horizontal="right" vertical="center" wrapText="1"/>
    </xf>
    <xf numFmtId="176" fontId="3" fillId="0" borderId="30" xfId="0" applyNumberFormat="1" applyFont="1" applyBorder="1" applyAlignment="1">
      <alignment horizontal="right" vertical="center"/>
    </xf>
    <xf numFmtId="176" fontId="3" fillId="0" borderId="32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2"/>
  <sheetViews>
    <sheetView tabSelected="1" view="pageBreakPreview" zoomScale="130" zoomScaleNormal="90" zoomScaleSheetLayoutView="130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P41" sqref="P41"/>
    </sheetView>
  </sheetViews>
  <sheetFormatPr defaultColWidth="7.875" defaultRowHeight="27" customHeight="1"/>
  <cols>
    <col min="1" max="17" width="7.875" style="1" customWidth="1"/>
    <col min="18" max="21" width="7.875" style="1" hidden="1" customWidth="1"/>
    <col min="22" max="25" width="9.25" style="1" customWidth="1"/>
    <col min="26" max="16384" width="7.875" style="1"/>
  </cols>
  <sheetData>
    <row r="1" spans="1:26" ht="27" customHeight="1">
      <c r="A1" s="8" t="s">
        <v>0</v>
      </c>
    </row>
    <row r="2" spans="1:26" ht="16.5" customHeight="1" thickBot="1">
      <c r="Y2" s="2" t="s">
        <v>16</v>
      </c>
    </row>
    <row r="3" spans="1:26" ht="27" customHeight="1">
      <c r="A3" s="79" t="s">
        <v>1</v>
      </c>
      <c r="B3" s="62" t="s">
        <v>2</v>
      </c>
      <c r="C3" s="62"/>
      <c r="D3" s="36" t="s">
        <v>33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8"/>
      <c r="R3" s="37"/>
      <c r="S3" s="37"/>
      <c r="T3" s="37"/>
      <c r="U3" s="37"/>
      <c r="V3" s="62" t="s">
        <v>12</v>
      </c>
      <c r="W3" s="62"/>
      <c r="X3" s="62" t="s">
        <v>13</v>
      </c>
      <c r="Y3" s="63"/>
    </row>
    <row r="4" spans="1:26" ht="9" customHeight="1">
      <c r="A4" s="43"/>
      <c r="B4" s="64"/>
      <c r="C4" s="64"/>
      <c r="D4" s="66" t="s">
        <v>5</v>
      </c>
      <c r="E4" s="69"/>
      <c r="F4" s="30"/>
      <c r="G4" s="22"/>
      <c r="H4" s="66" t="s">
        <v>6</v>
      </c>
      <c r="I4" s="66"/>
      <c r="J4" s="66" t="s">
        <v>7</v>
      </c>
      <c r="K4" s="66"/>
      <c r="L4" s="66" t="s">
        <v>8</v>
      </c>
      <c r="M4" s="66"/>
      <c r="N4" s="66" t="s">
        <v>9</v>
      </c>
      <c r="O4" s="66"/>
      <c r="P4" s="66" t="s">
        <v>11</v>
      </c>
      <c r="Q4" s="66"/>
      <c r="R4" s="31"/>
      <c r="S4" s="30"/>
      <c r="T4" s="30"/>
      <c r="U4" s="39"/>
      <c r="V4" s="64"/>
      <c r="W4" s="64"/>
      <c r="X4" s="64"/>
      <c r="Y4" s="65"/>
    </row>
    <row r="5" spans="1:26" ht="18" customHeight="1">
      <c r="A5" s="80"/>
      <c r="B5" s="66"/>
      <c r="C5" s="66"/>
      <c r="D5" s="66"/>
      <c r="E5" s="66"/>
      <c r="F5" s="68" t="s">
        <v>32</v>
      </c>
      <c r="G5" s="68"/>
      <c r="H5" s="66"/>
      <c r="I5" s="66"/>
      <c r="J5" s="66"/>
      <c r="K5" s="66"/>
      <c r="L5" s="66"/>
      <c r="M5" s="66"/>
      <c r="N5" s="66"/>
      <c r="O5" s="66"/>
      <c r="P5" s="66"/>
      <c r="Q5" s="66"/>
      <c r="R5" s="66" t="s">
        <v>10</v>
      </c>
      <c r="S5" s="66"/>
      <c r="T5" s="66" t="s">
        <v>11</v>
      </c>
      <c r="U5" s="66"/>
      <c r="V5" s="66"/>
      <c r="W5" s="66"/>
      <c r="X5" s="66"/>
      <c r="Y5" s="67"/>
    </row>
    <row r="6" spans="1:26" ht="27" customHeight="1">
      <c r="A6" s="80"/>
      <c r="B6" s="23" t="s">
        <v>3</v>
      </c>
      <c r="C6" s="23" t="s">
        <v>4</v>
      </c>
      <c r="D6" s="23" t="s">
        <v>3</v>
      </c>
      <c r="E6" s="23" t="s">
        <v>4</v>
      </c>
      <c r="F6" s="23" t="s">
        <v>3</v>
      </c>
      <c r="G6" s="23" t="s">
        <v>4</v>
      </c>
      <c r="H6" s="23" t="s">
        <v>3</v>
      </c>
      <c r="I6" s="23" t="s">
        <v>4</v>
      </c>
      <c r="J6" s="23" t="s">
        <v>3</v>
      </c>
      <c r="K6" s="23" t="s">
        <v>4</v>
      </c>
      <c r="L6" s="23" t="s">
        <v>3</v>
      </c>
      <c r="M6" s="23" t="s">
        <v>4</v>
      </c>
      <c r="N6" s="23" t="s">
        <v>3</v>
      </c>
      <c r="O6" s="23" t="s">
        <v>4</v>
      </c>
      <c r="P6" s="23" t="s">
        <v>3</v>
      </c>
      <c r="Q6" s="23" t="s">
        <v>4</v>
      </c>
      <c r="R6" s="23" t="s">
        <v>3</v>
      </c>
      <c r="S6" s="23" t="s">
        <v>4</v>
      </c>
      <c r="T6" s="23" t="s">
        <v>3</v>
      </c>
      <c r="U6" s="23" t="s">
        <v>4</v>
      </c>
      <c r="V6" s="23" t="s">
        <v>3</v>
      </c>
      <c r="W6" s="23" t="s">
        <v>4</v>
      </c>
      <c r="X6" s="23" t="s">
        <v>3</v>
      </c>
      <c r="Y6" s="29" t="s">
        <v>4</v>
      </c>
      <c r="Z6" s="10"/>
    </row>
    <row r="7" spans="1:26" s="40" customFormat="1" ht="27" customHeight="1">
      <c r="A7" s="83" t="s">
        <v>30</v>
      </c>
      <c r="B7" s="4">
        <f t="shared" ref="B7:B34" si="0">SUM(D7,H7,J7,L7,N7,R7,T7)</f>
        <v>350</v>
      </c>
      <c r="C7" s="4">
        <f t="shared" ref="C7:C34" si="1">SUM(E7,I7,K7,M7,O7,Q7)</f>
        <v>726</v>
      </c>
      <c r="D7" s="9">
        <f>SUM(D9,D11,D13)</f>
        <v>19</v>
      </c>
      <c r="E7" s="9">
        <f t="shared" ref="E7:G8" si="2">SUM(E9,E11,E13)</f>
        <v>-10</v>
      </c>
      <c r="F7" s="24" t="s">
        <v>21</v>
      </c>
      <c r="G7" s="24" t="s">
        <v>21</v>
      </c>
      <c r="H7" s="9">
        <f t="shared" ref="H7:Q7" si="3">SUM(H9,H11,H13)</f>
        <v>16</v>
      </c>
      <c r="I7" s="9">
        <f t="shared" si="3"/>
        <v>36</v>
      </c>
      <c r="J7" s="9">
        <f t="shared" si="3"/>
        <v>65</v>
      </c>
      <c r="K7" s="9">
        <f t="shared" si="3"/>
        <v>134</v>
      </c>
      <c r="L7" s="9">
        <f t="shared" si="3"/>
        <v>4</v>
      </c>
      <c r="M7" s="9">
        <f t="shared" si="3"/>
        <v>1</v>
      </c>
      <c r="N7" s="9">
        <f t="shared" si="3"/>
        <v>211</v>
      </c>
      <c r="O7" s="9">
        <f t="shared" si="3"/>
        <v>549</v>
      </c>
      <c r="P7" s="9">
        <f t="shared" si="3"/>
        <v>35</v>
      </c>
      <c r="Q7" s="9">
        <f t="shared" si="3"/>
        <v>16</v>
      </c>
      <c r="R7" s="9">
        <f t="shared" ref="R7:U8" si="4">SUM(R9,R11,R13)</f>
        <v>6</v>
      </c>
      <c r="S7" s="9">
        <f t="shared" si="4"/>
        <v>1</v>
      </c>
      <c r="T7" s="9">
        <f t="shared" si="4"/>
        <v>29</v>
      </c>
      <c r="U7" s="9">
        <f t="shared" si="4"/>
        <v>15</v>
      </c>
      <c r="V7" s="50">
        <f>SUM(V9:V14)</f>
        <v>194</v>
      </c>
      <c r="W7" s="50">
        <f>SUM(W9:W14)</f>
        <v>2659</v>
      </c>
      <c r="X7" s="84"/>
      <c r="Y7" s="85"/>
      <c r="Z7" s="41"/>
    </row>
    <row r="8" spans="1:26" s="40" customFormat="1" ht="27" customHeight="1">
      <c r="A8" s="43"/>
      <c r="B8" s="32">
        <f t="shared" si="0"/>
        <v>294</v>
      </c>
      <c r="C8" s="32">
        <f t="shared" si="1"/>
        <v>3129</v>
      </c>
      <c r="D8" s="32">
        <f t="shared" ref="D8:F8" si="5">SUM(D10,D12,D14)</f>
        <v>57</v>
      </c>
      <c r="E8" s="32">
        <f t="shared" si="2"/>
        <v>268</v>
      </c>
      <c r="F8" s="25">
        <f t="shared" si="5"/>
        <v>1</v>
      </c>
      <c r="G8" s="25">
        <f t="shared" si="2"/>
        <v>8.4128000000000007</v>
      </c>
      <c r="H8" s="32">
        <f t="shared" ref="H8:Q8" si="6">SUM(H10,H12,H14)</f>
        <v>20</v>
      </c>
      <c r="I8" s="32">
        <f t="shared" si="6"/>
        <v>255</v>
      </c>
      <c r="J8" s="32">
        <f t="shared" si="6"/>
        <v>48</v>
      </c>
      <c r="K8" s="32">
        <f t="shared" si="6"/>
        <v>2097</v>
      </c>
      <c r="L8" s="32">
        <f t="shared" si="6"/>
        <v>7</v>
      </c>
      <c r="M8" s="32">
        <f t="shared" si="6"/>
        <v>16</v>
      </c>
      <c r="N8" s="32">
        <f t="shared" si="6"/>
        <v>81</v>
      </c>
      <c r="O8" s="32">
        <f t="shared" si="6"/>
        <v>253</v>
      </c>
      <c r="P8" s="32">
        <f t="shared" si="6"/>
        <v>81</v>
      </c>
      <c r="Q8" s="32">
        <f t="shared" si="6"/>
        <v>240</v>
      </c>
      <c r="R8" s="32">
        <f t="shared" si="4"/>
        <v>16</v>
      </c>
      <c r="S8" s="32">
        <f t="shared" si="4"/>
        <v>48</v>
      </c>
      <c r="T8" s="32">
        <f t="shared" si="4"/>
        <v>65</v>
      </c>
      <c r="U8" s="32">
        <f t="shared" si="4"/>
        <v>192</v>
      </c>
      <c r="V8" s="51"/>
      <c r="W8" s="51"/>
      <c r="X8" s="86"/>
      <c r="Y8" s="87"/>
      <c r="Z8" s="41"/>
    </row>
    <row r="9" spans="1:26" ht="27" hidden="1" customHeight="1">
      <c r="A9" s="74" t="s">
        <v>29</v>
      </c>
      <c r="B9" s="12">
        <f t="shared" si="0"/>
        <v>337</v>
      </c>
      <c r="C9" s="12">
        <f t="shared" si="1"/>
        <v>724</v>
      </c>
      <c r="D9" s="16">
        <v>12</v>
      </c>
      <c r="E9" s="16">
        <v>-11</v>
      </c>
      <c r="F9" s="16"/>
      <c r="G9" s="16"/>
      <c r="H9" s="16">
        <v>15</v>
      </c>
      <c r="I9" s="16">
        <v>36</v>
      </c>
      <c r="J9" s="16">
        <v>65</v>
      </c>
      <c r="K9" s="16">
        <v>134</v>
      </c>
      <c r="L9" s="16">
        <v>4</v>
      </c>
      <c r="M9" s="16">
        <v>1</v>
      </c>
      <c r="N9" s="16">
        <v>207</v>
      </c>
      <c r="O9" s="16">
        <v>549</v>
      </c>
      <c r="P9" s="16">
        <f>R9+T9</f>
        <v>34</v>
      </c>
      <c r="Q9" s="16">
        <f>S9+U9</f>
        <v>15</v>
      </c>
      <c r="R9" s="16">
        <v>6</v>
      </c>
      <c r="S9" s="16">
        <v>1</v>
      </c>
      <c r="T9" s="14">
        <v>28</v>
      </c>
      <c r="U9" s="16">
        <v>14</v>
      </c>
      <c r="V9" s="75">
        <v>188</v>
      </c>
      <c r="W9" s="75">
        <v>2631</v>
      </c>
      <c r="X9" s="77"/>
      <c r="Y9" s="60"/>
      <c r="Z9" s="10"/>
    </row>
    <row r="10" spans="1:26" ht="27" hidden="1" customHeight="1">
      <c r="A10" s="53"/>
      <c r="B10" s="28">
        <f t="shared" si="0"/>
        <v>285</v>
      </c>
      <c r="C10" s="28">
        <f t="shared" si="1"/>
        <v>3095</v>
      </c>
      <c r="D10" s="28">
        <v>53</v>
      </c>
      <c r="E10" s="28">
        <v>243</v>
      </c>
      <c r="F10" s="28"/>
      <c r="G10" s="28"/>
      <c r="H10" s="28">
        <v>20</v>
      </c>
      <c r="I10" s="28">
        <v>255</v>
      </c>
      <c r="J10" s="28">
        <v>48</v>
      </c>
      <c r="K10" s="28">
        <v>2097</v>
      </c>
      <c r="L10" s="28">
        <v>7</v>
      </c>
      <c r="M10" s="28">
        <v>16</v>
      </c>
      <c r="N10" s="28">
        <v>80</v>
      </c>
      <c r="O10" s="28">
        <v>250</v>
      </c>
      <c r="P10" s="16">
        <f>R10+T10</f>
        <v>77</v>
      </c>
      <c r="Q10" s="28">
        <f>S10+U10</f>
        <v>234</v>
      </c>
      <c r="R10" s="28">
        <v>16</v>
      </c>
      <c r="S10" s="28">
        <v>48</v>
      </c>
      <c r="T10" s="28">
        <v>61</v>
      </c>
      <c r="U10" s="28">
        <v>186</v>
      </c>
      <c r="V10" s="76"/>
      <c r="W10" s="76"/>
      <c r="X10" s="78"/>
      <c r="Y10" s="61"/>
      <c r="Z10" s="10"/>
    </row>
    <row r="11" spans="1:26" ht="27" hidden="1" customHeight="1">
      <c r="A11" s="33">
        <v>23</v>
      </c>
      <c r="B11" s="12">
        <f t="shared" si="0"/>
        <v>7</v>
      </c>
      <c r="C11" s="12">
        <f t="shared" si="1"/>
        <v>1</v>
      </c>
      <c r="D11" s="12">
        <v>3</v>
      </c>
      <c r="E11" s="12">
        <v>1</v>
      </c>
      <c r="F11" s="12"/>
      <c r="G11" s="12"/>
      <c r="H11" s="12">
        <v>1</v>
      </c>
      <c r="I11" s="12">
        <v>0</v>
      </c>
      <c r="J11" s="13" t="s">
        <v>20</v>
      </c>
      <c r="K11" s="13" t="s">
        <v>20</v>
      </c>
      <c r="L11" s="13" t="s">
        <v>20</v>
      </c>
      <c r="M11" s="13" t="s">
        <v>20</v>
      </c>
      <c r="N11" s="12">
        <v>2</v>
      </c>
      <c r="O11" s="12">
        <v>-1</v>
      </c>
      <c r="P11" s="12">
        <f t="shared" ref="P11:P32" si="7">T11</f>
        <v>1</v>
      </c>
      <c r="Q11" s="12">
        <f t="shared" ref="Q11:Q32" si="8">U11</f>
        <v>1</v>
      </c>
      <c r="R11" s="13" t="s">
        <v>20</v>
      </c>
      <c r="S11" s="13" t="s">
        <v>20</v>
      </c>
      <c r="T11" s="14">
        <v>1</v>
      </c>
      <c r="U11" s="12">
        <v>1</v>
      </c>
      <c r="V11" s="27">
        <v>3</v>
      </c>
      <c r="W11" s="27">
        <v>17</v>
      </c>
      <c r="X11" s="27">
        <v>58</v>
      </c>
      <c r="Y11" s="15">
        <v>787</v>
      </c>
    </row>
    <row r="12" spans="1:26" ht="27" hidden="1" customHeight="1">
      <c r="A12" s="26"/>
      <c r="B12" s="28">
        <f t="shared" si="0"/>
        <v>5</v>
      </c>
      <c r="C12" s="28">
        <f t="shared" si="1"/>
        <v>12</v>
      </c>
      <c r="D12" s="28">
        <v>2</v>
      </c>
      <c r="E12" s="28">
        <v>6</v>
      </c>
      <c r="F12" s="28"/>
      <c r="G12" s="28"/>
      <c r="H12" s="34" t="s">
        <v>21</v>
      </c>
      <c r="I12" s="34" t="s">
        <v>21</v>
      </c>
      <c r="J12" s="34" t="s">
        <v>21</v>
      </c>
      <c r="K12" s="34" t="s">
        <v>21</v>
      </c>
      <c r="L12" s="34" t="s">
        <v>21</v>
      </c>
      <c r="M12" s="34" t="s">
        <v>21</v>
      </c>
      <c r="N12" s="28">
        <v>1</v>
      </c>
      <c r="O12" s="28">
        <v>3</v>
      </c>
      <c r="P12" s="28">
        <f t="shared" si="7"/>
        <v>2</v>
      </c>
      <c r="Q12" s="28">
        <f t="shared" si="8"/>
        <v>3</v>
      </c>
      <c r="R12" s="34" t="s">
        <v>21</v>
      </c>
      <c r="S12" s="34" t="s">
        <v>21</v>
      </c>
      <c r="T12" s="28">
        <v>2</v>
      </c>
      <c r="U12" s="28">
        <v>3</v>
      </c>
      <c r="V12" s="34" t="s">
        <v>21</v>
      </c>
      <c r="W12" s="34" t="s">
        <v>21</v>
      </c>
      <c r="X12" s="34" t="s">
        <v>21</v>
      </c>
      <c r="Y12" s="35" t="s">
        <v>21</v>
      </c>
    </row>
    <row r="13" spans="1:26" ht="27" hidden="1" customHeight="1">
      <c r="A13" s="52">
        <v>24</v>
      </c>
      <c r="B13" s="12">
        <f t="shared" si="0"/>
        <v>6</v>
      </c>
      <c r="C13" s="12">
        <f t="shared" si="1"/>
        <v>1</v>
      </c>
      <c r="D13" s="12">
        <v>4</v>
      </c>
      <c r="E13" s="12">
        <v>0</v>
      </c>
      <c r="F13" s="13" t="s">
        <v>20</v>
      </c>
      <c r="G13" s="13" t="s">
        <v>20</v>
      </c>
      <c r="H13" s="13" t="s">
        <v>20</v>
      </c>
      <c r="I13" s="13" t="s">
        <v>20</v>
      </c>
      <c r="J13" s="13" t="s">
        <v>20</v>
      </c>
      <c r="K13" s="13" t="s">
        <v>20</v>
      </c>
      <c r="L13" s="13" t="s">
        <v>20</v>
      </c>
      <c r="M13" s="13" t="s">
        <v>20</v>
      </c>
      <c r="N13" s="12">
        <v>2</v>
      </c>
      <c r="O13" s="12">
        <v>1</v>
      </c>
      <c r="P13" s="13" t="str">
        <f t="shared" si="7"/>
        <v>（-）</v>
      </c>
      <c r="Q13" s="13" t="str">
        <f t="shared" si="8"/>
        <v>（-）</v>
      </c>
      <c r="R13" s="13" t="s">
        <v>20</v>
      </c>
      <c r="S13" s="13" t="s">
        <v>20</v>
      </c>
      <c r="T13" s="13" t="s">
        <v>20</v>
      </c>
      <c r="U13" s="13" t="s">
        <v>20</v>
      </c>
      <c r="V13" s="81">
        <v>3</v>
      </c>
      <c r="W13" s="81">
        <v>11</v>
      </c>
      <c r="X13" s="81">
        <v>59</v>
      </c>
      <c r="Y13" s="72">
        <v>801</v>
      </c>
    </row>
    <row r="14" spans="1:26" ht="27" hidden="1" customHeight="1">
      <c r="A14" s="53"/>
      <c r="B14" s="28">
        <f t="shared" si="0"/>
        <v>4</v>
      </c>
      <c r="C14" s="28">
        <f t="shared" si="1"/>
        <v>22</v>
      </c>
      <c r="D14" s="28">
        <v>2</v>
      </c>
      <c r="E14" s="28">
        <v>19</v>
      </c>
      <c r="F14" s="28">
        <v>1</v>
      </c>
      <c r="G14" s="28">
        <v>8.4128000000000007</v>
      </c>
      <c r="H14" s="34" t="s">
        <v>21</v>
      </c>
      <c r="I14" s="34" t="s">
        <v>21</v>
      </c>
      <c r="J14" s="34" t="s">
        <v>21</v>
      </c>
      <c r="K14" s="34" t="s">
        <v>21</v>
      </c>
      <c r="L14" s="34" t="s">
        <v>21</v>
      </c>
      <c r="M14" s="34" t="s">
        <v>21</v>
      </c>
      <c r="N14" s="34" t="s">
        <v>21</v>
      </c>
      <c r="O14" s="34" t="s">
        <v>21</v>
      </c>
      <c r="P14" s="28">
        <f t="shared" si="7"/>
        <v>2</v>
      </c>
      <c r="Q14" s="28">
        <f t="shared" si="8"/>
        <v>3</v>
      </c>
      <c r="R14" s="34" t="s">
        <v>21</v>
      </c>
      <c r="S14" s="34" t="s">
        <v>21</v>
      </c>
      <c r="T14" s="28">
        <v>2</v>
      </c>
      <c r="U14" s="28">
        <v>3</v>
      </c>
      <c r="V14" s="82"/>
      <c r="W14" s="82"/>
      <c r="X14" s="82"/>
      <c r="Y14" s="73"/>
    </row>
    <row r="15" spans="1:26" ht="27" customHeight="1">
      <c r="A15" s="42">
        <v>25</v>
      </c>
      <c r="B15" s="4">
        <f t="shared" si="0"/>
        <v>10</v>
      </c>
      <c r="C15" s="4">
        <f t="shared" si="1"/>
        <v>3</v>
      </c>
      <c r="D15" s="4">
        <v>6</v>
      </c>
      <c r="E15" s="4">
        <v>3</v>
      </c>
      <c r="F15" s="4">
        <v>1</v>
      </c>
      <c r="G15" s="4">
        <v>1</v>
      </c>
      <c r="H15" s="11" t="s">
        <v>20</v>
      </c>
      <c r="I15" s="11" t="s">
        <v>20</v>
      </c>
      <c r="J15" s="11" t="s">
        <v>20</v>
      </c>
      <c r="K15" s="11" t="s">
        <v>20</v>
      </c>
      <c r="L15" s="11" t="s">
        <v>20</v>
      </c>
      <c r="M15" s="11" t="s">
        <v>20</v>
      </c>
      <c r="N15" s="4">
        <v>3</v>
      </c>
      <c r="O15" s="4">
        <v>-2</v>
      </c>
      <c r="P15" s="4">
        <f t="shared" si="7"/>
        <v>1</v>
      </c>
      <c r="Q15" s="4">
        <f t="shared" si="8"/>
        <v>2</v>
      </c>
      <c r="R15" s="11" t="s">
        <v>20</v>
      </c>
      <c r="S15" s="11" t="s">
        <v>20</v>
      </c>
      <c r="T15" s="3">
        <v>1</v>
      </c>
      <c r="U15" s="4">
        <v>2</v>
      </c>
      <c r="V15" s="46">
        <v>2</v>
      </c>
      <c r="W15" s="46">
        <v>14</v>
      </c>
      <c r="X15" s="46" t="s">
        <v>28</v>
      </c>
      <c r="Y15" s="48">
        <v>797</v>
      </c>
    </row>
    <row r="16" spans="1:26" ht="27" customHeight="1">
      <c r="A16" s="43"/>
      <c r="B16" s="5">
        <f t="shared" si="0"/>
        <v>3</v>
      </c>
      <c r="C16" s="5">
        <f t="shared" si="1"/>
        <v>6</v>
      </c>
      <c r="D16" s="5">
        <v>3</v>
      </c>
      <c r="E16" s="5">
        <v>6</v>
      </c>
      <c r="F16" s="25" t="s">
        <v>21</v>
      </c>
      <c r="G16" s="25" t="s">
        <v>21</v>
      </c>
      <c r="H16" s="25" t="s">
        <v>21</v>
      </c>
      <c r="I16" s="25" t="s">
        <v>21</v>
      </c>
      <c r="J16" s="25" t="s">
        <v>21</v>
      </c>
      <c r="K16" s="25" t="s">
        <v>21</v>
      </c>
      <c r="L16" s="25" t="s">
        <v>21</v>
      </c>
      <c r="M16" s="25" t="s">
        <v>21</v>
      </c>
      <c r="N16" s="25" t="s">
        <v>21</v>
      </c>
      <c r="O16" s="25" t="s">
        <v>21</v>
      </c>
      <c r="P16" s="25" t="str">
        <f t="shared" si="7"/>
        <v>-</v>
      </c>
      <c r="Q16" s="25" t="str">
        <f t="shared" si="8"/>
        <v>-</v>
      </c>
      <c r="R16" s="25" t="s">
        <v>21</v>
      </c>
      <c r="S16" s="25" t="s">
        <v>21</v>
      </c>
      <c r="T16" s="25" t="s">
        <v>21</v>
      </c>
      <c r="U16" s="25" t="s">
        <v>21</v>
      </c>
      <c r="V16" s="47"/>
      <c r="W16" s="47"/>
      <c r="X16" s="47"/>
      <c r="Y16" s="49"/>
    </row>
    <row r="17" spans="1:25" ht="27" customHeight="1">
      <c r="A17" s="54">
        <v>26</v>
      </c>
      <c r="B17" s="4">
        <f t="shared" si="0"/>
        <v>10</v>
      </c>
      <c r="C17" s="4">
        <f t="shared" si="1"/>
        <v>10</v>
      </c>
      <c r="D17" s="4">
        <v>5</v>
      </c>
      <c r="E17" s="4">
        <v>1</v>
      </c>
      <c r="F17" s="4">
        <v>1</v>
      </c>
      <c r="G17" s="4">
        <v>1.5900000000000001E-2</v>
      </c>
      <c r="H17" s="11" t="s">
        <v>20</v>
      </c>
      <c r="I17" s="11" t="s">
        <v>20</v>
      </c>
      <c r="J17" s="11" t="s">
        <v>20</v>
      </c>
      <c r="K17" s="11" t="s">
        <v>20</v>
      </c>
      <c r="L17" s="11" t="s">
        <v>20</v>
      </c>
      <c r="M17" s="11" t="s">
        <v>20</v>
      </c>
      <c r="N17" s="4">
        <v>4</v>
      </c>
      <c r="O17" s="4">
        <v>7</v>
      </c>
      <c r="P17" s="4">
        <f t="shared" si="7"/>
        <v>1</v>
      </c>
      <c r="Q17" s="4">
        <f t="shared" si="8"/>
        <v>2</v>
      </c>
      <c r="R17" s="11" t="s">
        <v>20</v>
      </c>
      <c r="S17" s="11" t="s">
        <v>20</v>
      </c>
      <c r="T17" s="3">
        <v>1</v>
      </c>
      <c r="U17" s="4">
        <v>2</v>
      </c>
      <c r="V17" s="46">
        <v>6</v>
      </c>
      <c r="W17" s="46">
        <v>35</v>
      </c>
      <c r="X17" s="46">
        <v>58</v>
      </c>
      <c r="Y17" s="48">
        <v>791</v>
      </c>
    </row>
    <row r="18" spans="1:25" ht="27" customHeight="1">
      <c r="A18" s="55"/>
      <c r="B18" s="32">
        <f t="shared" si="0"/>
        <v>5</v>
      </c>
      <c r="C18" s="32">
        <f t="shared" si="1"/>
        <v>20</v>
      </c>
      <c r="D18" s="32">
        <v>2</v>
      </c>
      <c r="E18" s="32">
        <v>11</v>
      </c>
      <c r="F18" s="32">
        <v>2</v>
      </c>
      <c r="G18" s="32">
        <v>10.7159</v>
      </c>
      <c r="H18" s="25" t="s">
        <v>21</v>
      </c>
      <c r="I18" s="25" t="s">
        <v>21</v>
      </c>
      <c r="J18" s="25" t="s">
        <v>21</v>
      </c>
      <c r="K18" s="25" t="s">
        <v>21</v>
      </c>
      <c r="L18" s="25" t="s">
        <v>21</v>
      </c>
      <c r="M18" s="25" t="s">
        <v>21</v>
      </c>
      <c r="N18" s="25" t="s">
        <v>21</v>
      </c>
      <c r="O18" s="25" t="s">
        <v>21</v>
      </c>
      <c r="P18" s="32">
        <f t="shared" si="7"/>
        <v>3</v>
      </c>
      <c r="Q18" s="32">
        <f t="shared" si="8"/>
        <v>9</v>
      </c>
      <c r="R18" s="25" t="s">
        <v>21</v>
      </c>
      <c r="S18" s="25" t="s">
        <v>21</v>
      </c>
      <c r="T18" s="32">
        <v>3</v>
      </c>
      <c r="U18" s="32">
        <v>9</v>
      </c>
      <c r="V18" s="47"/>
      <c r="W18" s="47"/>
      <c r="X18" s="47"/>
      <c r="Y18" s="49"/>
    </row>
    <row r="19" spans="1:25" ht="27" customHeight="1">
      <c r="A19" s="42">
        <v>27</v>
      </c>
      <c r="B19" s="4">
        <f t="shared" si="0"/>
        <v>4</v>
      </c>
      <c r="C19" s="4">
        <f t="shared" si="1"/>
        <v>-2</v>
      </c>
      <c r="D19" s="4">
        <v>1</v>
      </c>
      <c r="E19" s="4">
        <v>0</v>
      </c>
      <c r="F19" s="11" t="s">
        <v>20</v>
      </c>
      <c r="G19" s="11" t="s">
        <v>20</v>
      </c>
      <c r="H19" s="11" t="s">
        <v>20</v>
      </c>
      <c r="I19" s="11" t="s">
        <v>20</v>
      </c>
      <c r="J19" s="11" t="s">
        <v>20</v>
      </c>
      <c r="K19" s="11" t="s">
        <v>20</v>
      </c>
      <c r="L19" s="11" t="s">
        <v>20</v>
      </c>
      <c r="M19" s="11" t="s">
        <v>20</v>
      </c>
      <c r="N19" s="4">
        <v>2</v>
      </c>
      <c r="O19" s="4">
        <v>-4</v>
      </c>
      <c r="P19" s="4">
        <f t="shared" si="7"/>
        <v>1</v>
      </c>
      <c r="Q19" s="4">
        <f t="shared" si="8"/>
        <v>2</v>
      </c>
      <c r="R19" s="11" t="s">
        <v>20</v>
      </c>
      <c r="S19" s="11" t="s">
        <v>20</v>
      </c>
      <c r="T19" s="3">
        <v>1</v>
      </c>
      <c r="U19" s="4">
        <v>2</v>
      </c>
      <c r="V19" s="46">
        <v>5</v>
      </c>
      <c r="W19" s="46">
        <v>26</v>
      </c>
      <c r="X19" s="46">
        <v>56</v>
      </c>
      <c r="Y19" s="48">
        <v>766</v>
      </c>
    </row>
    <row r="20" spans="1:25" ht="27" customHeight="1">
      <c r="A20" s="43"/>
      <c r="B20" s="32">
        <f t="shared" si="0"/>
        <v>3</v>
      </c>
      <c r="C20" s="32">
        <f t="shared" si="1"/>
        <v>4</v>
      </c>
      <c r="D20" s="5">
        <v>3</v>
      </c>
      <c r="E20" s="5">
        <v>4</v>
      </c>
      <c r="F20" s="17">
        <v>3</v>
      </c>
      <c r="G20" s="17">
        <v>4.4901999999999997</v>
      </c>
      <c r="H20" s="25" t="s">
        <v>21</v>
      </c>
      <c r="I20" s="25" t="s">
        <v>21</v>
      </c>
      <c r="J20" s="25" t="s">
        <v>21</v>
      </c>
      <c r="K20" s="25" t="s">
        <v>21</v>
      </c>
      <c r="L20" s="25" t="s">
        <v>21</v>
      </c>
      <c r="M20" s="25" t="s">
        <v>21</v>
      </c>
      <c r="N20" s="25" t="s">
        <v>21</v>
      </c>
      <c r="O20" s="25" t="s">
        <v>21</v>
      </c>
      <c r="P20" s="25" t="str">
        <f t="shared" si="7"/>
        <v>-</v>
      </c>
      <c r="Q20" s="25" t="str">
        <f t="shared" si="8"/>
        <v>-</v>
      </c>
      <c r="R20" s="25" t="s">
        <v>21</v>
      </c>
      <c r="S20" s="25" t="s">
        <v>21</v>
      </c>
      <c r="T20" s="25" t="s">
        <v>21</v>
      </c>
      <c r="U20" s="25" t="s">
        <v>21</v>
      </c>
      <c r="V20" s="47"/>
      <c r="W20" s="47"/>
      <c r="X20" s="47"/>
      <c r="Y20" s="49"/>
    </row>
    <row r="21" spans="1:25" ht="27" customHeight="1">
      <c r="A21" s="42">
        <v>28</v>
      </c>
      <c r="B21" s="4">
        <f t="shared" si="0"/>
        <v>7</v>
      </c>
      <c r="C21" s="4">
        <f t="shared" si="1"/>
        <v>8</v>
      </c>
      <c r="D21" s="4">
        <v>1</v>
      </c>
      <c r="E21" s="4">
        <v>0</v>
      </c>
      <c r="F21" s="18">
        <v>1</v>
      </c>
      <c r="G21" s="18">
        <v>0</v>
      </c>
      <c r="H21" s="11" t="s">
        <v>20</v>
      </c>
      <c r="I21" s="11" t="s">
        <v>20</v>
      </c>
      <c r="J21" s="11" t="s">
        <v>20</v>
      </c>
      <c r="K21" s="11" t="s">
        <v>20</v>
      </c>
      <c r="L21" s="11" t="s">
        <v>20</v>
      </c>
      <c r="M21" s="11" t="s">
        <v>20</v>
      </c>
      <c r="N21" s="4">
        <v>2</v>
      </c>
      <c r="O21" s="4">
        <v>2</v>
      </c>
      <c r="P21" s="4">
        <f t="shared" si="7"/>
        <v>4</v>
      </c>
      <c r="Q21" s="4">
        <f t="shared" si="8"/>
        <v>6</v>
      </c>
      <c r="R21" s="11" t="s">
        <v>20</v>
      </c>
      <c r="S21" s="11" t="s">
        <v>20</v>
      </c>
      <c r="T21" s="3">
        <v>4</v>
      </c>
      <c r="U21" s="4">
        <v>6</v>
      </c>
      <c r="V21" s="46">
        <v>3</v>
      </c>
      <c r="W21" s="46">
        <v>13</v>
      </c>
      <c r="X21" s="46">
        <v>57</v>
      </c>
      <c r="Y21" s="48">
        <v>783</v>
      </c>
    </row>
    <row r="22" spans="1:25" ht="27" customHeight="1">
      <c r="A22" s="43"/>
      <c r="B22" s="5">
        <f t="shared" si="0"/>
        <v>4</v>
      </c>
      <c r="C22" s="5">
        <f t="shared" si="1"/>
        <v>9</v>
      </c>
      <c r="D22" s="5">
        <v>4</v>
      </c>
      <c r="E22" s="5">
        <v>9</v>
      </c>
      <c r="F22" s="17">
        <v>4</v>
      </c>
      <c r="G22" s="17">
        <v>9.0776000000000003</v>
      </c>
      <c r="H22" s="25" t="s">
        <v>21</v>
      </c>
      <c r="I22" s="25" t="s">
        <v>21</v>
      </c>
      <c r="J22" s="25" t="s">
        <v>21</v>
      </c>
      <c r="K22" s="25" t="s">
        <v>21</v>
      </c>
      <c r="L22" s="25" t="s">
        <v>21</v>
      </c>
      <c r="M22" s="25" t="s">
        <v>21</v>
      </c>
      <c r="N22" s="25" t="s">
        <v>21</v>
      </c>
      <c r="O22" s="25" t="s">
        <v>21</v>
      </c>
      <c r="P22" s="25" t="str">
        <f t="shared" si="7"/>
        <v>-</v>
      </c>
      <c r="Q22" s="25" t="str">
        <f t="shared" si="8"/>
        <v>-</v>
      </c>
      <c r="R22" s="25" t="s">
        <v>21</v>
      </c>
      <c r="S22" s="25" t="s">
        <v>21</v>
      </c>
      <c r="T22" s="25" t="s">
        <v>21</v>
      </c>
      <c r="U22" s="25" t="s">
        <v>21</v>
      </c>
      <c r="V22" s="47"/>
      <c r="W22" s="47"/>
      <c r="X22" s="47"/>
      <c r="Y22" s="49"/>
    </row>
    <row r="23" spans="1:25" ht="27" customHeight="1">
      <c r="A23" s="42">
        <v>29</v>
      </c>
      <c r="B23" s="4">
        <f t="shared" si="0"/>
        <v>11</v>
      </c>
      <c r="C23" s="4">
        <f t="shared" si="1"/>
        <v>4</v>
      </c>
      <c r="D23" s="4">
        <v>6</v>
      </c>
      <c r="E23" s="4">
        <v>0</v>
      </c>
      <c r="F23" s="18">
        <v>4</v>
      </c>
      <c r="G23" s="18">
        <v>0</v>
      </c>
      <c r="H23" s="11" t="s">
        <v>20</v>
      </c>
      <c r="I23" s="11" t="s">
        <v>20</v>
      </c>
      <c r="J23" s="11" t="s">
        <v>20</v>
      </c>
      <c r="K23" s="11" t="s">
        <v>20</v>
      </c>
      <c r="L23" s="11" t="s">
        <v>20</v>
      </c>
      <c r="M23" s="11" t="s">
        <v>20</v>
      </c>
      <c r="N23" s="4">
        <v>3</v>
      </c>
      <c r="O23" s="4">
        <v>2</v>
      </c>
      <c r="P23" s="4">
        <f t="shared" si="7"/>
        <v>2</v>
      </c>
      <c r="Q23" s="4">
        <f t="shared" si="8"/>
        <v>2</v>
      </c>
      <c r="R23" s="11" t="s">
        <v>20</v>
      </c>
      <c r="S23" s="11" t="s">
        <v>20</v>
      </c>
      <c r="T23" s="3">
        <v>2</v>
      </c>
      <c r="U23" s="4">
        <v>2</v>
      </c>
      <c r="V23" s="46">
        <v>7</v>
      </c>
      <c r="W23" s="46">
        <v>46</v>
      </c>
      <c r="X23" s="46">
        <v>55</v>
      </c>
      <c r="Y23" s="48">
        <v>748</v>
      </c>
    </row>
    <row r="24" spans="1:25" ht="27" customHeight="1">
      <c r="A24" s="43"/>
      <c r="B24" s="32">
        <f t="shared" si="0"/>
        <v>6</v>
      </c>
      <c r="C24" s="32">
        <f t="shared" si="1"/>
        <v>21</v>
      </c>
      <c r="D24" s="32">
        <v>5</v>
      </c>
      <c r="E24" s="32">
        <v>17</v>
      </c>
      <c r="F24" s="19">
        <v>2</v>
      </c>
      <c r="G24" s="19">
        <v>4.3986999999999998</v>
      </c>
      <c r="H24" s="25" t="s">
        <v>21</v>
      </c>
      <c r="I24" s="25" t="s">
        <v>21</v>
      </c>
      <c r="J24" s="25" t="s">
        <v>21</v>
      </c>
      <c r="K24" s="25" t="s">
        <v>21</v>
      </c>
      <c r="L24" s="25" t="s">
        <v>21</v>
      </c>
      <c r="M24" s="25" t="s">
        <v>21</v>
      </c>
      <c r="N24" s="25" t="s">
        <v>21</v>
      </c>
      <c r="O24" s="25" t="s">
        <v>21</v>
      </c>
      <c r="P24" s="32">
        <f t="shared" si="7"/>
        <v>1</v>
      </c>
      <c r="Q24" s="32">
        <f t="shared" si="8"/>
        <v>4</v>
      </c>
      <c r="R24" s="25" t="s">
        <v>21</v>
      </c>
      <c r="S24" s="25" t="s">
        <v>21</v>
      </c>
      <c r="T24" s="32">
        <v>1</v>
      </c>
      <c r="U24" s="32">
        <v>4</v>
      </c>
      <c r="V24" s="47"/>
      <c r="W24" s="47"/>
      <c r="X24" s="47"/>
      <c r="Y24" s="49"/>
    </row>
    <row r="25" spans="1:25" ht="27" customHeight="1">
      <c r="A25" s="42">
        <v>30</v>
      </c>
      <c r="B25" s="4">
        <f t="shared" si="0"/>
        <v>10</v>
      </c>
      <c r="C25" s="4">
        <f t="shared" si="1"/>
        <v>13</v>
      </c>
      <c r="D25" s="4">
        <v>3</v>
      </c>
      <c r="E25" s="4">
        <v>0</v>
      </c>
      <c r="F25" s="18">
        <v>1</v>
      </c>
      <c r="G25" s="18">
        <v>0</v>
      </c>
      <c r="H25" s="11" t="s">
        <v>20</v>
      </c>
      <c r="I25" s="11" t="s">
        <v>20</v>
      </c>
      <c r="J25" s="11" t="s">
        <v>20</v>
      </c>
      <c r="K25" s="11" t="s">
        <v>20</v>
      </c>
      <c r="L25" s="11" t="s">
        <v>20</v>
      </c>
      <c r="M25" s="11" t="s">
        <v>20</v>
      </c>
      <c r="N25" s="4">
        <v>7</v>
      </c>
      <c r="O25" s="4">
        <v>13</v>
      </c>
      <c r="P25" s="11" t="str">
        <f t="shared" si="7"/>
        <v>（-）</v>
      </c>
      <c r="Q25" s="11" t="str">
        <f t="shared" si="8"/>
        <v>（-）</v>
      </c>
      <c r="R25" s="11" t="s">
        <v>20</v>
      </c>
      <c r="S25" s="11" t="s">
        <v>20</v>
      </c>
      <c r="T25" s="11" t="s">
        <v>20</v>
      </c>
      <c r="U25" s="11" t="s">
        <v>20</v>
      </c>
      <c r="V25" s="46">
        <v>4</v>
      </c>
      <c r="W25" s="50">
        <v>14.059200000000001</v>
      </c>
      <c r="X25" s="46">
        <v>56</v>
      </c>
      <c r="Y25" s="48">
        <v>766</v>
      </c>
    </row>
    <row r="26" spans="1:25" ht="27" customHeight="1">
      <c r="A26" s="43"/>
      <c r="B26" s="32">
        <f t="shared" si="0"/>
        <v>5</v>
      </c>
      <c r="C26" s="32">
        <f t="shared" si="1"/>
        <v>16</v>
      </c>
      <c r="D26" s="32">
        <v>5</v>
      </c>
      <c r="E26" s="32">
        <v>16</v>
      </c>
      <c r="F26" s="19">
        <v>4</v>
      </c>
      <c r="G26" s="19">
        <v>10.9754</v>
      </c>
      <c r="H26" s="25" t="s">
        <v>21</v>
      </c>
      <c r="I26" s="25" t="s">
        <v>21</v>
      </c>
      <c r="J26" s="25" t="s">
        <v>21</v>
      </c>
      <c r="K26" s="25" t="s">
        <v>21</v>
      </c>
      <c r="L26" s="25" t="s">
        <v>21</v>
      </c>
      <c r="M26" s="25" t="s">
        <v>21</v>
      </c>
      <c r="N26" s="25" t="s">
        <v>21</v>
      </c>
      <c r="O26" s="25" t="s">
        <v>21</v>
      </c>
      <c r="P26" s="25" t="str">
        <f t="shared" si="7"/>
        <v>-</v>
      </c>
      <c r="Q26" s="25" t="str">
        <f t="shared" si="8"/>
        <v>-</v>
      </c>
      <c r="R26" s="25" t="s">
        <v>21</v>
      </c>
      <c r="S26" s="25" t="s">
        <v>21</v>
      </c>
      <c r="T26" s="25" t="s">
        <v>21</v>
      </c>
      <c r="U26" s="25" t="s">
        <v>21</v>
      </c>
      <c r="V26" s="47"/>
      <c r="W26" s="51"/>
      <c r="X26" s="47"/>
      <c r="Y26" s="49"/>
    </row>
    <row r="27" spans="1:25" ht="27" customHeight="1">
      <c r="A27" s="42" t="s">
        <v>24</v>
      </c>
      <c r="B27" s="4">
        <f t="shared" si="0"/>
        <v>5</v>
      </c>
      <c r="C27" s="4">
        <f t="shared" si="1"/>
        <v>-1</v>
      </c>
      <c r="D27" s="4">
        <v>1</v>
      </c>
      <c r="E27" s="4">
        <v>-1</v>
      </c>
      <c r="F27" s="4">
        <v>1</v>
      </c>
      <c r="G27" s="4">
        <v>-0.53859999999999997</v>
      </c>
      <c r="H27" s="11" t="s">
        <v>25</v>
      </c>
      <c r="I27" s="11" t="s">
        <v>25</v>
      </c>
      <c r="J27" s="11" t="s">
        <v>25</v>
      </c>
      <c r="K27" s="11" t="s">
        <v>25</v>
      </c>
      <c r="L27" s="11" t="s">
        <v>25</v>
      </c>
      <c r="M27" s="11" t="s">
        <v>25</v>
      </c>
      <c r="N27" s="4">
        <v>3</v>
      </c>
      <c r="O27" s="4">
        <v>0</v>
      </c>
      <c r="P27" s="11">
        <f t="shared" si="7"/>
        <v>1</v>
      </c>
      <c r="Q27" s="11">
        <f t="shared" si="8"/>
        <v>0</v>
      </c>
      <c r="R27" s="11" t="s">
        <v>25</v>
      </c>
      <c r="S27" s="11" t="s">
        <v>25</v>
      </c>
      <c r="T27" s="11">
        <v>1</v>
      </c>
      <c r="U27" s="11">
        <v>0</v>
      </c>
      <c r="V27" s="46">
        <v>5</v>
      </c>
      <c r="W27" s="50">
        <v>13.780799999999999</v>
      </c>
      <c r="X27" s="46">
        <v>59</v>
      </c>
      <c r="Y27" s="48">
        <v>796</v>
      </c>
    </row>
    <row r="28" spans="1:25" ht="27" customHeight="1">
      <c r="A28" s="43"/>
      <c r="B28" s="32">
        <f t="shared" si="0"/>
        <v>8</v>
      </c>
      <c r="C28" s="32">
        <f t="shared" si="1"/>
        <v>47</v>
      </c>
      <c r="D28" s="32">
        <v>6</v>
      </c>
      <c r="E28" s="32">
        <v>36</v>
      </c>
      <c r="F28" s="32">
        <v>5</v>
      </c>
      <c r="G28" s="32">
        <v>33.992199999999997</v>
      </c>
      <c r="H28" s="25" t="s">
        <v>26</v>
      </c>
      <c r="I28" s="25" t="s">
        <v>26</v>
      </c>
      <c r="J28" s="25" t="s">
        <v>26</v>
      </c>
      <c r="K28" s="25" t="s">
        <v>26</v>
      </c>
      <c r="L28" s="25" t="s">
        <v>26</v>
      </c>
      <c r="M28" s="25" t="s">
        <v>26</v>
      </c>
      <c r="N28" s="25" t="s">
        <v>26</v>
      </c>
      <c r="O28" s="25" t="s">
        <v>26</v>
      </c>
      <c r="P28" s="25">
        <f t="shared" si="7"/>
        <v>2</v>
      </c>
      <c r="Q28" s="25">
        <f t="shared" si="8"/>
        <v>11</v>
      </c>
      <c r="R28" s="25" t="s">
        <v>26</v>
      </c>
      <c r="S28" s="25" t="s">
        <v>26</v>
      </c>
      <c r="T28" s="25">
        <v>2</v>
      </c>
      <c r="U28" s="25">
        <v>11</v>
      </c>
      <c r="V28" s="47"/>
      <c r="W28" s="51"/>
      <c r="X28" s="47"/>
      <c r="Y28" s="49"/>
    </row>
    <row r="29" spans="1:25" ht="27" customHeight="1">
      <c r="A29" s="42" t="s">
        <v>27</v>
      </c>
      <c r="B29" s="4">
        <f t="shared" si="0"/>
        <v>5</v>
      </c>
      <c r="C29" s="4">
        <f t="shared" si="1"/>
        <v>5</v>
      </c>
      <c r="D29" s="4">
        <v>1</v>
      </c>
      <c r="E29" s="4">
        <v>0</v>
      </c>
      <c r="F29" s="4">
        <v>1</v>
      </c>
      <c r="G29" s="4">
        <v>0.2157</v>
      </c>
      <c r="H29" s="11" t="s">
        <v>25</v>
      </c>
      <c r="I29" s="11" t="s">
        <v>25</v>
      </c>
      <c r="J29" s="11" t="s">
        <v>25</v>
      </c>
      <c r="K29" s="11" t="s">
        <v>25</v>
      </c>
      <c r="L29" s="11" t="s">
        <v>25</v>
      </c>
      <c r="M29" s="11" t="s">
        <v>25</v>
      </c>
      <c r="N29" s="4">
        <v>3</v>
      </c>
      <c r="O29" s="4">
        <v>5</v>
      </c>
      <c r="P29" s="11">
        <f t="shared" si="7"/>
        <v>1</v>
      </c>
      <c r="Q29" s="11">
        <f t="shared" si="8"/>
        <v>0</v>
      </c>
      <c r="R29" s="11" t="s">
        <v>25</v>
      </c>
      <c r="S29" s="11" t="s">
        <v>25</v>
      </c>
      <c r="T29" s="11">
        <v>1</v>
      </c>
      <c r="U29" s="11">
        <v>0</v>
      </c>
      <c r="V29" s="46">
        <v>10</v>
      </c>
      <c r="W29" s="50">
        <v>43.891300000000001</v>
      </c>
      <c r="X29" s="46">
        <v>54</v>
      </c>
      <c r="Y29" s="48">
        <v>781.5729</v>
      </c>
    </row>
    <row r="30" spans="1:25" ht="27" customHeight="1">
      <c r="A30" s="43"/>
      <c r="B30" s="32">
        <f t="shared" si="0"/>
        <v>5</v>
      </c>
      <c r="C30" s="32">
        <f t="shared" si="1"/>
        <v>24.224</v>
      </c>
      <c r="D30" s="32">
        <v>5</v>
      </c>
      <c r="E30" s="32">
        <v>24.224</v>
      </c>
      <c r="F30" s="32">
        <v>2</v>
      </c>
      <c r="G30" s="32">
        <v>17.0654</v>
      </c>
      <c r="H30" s="25" t="s">
        <v>26</v>
      </c>
      <c r="I30" s="25" t="s">
        <v>26</v>
      </c>
      <c r="J30" s="25" t="s">
        <v>26</v>
      </c>
      <c r="K30" s="25" t="s">
        <v>26</v>
      </c>
      <c r="L30" s="25" t="s">
        <v>26</v>
      </c>
      <c r="M30" s="25" t="s">
        <v>26</v>
      </c>
      <c r="N30" s="25" t="s">
        <v>21</v>
      </c>
      <c r="O30" s="25" t="s">
        <v>21</v>
      </c>
      <c r="P30" s="25" t="str">
        <f t="shared" si="7"/>
        <v>-</v>
      </c>
      <c r="Q30" s="25" t="str">
        <f t="shared" si="8"/>
        <v>-</v>
      </c>
      <c r="R30" s="25" t="s">
        <v>26</v>
      </c>
      <c r="S30" s="25" t="s">
        <v>26</v>
      </c>
      <c r="T30" s="25" t="s">
        <v>21</v>
      </c>
      <c r="U30" s="25" t="s">
        <v>21</v>
      </c>
      <c r="V30" s="47"/>
      <c r="W30" s="51"/>
      <c r="X30" s="47"/>
      <c r="Y30" s="49"/>
    </row>
    <row r="31" spans="1:25" ht="27" customHeight="1">
      <c r="A31" s="42" t="s">
        <v>31</v>
      </c>
      <c r="B31" s="4">
        <f t="shared" si="0"/>
        <v>7</v>
      </c>
      <c r="C31" s="4">
        <f t="shared" si="1"/>
        <v>4</v>
      </c>
      <c r="D31" s="4">
        <v>3</v>
      </c>
      <c r="E31" s="4">
        <v>0</v>
      </c>
      <c r="F31" s="4">
        <v>2</v>
      </c>
      <c r="G31" s="4">
        <v>0.37009999999999998</v>
      </c>
      <c r="H31" s="11" t="s">
        <v>25</v>
      </c>
      <c r="I31" s="11" t="s">
        <v>25</v>
      </c>
      <c r="J31" s="11" t="s">
        <v>25</v>
      </c>
      <c r="K31" s="11" t="s">
        <v>25</v>
      </c>
      <c r="L31" s="11" t="s">
        <v>25</v>
      </c>
      <c r="M31" s="11" t="s">
        <v>25</v>
      </c>
      <c r="N31" s="4">
        <v>2</v>
      </c>
      <c r="O31" s="4">
        <v>3</v>
      </c>
      <c r="P31" s="4">
        <f t="shared" si="7"/>
        <v>2</v>
      </c>
      <c r="Q31" s="4">
        <f t="shared" si="8"/>
        <v>1</v>
      </c>
      <c r="R31" s="11" t="s">
        <v>25</v>
      </c>
      <c r="S31" s="11" t="s">
        <v>25</v>
      </c>
      <c r="T31" s="4">
        <v>2</v>
      </c>
      <c r="U31" s="4">
        <v>1</v>
      </c>
      <c r="V31" s="44">
        <v>3</v>
      </c>
      <c r="W31" s="44">
        <v>17.3369</v>
      </c>
      <c r="X31" s="46">
        <v>55</v>
      </c>
      <c r="Y31" s="48">
        <f>Y27+C32-W31</f>
        <v>788.66309999999999</v>
      </c>
    </row>
    <row r="32" spans="1:25" ht="27" customHeight="1">
      <c r="A32" s="43"/>
      <c r="B32" s="32">
        <f t="shared" si="0"/>
        <v>4</v>
      </c>
      <c r="C32" s="32">
        <f t="shared" si="1"/>
        <v>10</v>
      </c>
      <c r="D32" s="32">
        <v>4</v>
      </c>
      <c r="E32" s="32">
        <v>10</v>
      </c>
      <c r="F32" s="32">
        <v>3</v>
      </c>
      <c r="G32" s="32">
        <v>5.8322000000000003</v>
      </c>
      <c r="H32" s="25" t="s">
        <v>26</v>
      </c>
      <c r="I32" s="25" t="s">
        <v>26</v>
      </c>
      <c r="J32" s="25" t="s">
        <v>26</v>
      </c>
      <c r="K32" s="25" t="s">
        <v>26</v>
      </c>
      <c r="L32" s="25" t="s">
        <v>26</v>
      </c>
      <c r="M32" s="25" t="s">
        <v>26</v>
      </c>
      <c r="N32" s="25" t="s">
        <v>26</v>
      </c>
      <c r="O32" s="25" t="s">
        <v>26</v>
      </c>
      <c r="P32" s="25" t="str">
        <f t="shared" si="7"/>
        <v>-</v>
      </c>
      <c r="Q32" s="25" t="str">
        <f t="shared" si="8"/>
        <v>-</v>
      </c>
      <c r="R32" s="25" t="s">
        <v>26</v>
      </c>
      <c r="S32" s="25" t="s">
        <v>26</v>
      </c>
      <c r="T32" s="25" t="s">
        <v>26</v>
      </c>
      <c r="U32" s="25" t="s">
        <v>26</v>
      </c>
      <c r="V32" s="45"/>
      <c r="W32" s="45"/>
      <c r="X32" s="47"/>
      <c r="Y32" s="49"/>
    </row>
    <row r="33" spans="1:25" s="40" customFormat="1" ht="27" customHeight="1">
      <c r="A33" s="88" t="s">
        <v>34</v>
      </c>
      <c r="B33" s="89">
        <f t="shared" si="0"/>
        <v>9</v>
      </c>
      <c r="C33" s="89">
        <f t="shared" si="1"/>
        <v>-1</v>
      </c>
      <c r="D33" s="89">
        <v>6</v>
      </c>
      <c r="E33" s="89">
        <v>0</v>
      </c>
      <c r="F33" s="89">
        <v>1</v>
      </c>
      <c r="G33" s="89">
        <v>0</v>
      </c>
      <c r="H33" s="90" t="s">
        <v>25</v>
      </c>
      <c r="I33" s="90" t="s">
        <v>25</v>
      </c>
      <c r="J33" s="90" t="s">
        <v>25</v>
      </c>
      <c r="K33" s="90" t="s">
        <v>25</v>
      </c>
      <c r="L33" s="90" t="s">
        <v>25</v>
      </c>
      <c r="M33" s="90" t="s">
        <v>25</v>
      </c>
      <c r="N33" s="89">
        <v>3</v>
      </c>
      <c r="O33" s="89">
        <v>-1</v>
      </c>
      <c r="P33" s="90" t="s">
        <v>25</v>
      </c>
      <c r="Q33" s="90" t="s">
        <v>25</v>
      </c>
      <c r="R33" s="90" t="s">
        <v>25</v>
      </c>
      <c r="S33" s="90" t="s">
        <v>25</v>
      </c>
      <c r="T33" s="90" t="s">
        <v>25</v>
      </c>
      <c r="U33" s="90" t="s">
        <v>25</v>
      </c>
      <c r="V33" s="91">
        <v>7</v>
      </c>
      <c r="W33" s="91">
        <v>27</v>
      </c>
      <c r="X33" s="92">
        <v>51</v>
      </c>
      <c r="Y33" s="93">
        <v>757</v>
      </c>
    </row>
    <row r="34" spans="1:25" s="40" customFormat="1" ht="27" customHeight="1" thickBot="1">
      <c r="A34" s="88"/>
      <c r="B34" s="5">
        <f t="shared" si="0"/>
        <v>3</v>
      </c>
      <c r="C34" s="5">
        <f t="shared" si="1"/>
        <v>8</v>
      </c>
      <c r="D34" s="5">
        <v>3</v>
      </c>
      <c r="E34" s="5">
        <v>8</v>
      </c>
      <c r="F34" s="5">
        <v>2</v>
      </c>
      <c r="G34" s="5">
        <v>6</v>
      </c>
      <c r="H34" s="25" t="s">
        <v>26</v>
      </c>
      <c r="I34" s="25" t="s">
        <v>26</v>
      </c>
      <c r="J34" s="25" t="s">
        <v>26</v>
      </c>
      <c r="K34" s="25" t="s">
        <v>26</v>
      </c>
      <c r="L34" s="25" t="s">
        <v>26</v>
      </c>
      <c r="M34" s="25" t="s">
        <v>26</v>
      </c>
      <c r="N34" s="25" t="s">
        <v>26</v>
      </c>
      <c r="O34" s="25" t="s">
        <v>26</v>
      </c>
      <c r="P34" s="25" t="s">
        <v>26</v>
      </c>
      <c r="Q34" s="25" t="s">
        <v>26</v>
      </c>
      <c r="R34" s="25" t="s">
        <v>26</v>
      </c>
      <c r="S34" s="25" t="s">
        <v>26</v>
      </c>
      <c r="T34" s="25" t="s">
        <v>26</v>
      </c>
      <c r="U34" s="25" t="s">
        <v>26</v>
      </c>
      <c r="V34" s="94"/>
      <c r="W34" s="94"/>
      <c r="X34" s="95"/>
      <c r="Y34" s="96"/>
    </row>
    <row r="35" spans="1:25" ht="27" customHeight="1" thickTop="1">
      <c r="A35" s="56" t="s">
        <v>14</v>
      </c>
      <c r="B35" s="20">
        <f>SUM(B7,B15,B17,B19,B21,B23,B25,B27,B29,B31,B33)</f>
        <v>428</v>
      </c>
      <c r="C35" s="20">
        <f t="shared" ref="C35:Q35" si="9">SUM(C7,C15,C17,C19,C21,C23,C25,C27,C29,C31,C33)</f>
        <v>769</v>
      </c>
      <c r="D35" s="20">
        <f t="shared" si="9"/>
        <v>52</v>
      </c>
      <c r="E35" s="20">
        <f t="shared" si="9"/>
        <v>-7</v>
      </c>
      <c r="F35" s="20">
        <f t="shared" si="9"/>
        <v>13</v>
      </c>
      <c r="G35" s="20">
        <f t="shared" si="9"/>
        <v>1.0630999999999999</v>
      </c>
      <c r="H35" s="20">
        <f t="shared" si="9"/>
        <v>16</v>
      </c>
      <c r="I35" s="20">
        <f t="shared" si="9"/>
        <v>36</v>
      </c>
      <c r="J35" s="20">
        <f t="shared" si="9"/>
        <v>65</v>
      </c>
      <c r="K35" s="20">
        <f t="shared" si="9"/>
        <v>134</v>
      </c>
      <c r="L35" s="20">
        <f t="shared" si="9"/>
        <v>4</v>
      </c>
      <c r="M35" s="20">
        <f t="shared" si="9"/>
        <v>1</v>
      </c>
      <c r="N35" s="20">
        <f t="shared" si="9"/>
        <v>243</v>
      </c>
      <c r="O35" s="20">
        <f t="shared" si="9"/>
        <v>574</v>
      </c>
      <c r="P35" s="20">
        <f t="shared" si="9"/>
        <v>48</v>
      </c>
      <c r="Q35" s="20">
        <f t="shared" si="9"/>
        <v>31</v>
      </c>
      <c r="R35" s="20">
        <f t="shared" ref="R35:U36" si="10">SUM(R7,R13,R15,R17,R19,R21,R23,R25,R27,R29,R33)</f>
        <v>6</v>
      </c>
      <c r="S35" s="20">
        <f t="shared" si="10"/>
        <v>1</v>
      </c>
      <c r="T35" s="20">
        <f t="shared" si="10"/>
        <v>40</v>
      </c>
      <c r="U35" s="20">
        <f t="shared" si="10"/>
        <v>29</v>
      </c>
      <c r="V35" s="97">
        <f>SUM(V7,V15,V17,V19,V21,V23,V25,V27,V29,V31,V33)</f>
        <v>246</v>
      </c>
      <c r="W35" s="97">
        <f>SUM(W7,W15,W17,W19,W21,W23,W25,W27,W29,W31,W33)</f>
        <v>2909.0682000000002</v>
      </c>
      <c r="X35" s="58" t="s">
        <v>22</v>
      </c>
      <c r="Y35" s="70" t="s">
        <v>23</v>
      </c>
    </row>
    <row r="36" spans="1:25" ht="27" customHeight="1" thickBot="1">
      <c r="A36" s="57"/>
      <c r="B36" s="21">
        <f>SUM(B8,B16,B18,B20,B22,B24,B26,B28,B30,B32,B34)</f>
        <v>340</v>
      </c>
      <c r="C36" s="21">
        <f t="shared" ref="C36:Q36" si="11">SUM(C8,C16,C18,C20,C22,C24,C26,C28,C30,C32,C34)</f>
        <v>3294.2240000000002</v>
      </c>
      <c r="D36" s="21">
        <f t="shared" si="11"/>
        <v>97</v>
      </c>
      <c r="E36" s="21">
        <f t="shared" si="11"/>
        <v>409.22399999999999</v>
      </c>
      <c r="F36" s="21">
        <f t="shared" si="11"/>
        <v>28</v>
      </c>
      <c r="G36" s="21">
        <f t="shared" si="11"/>
        <v>110.96039999999999</v>
      </c>
      <c r="H36" s="21">
        <f t="shared" si="11"/>
        <v>20</v>
      </c>
      <c r="I36" s="21">
        <f t="shared" si="11"/>
        <v>255</v>
      </c>
      <c r="J36" s="21">
        <f t="shared" si="11"/>
        <v>48</v>
      </c>
      <c r="K36" s="21">
        <f t="shared" si="11"/>
        <v>2097</v>
      </c>
      <c r="L36" s="21">
        <f t="shared" si="11"/>
        <v>7</v>
      </c>
      <c r="M36" s="21">
        <f t="shared" si="11"/>
        <v>16</v>
      </c>
      <c r="N36" s="21">
        <f t="shared" si="11"/>
        <v>81</v>
      </c>
      <c r="O36" s="21">
        <f t="shared" si="11"/>
        <v>253</v>
      </c>
      <c r="P36" s="21">
        <f t="shared" si="11"/>
        <v>87</v>
      </c>
      <c r="Q36" s="21">
        <f t="shared" si="11"/>
        <v>264</v>
      </c>
      <c r="R36" s="21">
        <f t="shared" si="10"/>
        <v>16</v>
      </c>
      <c r="S36" s="21">
        <f t="shared" si="10"/>
        <v>48</v>
      </c>
      <c r="T36" s="21">
        <f t="shared" si="10"/>
        <v>73</v>
      </c>
      <c r="U36" s="21">
        <f t="shared" si="10"/>
        <v>219</v>
      </c>
      <c r="V36" s="98"/>
      <c r="W36" s="98"/>
      <c r="X36" s="59"/>
      <c r="Y36" s="71"/>
    </row>
    <row r="37" spans="1:25" ht="14.1" customHeight="1">
      <c r="A37" s="7" t="s">
        <v>17</v>
      </c>
      <c r="Y37" s="6" t="s">
        <v>15</v>
      </c>
    </row>
    <row r="38" spans="1:25" ht="14.1" customHeight="1">
      <c r="A38" s="7" t="s">
        <v>18</v>
      </c>
    </row>
    <row r="39" spans="1:25" ht="14.1" customHeight="1">
      <c r="A39" s="7" t="s">
        <v>19</v>
      </c>
    </row>
    <row r="41" spans="1:25" ht="27" customHeight="1">
      <c r="B41" s="1" t="b">
        <f>EXACT(B35,D35+H35+J35+L35+N35+R35+T35)</f>
        <v>0</v>
      </c>
      <c r="C41" s="1" t="b">
        <f>EXACT(C35,E35+I35+K35+M35+O35+S35+U35)</f>
        <v>0</v>
      </c>
    </row>
    <row r="42" spans="1:25" ht="27" customHeight="1">
      <c r="B42" s="1" t="b">
        <f>EXACT(B36,D36+H36+J36+L36+N36+R36+T36)</f>
        <v>0</v>
      </c>
      <c r="C42" s="1" t="b">
        <f>EXACT(C36,E36+I36+K36+M36+O36+S36+U36)</f>
        <v>0</v>
      </c>
    </row>
  </sheetData>
  <mergeCells count="83">
    <mergeCell ref="N4:O5"/>
    <mergeCell ref="P4:Q5"/>
    <mergeCell ref="A33:A34"/>
    <mergeCell ref="A19:A20"/>
    <mergeCell ref="A21:A22"/>
    <mergeCell ref="A23:A24"/>
    <mergeCell ref="A7:A8"/>
    <mergeCell ref="Y33:Y34"/>
    <mergeCell ref="Y19:Y20"/>
    <mergeCell ref="V21:V22"/>
    <mergeCell ref="W21:W22"/>
    <mergeCell ref="X21:X22"/>
    <mergeCell ref="Y21:Y22"/>
    <mergeCell ref="V23:V24"/>
    <mergeCell ref="A3:A6"/>
    <mergeCell ref="B3:C5"/>
    <mergeCell ref="V3:W5"/>
    <mergeCell ref="R5:S5"/>
    <mergeCell ref="W23:W24"/>
    <mergeCell ref="V13:V14"/>
    <mergeCell ref="W13:W14"/>
    <mergeCell ref="V19:V20"/>
    <mergeCell ref="W19:W20"/>
    <mergeCell ref="W17:W18"/>
    <mergeCell ref="V15:V16"/>
    <mergeCell ref="W15:W16"/>
    <mergeCell ref="V17:V18"/>
    <mergeCell ref="H4:I5"/>
    <mergeCell ref="J4:K5"/>
    <mergeCell ref="L4:M5"/>
    <mergeCell ref="X3:Y5"/>
    <mergeCell ref="F5:G5"/>
    <mergeCell ref="D4:E5"/>
    <mergeCell ref="Y35:Y36"/>
    <mergeCell ref="Y27:Y28"/>
    <mergeCell ref="V7:V8"/>
    <mergeCell ref="W7:W8"/>
    <mergeCell ref="X7:X8"/>
    <mergeCell ref="Y13:Y14"/>
    <mergeCell ref="V9:V10"/>
    <mergeCell ref="T5:U5"/>
    <mergeCell ref="W9:W10"/>
    <mergeCell ref="X9:X10"/>
    <mergeCell ref="X23:X24"/>
    <mergeCell ref="Y23:Y24"/>
    <mergeCell ref="X13:X14"/>
    <mergeCell ref="A35:A36"/>
    <mergeCell ref="X27:X28"/>
    <mergeCell ref="X35:X36"/>
    <mergeCell ref="V35:V36"/>
    <mergeCell ref="W35:W36"/>
    <mergeCell ref="A27:A28"/>
    <mergeCell ref="A29:A30"/>
    <mergeCell ref="V29:V30"/>
    <mergeCell ref="W29:W30"/>
    <mergeCell ref="X29:X30"/>
    <mergeCell ref="V33:V34"/>
    <mergeCell ref="W33:W34"/>
    <mergeCell ref="X33:X34"/>
    <mergeCell ref="Y7:Y8"/>
    <mergeCell ref="A25:A26"/>
    <mergeCell ref="V25:V26"/>
    <mergeCell ref="A13:A14"/>
    <mergeCell ref="A15:A16"/>
    <mergeCell ref="A17:A18"/>
    <mergeCell ref="Y9:Y10"/>
    <mergeCell ref="A9:A10"/>
    <mergeCell ref="X19:X20"/>
    <mergeCell ref="X15:X16"/>
    <mergeCell ref="Y15:Y16"/>
    <mergeCell ref="Y17:Y18"/>
    <mergeCell ref="X17:X18"/>
    <mergeCell ref="Y29:Y30"/>
    <mergeCell ref="V27:V28"/>
    <mergeCell ref="W27:W28"/>
    <mergeCell ref="Y25:Y26"/>
    <mergeCell ref="W25:W26"/>
    <mergeCell ref="X25:X26"/>
    <mergeCell ref="A31:A32"/>
    <mergeCell ref="V31:V32"/>
    <mergeCell ref="W31:W32"/>
    <mergeCell ref="X31:X32"/>
    <mergeCell ref="Y31:Y32"/>
  </mergeCells>
  <phoneticPr fontId="2"/>
  <pageMargins left="0.78740157480314965" right="0.78740157480314965" top="0.78740157480314965" bottom="0.98425196850393704" header="0.51181102362204722" footer="0.39370078740157483"/>
  <pageSetup paperSize="9" scale="94" firstPageNumber="91" orientation="portrait" useFirstPageNumber="1" horizontalDpi="300" verticalDpi="300" r:id="rId1"/>
  <headerFooter alignWithMargins="0"/>
  <colBreaks count="1" manualBreakCount="1">
    <brk id="11" max="3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101-102</vt:lpstr>
      <vt:lpstr>'101-102'!Print_Area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佐藤太一</cp:lastModifiedBy>
  <cp:lastPrinted>2021-02-18T08:12:02Z</cp:lastPrinted>
  <dcterms:created xsi:type="dcterms:W3CDTF">1997-01-08T22:48:59Z</dcterms:created>
  <dcterms:modified xsi:type="dcterms:W3CDTF">2024-02-22T07:47:12Z</dcterms:modified>
</cp:coreProperties>
</file>