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10.40.6.18\水道企画課\05企画・経営担当\２０２３（Ｒ５）\02_経営\07_経営分析\050_経営比較分析表\HP公開\"/>
    </mc:Choice>
  </mc:AlternateContent>
  <xr:revisionPtr revIDLastSave="0" documentId="8_{0AE44658-FAA2-4C0B-97D6-E1FB947254EE}" xr6:coauthVersionLast="36" xr6:coauthVersionMax="36" xr10:uidLastSave="{00000000-0000-0000-0000-000000000000}"/>
  <workbookProtection workbookAlgorithmName="SHA-512" workbookHashValue="YiQzJwCg1Z1nRCeKy6IMl36hTlUWvL4GZ0qGFdXrtxaJWFuT1psX7n5AzSQ/VqrHbgi3uVutsQTNKur6ZPOwnQ==" workbookSaltValue="T5V/uBecmwSiM5f7Tm0cUA=="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<sst xmlns="http://schemas.openxmlformats.org/spreadsheetml/2006/main" count="228" uniqueCount="115">
  <si>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</si>
  <si>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</si>
  <si>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</si>
  <si>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</si>
  <si>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</si>
  <si>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</si>
  <si>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</si>
  <si>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</si>
  <si>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</si>
  <si>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</si>
  <si>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</si>
  <si>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</si>
  <si>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</si>
  <si>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</si>
  <si>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</si>
  <si>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</si>
  <si>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</si>
  <si>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</si>
  <si>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</si>
  <si>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</si>
  <si>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</si>
  <si>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</si>
  <si>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</si>
  <si>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</si>
  <si>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</si>
  <si>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</si>
  <si>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</si>
  <si>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</si>
  <si>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</si>
  <si>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</si>
  <si>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</si>
  <si>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</si>
  <si>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</si>
  <si>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</si>
  <si>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</si>
  <si>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</si>
  <si>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</si>
  <si>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</si>
  <si>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</si>
  <si>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</si>
  <si>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</si>
  <si>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</si>
  <si>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</si>
  <si>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</si>
  <si>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</si>
  <si>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</si>
  <si>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</si>
  <si>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</si>
  <si>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</si>
  <si>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</si>
  <si>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</si>
  <si>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</si>
  <si>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</si>
  <si>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</si>
  <si>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</si>
  <si>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</si>
  <si>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</si>
  <si>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</si>
  <si>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</si>
  <si>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</si>
  <si>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</si>
  <si>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</si>
  <si>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</si>
  <si>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</si>
  <si>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</si>
  <si>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</si>
  <si>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</si>
  <si>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</si>
  <si>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</si>
  <si>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</si>
  <si>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</si>
  <si>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</si>
  <si>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</si>
  <si>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</si>
  <si>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</si>
  <si>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</si>
  <si>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</si>
  <si>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</si>
  <si>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</si>
  <si>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</si>
  <si>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</si>
  <si>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</si>
  <si>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</si>
  <si>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</si>
  <si>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</si>
  <si>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</si>
  <si>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</si>
  <si>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</si>
  <si>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</si>
  <si>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</si>
  <si>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</si>
  <si>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</si>
  <si>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</si>
  <si>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</si>
  <si>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</si>
  <si>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</si>
  <si>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</si>
  <si>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</si>
  <si>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</si>
  <si>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</si>
  <si>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</si>
  <si>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</si>
  <si>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</si>
  <si>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</si>
  <si>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</si>
  <si>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</si>
  <si>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</si>
  <si>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</si>
  <si>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</si>
  <si>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</si>
  <si>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</si>
  <si>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</si>
  <si>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「①経常収支比率」は電気料金の高騰等により、維持管理費が増加し、100％を下回った。
「②累積欠損金比率」は0％と平成6年度以降、健全経営を維持している。
「③流動比率」は、短期債務に対して十分な支払能力を有しているとされる、概ね200％の水準を確保しており、財務状況は良好である。
「④企業債残高対給水収支比率」は企業債発行額の抑制により、比率は年々減少している。
「⑤料金回収率」は100％を下回っており、現状、経営に必要な経費は料金収入で賄えていない。また、供給単価が相対的に低く、平均を下回っている。
「⑥給水原価」は平均より低い水準にあるが、維持管理費用の増加により上昇傾向にある。
「⑦施設利用率」は横ばいだが、平均を上回っている。
「⑧有収率」は水道施設を適正に維持管理していることにより、概ね100％で安定している。</t>
    <rPh sb="10" eb="12">
      <t>デンキ</t>
    </rPh>
    <rPh sb="12" eb="14">
      <t>リョウキン</t>
    </rPh>
    <rPh sb="15" eb="17">
      <t>コウトウ</t>
    </rPh>
    <rPh sb="17" eb="18">
      <t>トウ</t>
    </rPh>
    <rPh sb="22" eb="27">
      <t>イジカンリヒ</t>
    </rPh>
    <rPh sb="28" eb="30">
      <t>ゾウカ</t>
    </rPh>
    <rPh sb="37" eb="39">
      <t>シタマワ</t>
    </rPh>
    <rPh sb="158" eb="160">
      <t>キギョウ</t>
    </rPh>
    <rPh sb="160" eb="161">
      <t>サイ</t>
    </rPh>
    <rPh sb="161" eb="164">
      <t>ハッコウガク</t>
    </rPh>
    <rPh sb="165" eb="167">
      <t>ヨクセイ</t>
    </rPh>
    <rPh sb="198" eb="200">
      <t>シタマワ</t>
    </rPh>
    <rPh sb="205" eb="207">
      <t>ゲンジョウ</t>
    </rPh>
    <rPh sb="208" eb="210">
      <t>ケイエイ</t>
    </rPh>
    <rPh sb="211" eb="213">
      <t>ヒツヨウ</t>
    </rPh>
    <rPh sb="214" eb="216">
      <t>ケイヒ</t>
    </rPh>
    <rPh sb="217" eb="221">
      <t>リョウキンシュウニュウ</t>
    </rPh>
    <rPh sb="222" eb="223">
      <t>マカナ</t>
    </rPh>
    <rPh sb="263" eb="265">
      <t>ヘイキン</t>
    </rPh>
    <phoneticPr fontId="4"/>
  </si>
  <si>
    <t>「①有形固定資産減価償却率」は設備・施設の老朽化が進む中で経年化の度合いが高まっている。
「②管路経年化率」は、事業創設時に布設した管路がすでに法定耐用年数を経過していることや、本県の事業開始が比較的早かったことから、平均と比較して高い数字となっている。
「③管路更新率」は低い数字で推移している。</t>
    <rPh sb="109" eb="111">
      <t>ヘイキン</t>
    </rPh>
    <rPh sb="112" eb="114">
      <t>ヒカク</t>
    </rPh>
    <phoneticPr fontId="4"/>
  </si>
  <si>
    <t>　令和4年度は、電力料金や物価高騰の影響により、31年ぶりの経常赤字となったが、企業債等の固定負債の削減により、財務状態は健全である。今後も物価高騰の影響などによる維持管理費用の増加が見込まれるため、各経営指標が悪化する恐れがある。
　また、節水型社会や人口減少により水需要が減少することが見込まれ、老朽化した施設の更新や、高度浄水処理導入等により、今後の経営状況は厳しくなることが予想される。
　そのため今後の水需要を見据え、施設規模の最適化（ダウンサイジング）を図るとともに、長期的視点に立った施設の効率的・効果的なアセットマネジメント等による経営改善に取り組んでいく。料金改定も、今後検討し持続的な事業運営に努めていく。</t>
    <rPh sb="1" eb="3">
      <t>レイワ</t>
    </rPh>
    <rPh sb="4" eb="6">
      <t>ネンド</t>
    </rPh>
    <rPh sb="8" eb="10">
      <t>デンリョク</t>
    </rPh>
    <rPh sb="10" eb="12">
      <t>リョウキン</t>
    </rPh>
    <rPh sb="26" eb="27">
      <t>ネン</t>
    </rPh>
    <rPh sb="30" eb="32">
      <t>ケイジョウ</t>
    </rPh>
    <rPh sb="32" eb="34">
      <t>アカジ</t>
    </rPh>
    <rPh sb="40" eb="42">
      <t>キギョウ</t>
    </rPh>
    <rPh sb="67" eb="69">
      <t>コンゴ</t>
    </rPh>
    <rPh sb="70" eb="74">
      <t>ブッカコウトウ</t>
    </rPh>
    <rPh sb="75" eb="77">
      <t>エイキョウ</t>
    </rPh>
    <rPh sb="170" eb="171">
      <t>トウ</t>
    </rPh>
    <rPh sb="183" eb="184">
      <t>キビ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</si>
</sst>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0.01</c:v>
                </c:pt>
                <c:pt idx="1">
                  <c:v>0</c:v>
                </c:pt>
                <c:pt idx="2" formatCode="#,##0.00;&quot;△&quot;#,##0.00;&quot;-&quot;">
                  <c:v>0.04</c:v>
                </c:pt>
                <c:pt idx="3" formatCode="#,##0.00;&quot;△&quot;#,##0.00;&quot;-&quot;">
                  <c:v>0.01</c:v>
                </c:pt>
                <c:pt idx="4" formatCode="#,##0.00;&quot;△&quot;#,##0.00;&quot;-&quot;">
                  <c:v>0.18</c:v>
                </c:pt>
              </c:numCache>
            </c:numRef>
          </c:val>
          <c:extLst>
            <c:ext xmlns:c16="http://schemas.microsoft.com/office/drawing/2014/chart" uri="{C3380CC4-5D6E-409C-BE32-E72D297353CC}">
              <c16:uniqueId val="{00000000-EF6B-4BC0-9980-DA2FCC0053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EF6B-4BC0-9980-DA2FCC0053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65.16</c:v>
                </c:pt>
                <c:pt idx="1">
                  <c:v>65.510000000000005</c:v>
                </c:pt>
                <c:pt idx="2">
                  <c:v>65.41</c:v>
                </c:pt>
                <c:pt idx="3">
                  <c:v>65.44</c:v>
                </c:pt>
                <c:pt idx="4">
                  <c:v>65.59</c:v>
                </c:pt>
              </c:numCache>
            </c:numRef>
          </c:val>
          <c:extLst>
            <c:ext xmlns:c16="http://schemas.microsoft.com/office/drawing/2014/chart" uri="{C3380CC4-5D6E-409C-BE32-E72D297353CC}">
              <c16:uniqueId val="{00000000-6E8C-47C8-892B-2932D5D08F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6E8C-47C8-892B-2932D5D08F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99.81</c:v>
                </c:pt>
                <c:pt idx="1">
                  <c:v>99.81</c:v>
                </c:pt>
                <c:pt idx="2">
                  <c:v>99.81</c:v>
                </c:pt>
                <c:pt idx="3">
                  <c:v>99.79</c:v>
                </c:pt>
                <c:pt idx="4">
                  <c:v>99.84</c:v>
                </c:pt>
              </c:numCache>
            </c:numRef>
          </c:val>
          <c:extLst>
            <c:ext xmlns:c16="http://schemas.microsoft.com/office/drawing/2014/chart" uri="{C3380CC4-5D6E-409C-BE32-E72D297353CC}">
              <c16:uniqueId val="{00000000-5E39-4876-A795-677D402538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5E39-4876-A795-677D402538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108.66</c:v>
                </c:pt>
                <c:pt idx="1">
                  <c:v>107.47</c:v>
                </c:pt>
                <c:pt idx="2">
                  <c:v>106.17</c:v>
                </c:pt>
                <c:pt idx="3">
                  <c:v>104.62</c:v>
                </c:pt>
                <c:pt idx="4">
                  <c:v>97.86</c:v>
                </c:pt>
              </c:numCache>
            </c:numRef>
          </c:val>
          <c:extLst>
            <c:ext xmlns:c16="http://schemas.microsoft.com/office/drawing/2014/chart" uri="{C3380CC4-5D6E-409C-BE32-E72D297353CC}">
              <c16:uniqueId val="{00000000-3CD4-4DBF-BB7D-73610339DE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3CD4-4DBF-BB7D-73610339DE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57.21</c:v>
                </c:pt>
                <c:pt idx="1">
                  <c:v>59.11</c:v>
                </c:pt>
                <c:pt idx="2">
                  <c:v>60.52</c:v>
                </c:pt>
                <c:pt idx="3">
                  <c:v>61.65</c:v>
                </c:pt>
                <c:pt idx="4">
                  <c:v>63.36</c:v>
                </c:pt>
              </c:numCache>
            </c:numRef>
          </c:val>
          <c:extLst>
            <c:ext xmlns:c16="http://schemas.microsoft.com/office/drawing/2014/chart" uri="{C3380CC4-5D6E-409C-BE32-E72D297353CC}">
              <c16:uniqueId val="{00000000-5F03-4965-A45D-E6F13622AF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5F03-4965-A45D-E6F13622AF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29.27</c:v>
                </c:pt>
                <c:pt idx="1">
                  <c:v>29.37</c:v>
                </c:pt>
                <c:pt idx="2">
                  <c:v>32.4</c:v>
                </c:pt>
                <c:pt idx="3">
                  <c:v>35.130000000000003</c:v>
                </c:pt>
                <c:pt idx="4">
                  <c:v>36.090000000000003</c:v>
                </c:pt>
              </c:numCache>
            </c:numRef>
          </c:val>
          <c:extLst>
            <c:ext xmlns:c16="http://schemas.microsoft.com/office/drawing/2014/chart" uri="{C3380CC4-5D6E-409C-BE32-E72D297353CC}">
              <c16:uniqueId val="{00000000-A152-4411-827C-7E6B17FB1F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A152-4411-827C-7E6B17FB1F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99-4721-AB53-AF35C2F3B8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4399-4721-AB53-AF35C2F3B8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307.52999999999997</c:v>
                </c:pt>
                <c:pt idx="1">
                  <c:v>328.96</c:v>
                </c:pt>
                <c:pt idx="2">
                  <c:v>342.86</c:v>
                </c:pt>
                <c:pt idx="3">
                  <c:v>381.27</c:v>
                </c:pt>
                <c:pt idx="4">
                  <c:v>369.83</c:v>
                </c:pt>
              </c:numCache>
            </c:numRef>
          </c:val>
          <c:extLst>
            <c:ext xmlns:c16="http://schemas.microsoft.com/office/drawing/2014/chart" uri="{C3380CC4-5D6E-409C-BE32-E72D297353CC}">
              <c16:uniqueId val="{00000000-0D1C-4931-8F3F-FDB00B4368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0D1C-4931-8F3F-FDB00B4368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328.7</c:v>
                </c:pt>
                <c:pt idx="1">
                  <c:v>308.94</c:v>
                </c:pt>
                <c:pt idx="2">
                  <c:v>291.44</c:v>
                </c:pt>
                <c:pt idx="3">
                  <c:v>274.95999999999998</c:v>
                </c:pt>
                <c:pt idx="4">
                  <c:v>254.77</c:v>
                </c:pt>
              </c:numCache>
            </c:numRef>
          </c:val>
          <c:extLst>
            <c:ext xmlns:c16="http://schemas.microsoft.com/office/drawing/2014/chart" uri="{C3380CC4-5D6E-409C-BE32-E72D297353CC}">
              <c16:uniqueId val="{00000000-4BC4-43E5-98E4-A700C560E2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4BC4-43E5-98E4-A700C560E2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107.99</c:v>
                </c:pt>
                <c:pt idx="1">
                  <c:v>106.83</c:v>
                </c:pt>
                <c:pt idx="2">
                  <c:v>105.73</c:v>
                </c:pt>
                <c:pt idx="3">
                  <c:v>103.98</c:v>
                </c:pt>
                <c:pt idx="4">
                  <c:v>97.16</c:v>
                </c:pt>
              </c:numCache>
            </c:numRef>
          </c:val>
          <c:extLst>
            <c:ext xmlns:c16="http://schemas.microsoft.com/office/drawing/2014/chart" uri="{C3380CC4-5D6E-409C-BE32-E72D297353CC}">
              <c16:uniqueId val="{00000000-7591-4983-BD50-8849216EA0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7591-4983-BD50-8849216EA0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57.21</c:v>
                </c:pt>
                <c:pt idx="1">
                  <c:v>57.83</c:v>
                </c:pt>
                <c:pt idx="2">
                  <c:v>58.43</c:v>
                </c:pt>
                <c:pt idx="3">
                  <c:v>59.42</c:v>
                </c:pt>
                <c:pt idx="4">
                  <c:v>63.59</c:v>
                </c:pt>
              </c:numCache>
            </c:numRef>
          </c:val>
          <c:extLst>
            <c:ext xmlns:c16="http://schemas.microsoft.com/office/drawing/2014/chart" uri="{C3380CC4-5D6E-409C-BE32-E72D297353CC}">
              <c16:uniqueId val="{00000000-9E46-4F18-B349-79BE9F0076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9E46-4F18-B349-79BE9F0076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埼玉県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f>データ!$R$6</f>
        <v>7381035</v>
      </c>
      <c r="AM8" s="45"/>
      <c r="AN8" s="45"/>
      <c r="AO8" s="45"/>
      <c r="AP8" s="45"/>
      <c r="AQ8" s="45"/>
      <c r="AR8" s="45"/>
      <c r="AS8" s="45"/>
      <c r="AT8" s="46">
        <f>データ!$S$6</f>
        <v>3797.75</v>
      </c>
      <c r="AU8" s="47"/>
      <c r="AV8" s="47"/>
      <c r="AW8" s="47"/>
      <c r="AX8" s="47"/>
      <c r="AY8" s="47"/>
      <c r="AZ8" s="47"/>
      <c r="BA8" s="47"/>
      <c r="BB8" s="48">
        <f>データ!$T$6</f>
        <v>1943.53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72.98</v>
      </c>
      <c r="J10" s="47"/>
      <c r="K10" s="47"/>
      <c r="L10" s="47"/>
      <c r="M10" s="47"/>
      <c r="N10" s="47"/>
      <c r="O10" s="81"/>
      <c r="P10" s="48">
        <f>データ!$P$6</f>
        <v>99.75</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7270893</v>
      </c>
      <c r="AM10" s="45"/>
      <c r="AN10" s="45"/>
      <c r="AO10" s="45"/>
      <c r="AP10" s="45"/>
      <c r="AQ10" s="45"/>
      <c r="AR10" s="45"/>
      <c r="AS10" s="45"/>
      <c r="AT10" s="46">
        <f>データ!$V$6</f>
        <v>2784.77</v>
      </c>
      <c r="AU10" s="47"/>
      <c r="AV10" s="47"/>
      <c r="AW10" s="47"/>
      <c r="AX10" s="47"/>
      <c r="AY10" s="47"/>
      <c r="AZ10" s="47"/>
      <c r="BA10" s="47"/>
      <c r="BB10" s="48">
        <f>データ!$W$6</f>
        <v>2610.9499999999998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113</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hPthpHjb+eEhGLw1Rkw9/u9HRZADswR/oM/iQOj8H88g6UoRoaO0Z37AeeVaGp2hUE0RX2TawE2nmW338rn1Xw==" saltValue="pRx+T1WRNXmjgiMrV6VFb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110001</v>
      </c>
      <c r="D6" s="20">
        <f t="shared" si="3"/>
        <v>46</v>
      </c>
      <c r="E6" s="20">
        <f t="shared" si="3"/>
        <v>1</v>
      </c>
      <c r="F6" s="20">
        <f t="shared" si="3"/>
        <v>0</v>
      </c>
      <c r="G6" s="20">
        <f t="shared" si="3"/>
        <v>2</v>
      </c>
      <c r="H6" s="20" t="str">
        <f t="shared" si="3"/>
        <v>埼玉県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72.98</v>
      </c>
      <c r="P6" s="21">
        <f t="shared" si="3"/>
        <v>99.75</v>
      </c>
      <c r="Q6" s="21">
        <f t="shared" si="3"/>
        <v>0</v>
      </c>
      <c r="R6" s="21">
        <f t="shared" si="3"/>
        <v>7381035</v>
      </c>
      <c r="S6" s="21">
        <f t="shared" si="3"/>
        <v>3797.75</v>
      </c>
      <c r="T6" s="21">
        <f t="shared" si="3"/>
        <v>1943.53</v>
      </c>
      <c r="U6" s="21">
        <f t="shared" si="3"/>
        <v>7270893</v>
      </c>
      <c r="V6" s="21">
        <f t="shared" si="3"/>
        <v>2784.77</v>
      </c>
      <c r="W6" s="21">
        <f t="shared" si="3"/>
        <v>2610.9499999999998</v>
      </c>
      <c r="X6" s="22">
        <f>IF(X7="",NA(),X7)</f>
        <v>108.66</v>
      </c>
      <c r="Y6" s="22">
        <f t="shared" ref="Y6:AG6" si="4">IF(Y7="",NA(),Y7)</f>
        <v>107.47</v>
      </c>
      <c r="Z6" s="22">
        <f t="shared" si="4"/>
        <v>106.17</v>
      </c>
      <c r="AA6" s="22">
        <f t="shared" si="4"/>
        <v>104.62</v>
      </c>
      <c r="AB6" s="22">
        <f t="shared" si="4"/>
        <v>97.86</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307.52999999999997</v>
      </c>
      <c r="AU6" s="22">
        <f t="shared" ref="AU6:BC6" si="6">IF(AU7="",NA(),AU7)</f>
        <v>328.96</v>
      </c>
      <c r="AV6" s="22">
        <f t="shared" si="6"/>
        <v>342.86</v>
      </c>
      <c r="AW6" s="22">
        <f t="shared" si="6"/>
        <v>381.27</v>
      </c>
      <c r="AX6" s="22">
        <f t="shared" si="6"/>
        <v>369.83</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328.7</v>
      </c>
      <c r="BF6" s="22">
        <f t="shared" ref="BF6:BN6" si="7">IF(BF7="",NA(),BF7)</f>
        <v>308.94</v>
      </c>
      <c r="BG6" s="22">
        <f t="shared" si="7"/>
        <v>291.44</v>
      </c>
      <c r="BH6" s="22">
        <f t="shared" si="7"/>
        <v>274.95999999999998</v>
      </c>
      <c r="BI6" s="22">
        <f t="shared" si="7"/>
        <v>254.77</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107.99</v>
      </c>
      <c r="BQ6" s="22">
        <f t="shared" ref="BQ6:BY6" si="8">IF(BQ7="",NA(),BQ7)</f>
        <v>106.83</v>
      </c>
      <c r="BR6" s="22">
        <f t="shared" si="8"/>
        <v>105.73</v>
      </c>
      <c r="BS6" s="22">
        <f t="shared" si="8"/>
        <v>103.98</v>
      </c>
      <c r="BT6" s="22">
        <f t="shared" si="8"/>
        <v>97.16</v>
      </c>
      <c r="BU6" s="22">
        <f t="shared" si="8"/>
        <v>112.83</v>
      </c>
      <c r="BV6" s="22">
        <f t="shared" si="8"/>
        <v>112.84</v>
      </c>
      <c r="BW6" s="22">
        <f t="shared" si="8"/>
        <v>110.77</v>
      </c>
      <c r="BX6" s="22">
        <f t="shared" si="8"/>
        <v>112.35</v>
      </c>
      <c r="BY6" s="22">
        <f t="shared" si="8"/>
        <v>106.47</v>
      </c>
      <c r="BZ6" s="21" t="str">
        <f>IF(BZ7="","",IF(BZ7="-","【-】","【"&amp;SUBSTITUTE(TEXT(BZ7,"#,##0.00"),"-","△")&amp;"】"))</f>
        <v>【106.47】</v>
      </c>
      <c r="CA6" s="22">
        <f>IF(CA7="",NA(),CA7)</f>
        <v>57.21</v>
      </c>
      <c r="CB6" s="22">
        <f t="shared" ref="CB6:CJ6" si="9">IF(CB7="",NA(),CB7)</f>
        <v>57.83</v>
      </c>
      <c r="CC6" s="22">
        <f t="shared" si="9"/>
        <v>58.43</v>
      </c>
      <c r="CD6" s="22">
        <f t="shared" si="9"/>
        <v>59.42</v>
      </c>
      <c r="CE6" s="22">
        <f t="shared" si="9"/>
        <v>63.59</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65.16</v>
      </c>
      <c r="CM6" s="22">
        <f t="shared" ref="CM6:CU6" si="10">IF(CM7="",NA(),CM7)</f>
        <v>65.510000000000005</v>
      </c>
      <c r="CN6" s="22">
        <f t="shared" si="10"/>
        <v>65.41</v>
      </c>
      <c r="CO6" s="22">
        <f t="shared" si="10"/>
        <v>65.44</v>
      </c>
      <c r="CP6" s="22">
        <f t="shared" si="10"/>
        <v>65.59</v>
      </c>
      <c r="CQ6" s="22">
        <f t="shared" si="10"/>
        <v>61.77</v>
      </c>
      <c r="CR6" s="22">
        <f t="shared" si="10"/>
        <v>61.69</v>
      </c>
      <c r="CS6" s="22">
        <f t="shared" si="10"/>
        <v>62.26</v>
      </c>
      <c r="CT6" s="22">
        <f t="shared" si="10"/>
        <v>62.22</v>
      </c>
      <c r="CU6" s="22">
        <f t="shared" si="10"/>
        <v>61.45</v>
      </c>
      <c r="CV6" s="21" t="str">
        <f>IF(CV7="","",IF(CV7="-","【-】","【"&amp;SUBSTITUTE(TEXT(CV7,"#,##0.00"),"-","△")&amp;"】"))</f>
        <v>【61.45】</v>
      </c>
      <c r="CW6" s="22">
        <f>IF(CW7="",NA(),CW7)</f>
        <v>99.81</v>
      </c>
      <c r="CX6" s="22">
        <f t="shared" ref="CX6:DF6" si="11">IF(CX7="",NA(),CX7)</f>
        <v>99.81</v>
      </c>
      <c r="CY6" s="22">
        <f t="shared" si="11"/>
        <v>99.81</v>
      </c>
      <c r="CZ6" s="22">
        <f t="shared" si="11"/>
        <v>99.79</v>
      </c>
      <c r="DA6" s="22">
        <f t="shared" si="11"/>
        <v>99.84</v>
      </c>
      <c r="DB6" s="22">
        <f t="shared" si="11"/>
        <v>100.08</v>
      </c>
      <c r="DC6" s="22">
        <f t="shared" si="11"/>
        <v>100</v>
      </c>
      <c r="DD6" s="22">
        <f t="shared" si="11"/>
        <v>100.16</v>
      </c>
      <c r="DE6" s="22">
        <f t="shared" si="11"/>
        <v>100.28</v>
      </c>
      <c r="DF6" s="22">
        <f t="shared" si="11"/>
        <v>100.29</v>
      </c>
      <c r="DG6" s="21" t="str">
        <f>IF(DG7="","",IF(DG7="-","【-】","【"&amp;SUBSTITUTE(TEXT(DG7,"#,##0.00"),"-","△")&amp;"】"))</f>
        <v>【100.29】</v>
      </c>
      <c r="DH6" s="22">
        <f>IF(DH7="",NA(),DH7)</f>
        <v>57.21</v>
      </c>
      <c r="DI6" s="22">
        <f t="shared" ref="DI6:DQ6" si="12">IF(DI7="",NA(),DI7)</f>
        <v>59.11</v>
      </c>
      <c r="DJ6" s="22">
        <f t="shared" si="12"/>
        <v>60.52</v>
      </c>
      <c r="DK6" s="22">
        <f t="shared" si="12"/>
        <v>61.65</v>
      </c>
      <c r="DL6" s="22">
        <f t="shared" si="12"/>
        <v>63.36</v>
      </c>
      <c r="DM6" s="22">
        <f t="shared" si="12"/>
        <v>55.77</v>
      </c>
      <c r="DN6" s="22">
        <f t="shared" si="12"/>
        <v>56.48</v>
      </c>
      <c r="DO6" s="22">
        <f t="shared" si="12"/>
        <v>57.5</v>
      </c>
      <c r="DP6" s="22">
        <f t="shared" si="12"/>
        <v>58.52</v>
      </c>
      <c r="DQ6" s="22">
        <f t="shared" si="12"/>
        <v>59.51</v>
      </c>
      <c r="DR6" s="21" t="str">
        <f>IF(DR7="","",IF(DR7="-","【-】","【"&amp;SUBSTITUTE(TEXT(DR7,"#,##0.00"),"-","△")&amp;"】"))</f>
        <v>【59.51】</v>
      </c>
      <c r="DS6" s="22">
        <f>IF(DS7="",NA(),DS7)</f>
        <v>29.27</v>
      </c>
      <c r="DT6" s="22">
        <f t="shared" ref="DT6:EB6" si="13">IF(DT7="",NA(),DT7)</f>
        <v>29.37</v>
      </c>
      <c r="DU6" s="22">
        <f t="shared" si="13"/>
        <v>32.4</v>
      </c>
      <c r="DV6" s="22">
        <f t="shared" si="13"/>
        <v>35.130000000000003</v>
      </c>
      <c r="DW6" s="22">
        <f t="shared" si="13"/>
        <v>36.090000000000003</v>
      </c>
      <c r="DX6" s="22">
        <f t="shared" si="13"/>
        <v>25.84</v>
      </c>
      <c r="DY6" s="22">
        <f t="shared" si="13"/>
        <v>27.61</v>
      </c>
      <c r="DZ6" s="22">
        <f t="shared" si="13"/>
        <v>30.3</v>
      </c>
      <c r="EA6" s="22">
        <f t="shared" si="13"/>
        <v>31.74</v>
      </c>
      <c r="EB6" s="22">
        <f t="shared" si="13"/>
        <v>32.380000000000003</v>
      </c>
      <c r="EC6" s="21" t="str">
        <f>IF(EC7="","",IF(EC7="-","【-】","【"&amp;SUBSTITUTE(TEXT(EC7,"#,##0.00"),"-","△")&amp;"】"))</f>
        <v>【32.38】</v>
      </c>
      <c r="ED6" s="22">
        <f>IF(ED7="",NA(),ED7)</f>
        <v>0.01</v>
      </c>
      <c r="EE6" s="21">
        <f t="shared" ref="EE6:EM6" si="14">IF(EE7="",NA(),EE7)</f>
        <v>0</v>
      </c>
      <c r="EF6" s="22">
        <f t="shared" si="14"/>
        <v>0.04</v>
      </c>
      <c r="EG6" s="22">
        <f t="shared" si="14"/>
        <v>0.01</v>
      </c>
      <c r="EH6" s="22">
        <f t="shared" si="14"/>
        <v>0.18</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110001</v>
      </c>
      <c r="D7" s="24">
        <v>46</v>
      </c>
      <c r="E7" s="24">
        <v>1</v>
      </c>
      <c r="F7" s="24">
        <v>0</v>
      </c>
      <c r="G7" s="24">
        <v>2</v>
      </c>
      <c r="H7" s="24" t="s">
        <v>93</v>
      </c>
      <c r="I7" s="24" t="s">
        <v>94</v>
      </c>
      <c r="J7" s="24" t="s">
        <v>95</v>
      </c>
      <c r="K7" s="24" t="s">
        <v>96</v>
      </c>
      <c r="L7" s="24" t="s">
        <v>97</v>
      </c>
      <c r="M7" s="24" t="s">
        <v>98</v>
      </c>
      <c r="N7" s="25" t="s">
        <v>99</v>
      </c>
      <c r="O7" s="25">
        <v>72.98</v>
      </c>
      <c r="P7" s="25">
        <v>99.75</v>
      </c>
      <c r="Q7" s="25">
        <v>0</v>
      </c>
      <c r="R7" s="25">
        <v>7381035</v>
      </c>
      <c r="S7" s="25">
        <v>3797.75</v>
      </c>
      <c r="T7" s="25">
        <v>1943.53</v>
      </c>
      <c r="U7" s="25">
        <v>7270893</v>
      </c>
      <c r="V7" s="25">
        <v>2784.77</v>
      </c>
      <c r="W7" s="25">
        <v>2610.9499999999998</v>
      </c>
      <c r="X7" s="25">
        <v>108.66</v>
      </c>
      <c r="Y7" s="25">
        <v>107.47</v>
      </c>
      <c r="Z7" s="25">
        <v>106.17</v>
      </c>
      <c r="AA7" s="25">
        <v>104.62</v>
      </c>
      <c r="AB7" s="25">
        <v>97.86</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307.52999999999997</v>
      </c>
      <c r="AU7" s="25">
        <v>328.96</v>
      </c>
      <c r="AV7" s="25">
        <v>342.86</v>
      </c>
      <c r="AW7" s="25">
        <v>381.27</v>
      </c>
      <c r="AX7" s="25">
        <v>369.83</v>
      </c>
      <c r="AY7" s="25">
        <v>258.49</v>
      </c>
      <c r="AZ7" s="25">
        <v>271.10000000000002</v>
      </c>
      <c r="BA7" s="25">
        <v>284.45</v>
      </c>
      <c r="BB7" s="25">
        <v>309.23</v>
      </c>
      <c r="BC7" s="25">
        <v>313.43</v>
      </c>
      <c r="BD7" s="25">
        <v>313.43</v>
      </c>
      <c r="BE7" s="25">
        <v>328.7</v>
      </c>
      <c r="BF7" s="25">
        <v>308.94</v>
      </c>
      <c r="BG7" s="25">
        <v>291.44</v>
      </c>
      <c r="BH7" s="25">
        <v>274.95999999999998</v>
      </c>
      <c r="BI7" s="25">
        <v>254.77</v>
      </c>
      <c r="BJ7" s="25">
        <v>290.31</v>
      </c>
      <c r="BK7" s="25">
        <v>272.95999999999998</v>
      </c>
      <c r="BL7" s="25">
        <v>260.95999999999998</v>
      </c>
      <c r="BM7" s="25">
        <v>240.07</v>
      </c>
      <c r="BN7" s="25">
        <v>224.81</v>
      </c>
      <c r="BO7" s="25">
        <v>224.81</v>
      </c>
      <c r="BP7" s="25">
        <v>107.99</v>
      </c>
      <c r="BQ7" s="25">
        <v>106.83</v>
      </c>
      <c r="BR7" s="25">
        <v>105.73</v>
      </c>
      <c r="BS7" s="25">
        <v>103.98</v>
      </c>
      <c r="BT7" s="25">
        <v>97.16</v>
      </c>
      <c r="BU7" s="25">
        <v>112.83</v>
      </c>
      <c r="BV7" s="25">
        <v>112.84</v>
      </c>
      <c r="BW7" s="25">
        <v>110.77</v>
      </c>
      <c r="BX7" s="25">
        <v>112.35</v>
      </c>
      <c r="BY7" s="25">
        <v>106.47</v>
      </c>
      <c r="BZ7" s="25">
        <v>106.47</v>
      </c>
      <c r="CA7" s="25">
        <v>57.21</v>
      </c>
      <c r="CB7" s="25">
        <v>57.83</v>
      </c>
      <c r="CC7" s="25">
        <v>58.43</v>
      </c>
      <c r="CD7" s="25">
        <v>59.42</v>
      </c>
      <c r="CE7" s="25">
        <v>63.59</v>
      </c>
      <c r="CF7" s="25">
        <v>73.86</v>
      </c>
      <c r="CG7" s="25">
        <v>73.849999999999994</v>
      </c>
      <c r="CH7" s="25">
        <v>73.180000000000007</v>
      </c>
      <c r="CI7" s="25">
        <v>73.05</v>
      </c>
      <c r="CJ7" s="25">
        <v>77.53</v>
      </c>
      <c r="CK7" s="25">
        <v>77.53</v>
      </c>
      <c r="CL7" s="25">
        <v>65.16</v>
      </c>
      <c r="CM7" s="25">
        <v>65.510000000000005</v>
      </c>
      <c r="CN7" s="25">
        <v>65.41</v>
      </c>
      <c r="CO7" s="25">
        <v>65.44</v>
      </c>
      <c r="CP7" s="25">
        <v>65.59</v>
      </c>
      <c r="CQ7" s="25">
        <v>61.77</v>
      </c>
      <c r="CR7" s="25">
        <v>61.69</v>
      </c>
      <c r="CS7" s="25">
        <v>62.26</v>
      </c>
      <c r="CT7" s="25">
        <v>62.22</v>
      </c>
      <c r="CU7" s="25">
        <v>61.45</v>
      </c>
      <c r="CV7" s="25">
        <v>61.45</v>
      </c>
      <c r="CW7" s="25">
        <v>99.81</v>
      </c>
      <c r="CX7" s="25">
        <v>99.81</v>
      </c>
      <c r="CY7" s="25">
        <v>99.81</v>
      </c>
      <c r="CZ7" s="25">
        <v>99.79</v>
      </c>
      <c r="DA7" s="25">
        <v>99.84</v>
      </c>
      <c r="DB7" s="25">
        <v>100.08</v>
      </c>
      <c r="DC7" s="25">
        <v>100</v>
      </c>
      <c r="DD7" s="25">
        <v>100.16</v>
      </c>
      <c r="DE7" s="25">
        <v>100.28</v>
      </c>
      <c r="DF7" s="25">
        <v>100.29</v>
      </c>
      <c r="DG7" s="25">
        <v>100.29</v>
      </c>
      <c r="DH7" s="25">
        <v>57.21</v>
      </c>
      <c r="DI7" s="25">
        <v>59.11</v>
      </c>
      <c r="DJ7" s="25">
        <v>60.52</v>
      </c>
      <c r="DK7" s="25">
        <v>61.65</v>
      </c>
      <c r="DL7" s="25">
        <v>63.36</v>
      </c>
      <c r="DM7" s="25">
        <v>55.77</v>
      </c>
      <c r="DN7" s="25">
        <v>56.48</v>
      </c>
      <c r="DO7" s="25">
        <v>57.5</v>
      </c>
      <c r="DP7" s="25">
        <v>58.52</v>
      </c>
      <c r="DQ7" s="25">
        <v>59.51</v>
      </c>
      <c r="DR7" s="25">
        <v>59.51</v>
      </c>
      <c r="DS7" s="25">
        <v>29.27</v>
      </c>
      <c r="DT7" s="25">
        <v>29.37</v>
      </c>
      <c r="DU7" s="25">
        <v>32.4</v>
      </c>
      <c r="DV7" s="25">
        <v>35.130000000000003</v>
      </c>
      <c r="DW7" s="25">
        <v>36.090000000000003</v>
      </c>
      <c r="DX7" s="25">
        <v>25.84</v>
      </c>
      <c r="DY7" s="25">
        <v>27.61</v>
      </c>
      <c r="DZ7" s="25">
        <v>30.3</v>
      </c>
      <c r="EA7" s="25">
        <v>31.74</v>
      </c>
      <c r="EB7" s="25">
        <v>32.380000000000003</v>
      </c>
      <c r="EC7" s="25">
        <v>32.380000000000003</v>
      </c>
      <c r="ED7" s="25">
        <v>0.01</v>
      </c>
      <c r="EE7" s="25">
        <v>0</v>
      </c>
      <c r="EF7" s="25">
        <v>0.04</v>
      </c>
      <c r="EG7" s="25">
        <v>0.01</v>
      </c>
      <c r="EH7" s="25">
        <v>0.18</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福永理奈</dc:creator>
  <cp:keywords/>
  <dc:description/>
  <cp:lastModifiedBy>福永理奈</cp:lastModifiedBy>
  <cp:lastPrinted>2024-01-23T00:46:09Z</cp:lastPrinted>
  <dcterms:created xsi:type="dcterms:W3CDTF">2023-12-05T00:50:57Z</dcterms:created>
  <dcterms:modified xsi:type="dcterms:W3CDTF">2024-03-22T06:57:01Z</dcterms:modified>
  <cp:category/>
</cp:coreProperties>
</file>