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49BF6FC6-0021-40FC-B90B-26D9D39B52CE}"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M36" i="10"/>
  <c r="W36" i="10"/>
  <c r="E36" i="10"/>
  <c r="C36" i="10"/>
  <c r="DG35" i="10"/>
  <c r="CQ35" i="10"/>
  <c r="BY35" i="10"/>
  <c r="BE35" i="10"/>
  <c r="AO35" i="10"/>
  <c r="W35" i="10"/>
  <c r="E35" i="10"/>
  <c r="DG34" i="10"/>
  <c r="CQ34" i="10"/>
  <c r="BY34" i="10"/>
  <c r="BE34" i="10"/>
  <c r="AO34" i="10"/>
  <c r="W34" i="10"/>
  <c r="E34" i="10"/>
  <c r="C34" i="10"/>
  <c r="C35" i="10" l="1"/>
  <c r="U34" i="10" l="1"/>
  <c r="U35" i="10" s="1"/>
  <c r="U36" i="10" s="1"/>
  <c r="AM34" i="10" l="1"/>
  <c r="AM35" i="10" l="1"/>
  <c r="BW34" i="10"/>
  <c r="BW35" i="10" s="1"/>
  <c r="BW36" i="10" s="1"/>
  <c r="BW37" i="10" s="1"/>
  <c r="BW38" i="10" s="1"/>
  <c r="BW39" i="10" s="1"/>
  <c r="BW40" i="10" s="1"/>
  <c r="CO34" i="10" l="1"/>
  <c r="CO35" i="10" s="1"/>
</calcChain>
</file>

<file path=xl/sharedStrings.xml><?xml version="1.0" encoding="utf-8"?>
<sst xmlns="http://schemas.openxmlformats.org/spreadsheetml/2006/main" count="1113" uniqueCount="548">
  <si>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</si>
  <si>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</si>
  <si>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</si>
  <si>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</si>
  <si>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</si>
  <si>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</si>
  <si>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</si>
  <si>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</si>
  <si>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</si>
  <si>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</si>
  <si>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</si>
  <si>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</si>
  <si>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</si>
  <si>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</si>
  <si>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</si>
  <si>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</si>
  <si>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</si>
  <si>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</si>
  <si>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</si>
  <si>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</si>
  <si>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</si>
  <si>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</si>
  <si>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</si>
  <si>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</si>
  <si>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</si>
  <si>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</si>
  <si>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</si>
  <si>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</si>
  <si>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</si>
  <si>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</si>
  <si>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</si>
  <si>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</si>
  <si>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</si>
  <si>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</si>
  <si>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</si>
  <si>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</si>
  <si>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</si>
  <si>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</si>
  <si>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</si>
  <si>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</si>
  <si>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</si>
  <si>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</si>
  <si>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</si>
  <si>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</si>
  <si>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</si>
  <si>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</si>
  <si>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</si>
  <si>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</si>
  <si>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</si>
  <si>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</si>
  <si>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</si>
  <si>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</si>
  <si>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</si>
  <si>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</si>
  <si>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</si>
  <si>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</si>
  <si>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</si>
  <si>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</si>
  <si>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</si>
  <si>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</si>
  <si>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</si>
  <si>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</si>
  <si>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</si>
  <si>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</si>
  <si>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</si>
  <si>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</si>
  <si>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</si>
  <si>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</si>
  <si>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</si>
  <si>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和光市学校給食協会</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</si>
  <si>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</si>
  <si>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</si>
  <si>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</si>
  <si>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</si>
  <si>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</si>
  <si>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</si>
  <si>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</si>
  <si>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</si>
  <si>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</si>
  <si>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</si>
  <si>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</si>
  <si>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</si>
  <si>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</si>
  <si>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</si>
  <si>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</si>
  <si>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</si>
  <si>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</si>
  <si>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</si>
  <si>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</si>
  <si>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</si>
  <si>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</si>
  <si>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</si>
  <si>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</si>
  <si>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</si>
  <si>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</si>
  <si>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</si>
  <si>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</si>
  <si>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</si>
  <si>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</si>
  <si>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</si>
  <si>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</si>
  <si>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</si>
  <si>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</si>
  <si>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</si>
  <si>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</si>
  <si>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</si>
  <si>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</si>
  <si>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</si>
  <si>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</si>
  <si>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</si>
  <si>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</si>
  <si>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</si>
  <si>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</si>
  <si>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</si>
  <si>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</si>
  <si>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</si>
  <si>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</si>
  <si>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</si>
  <si>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宅地造成</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</si>
  <si>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</si>
  <si>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</si>
  <si>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</si>
  <si>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</si>
  <si>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</si>
  <si>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</si>
  <si>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</si>
  <si>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</si>
  <si>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</si>
  <si>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</si>
  <si>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</si>
  <si>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一般会計</t>
    <rPh sb="0" eb="2">
      <t>イッパン</t>
    </rPh>
    <rPh sb="2" eb="4">
      <t>カイケイ</t>
    </rPh>
    <phoneticPr fontId="36"/>
  </si>
  <si>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</si>
  <si>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</si>
  <si>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</si>
  <si>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</si>
  <si>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</si>
  <si>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</si>
  <si>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</si>
  <si>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</si>
  <si>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</si>
  <si>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</si>
  <si>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</si>
  <si>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</si>
  <si>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</si>
  <si>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</si>
  <si>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</si>
  <si>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</si>
  <si>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Ⅱ－３</t>
  </si>
  <si>
    <t>　実質赤字比率</t>
    <rPh sb="1" eb="3">
      <t>ジッシツ</t>
    </rPh>
    <rPh sb="3" eb="5">
      <t>アカジ</t>
    </rPh>
    <rPh sb="5" eb="7">
      <t>ヒリツ</t>
    </rPh>
    <phoneticPr fontId="5"/>
  </si>
  <si>
    <t>指定団体等の指定状況</t>
  </si>
  <si>
    <t>歳出総額</t>
  </si>
  <si>
    <t>ゴルフ場利用税交付金</t>
  </si>
  <si>
    <t>寄附金</t>
  </si>
  <si>
    <t>3.9</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</si>
  <si>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</si>
  <si>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</si>
  <si>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</si>
  <si>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</si>
  <si>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</si>
  <si>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</si>
  <si>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</si>
  <si>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</si>
  <si>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</si>
  <si>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</si>
  <si>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</si>
  <si>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</si>
  <si>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会計名</t>
    <rPh sb="0" eb="2">
      <t>カイケイ</t>
    </rPh>
    <rPh sb="2" eb="3">
      <t>メイ</t>
    </rPh>
    <phoneticPr fontId="33"/>
  </si>
  <si>
    <t>和光市</t>
  </si>
  <si>
    <t>地方交付税種地</t>
    <rPh sb="0" eb="2">
      <t>チホウ</t>
    </rPh>
    <rPh sb="2" eb="5">
      <t>コウフゼイ</t>
    </rPh>
    <rPh sb="5" eb="6">
      <t>シュ</t>
    </rPh>
    <rPh sb="6" eb="7">
      <t>チ</t>
    </rPh>
    <phoneticPr fontId="5"/>
  </si>
  <si>
    <t>参考</t>
    <rPh sb="0" eb="2">
      <t>サンコウ</t>
    </rPh>
    <phoneticPr fontId="5"/>
  </si>
  <si>
    <t>○</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</si>
  <si>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</si>
  <si>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</si>
  <si>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</si>
  <si>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</si>
  <si>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</si>
  <si>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</si>
  <si>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</si>
  <si>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</si>
  <si>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</si>
  <si>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</si>
  <si>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</si>
  <si>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</si>
  <si>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</si>
  <si>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</si>
  <si>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</si>
  <si>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</si>
  <si>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</si>
  <si>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</si>
  <si>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</si>
  <si>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</si>
  <si>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</si>
  <si>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</si>
  <si>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</si>
  <si>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</si>
  <si>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</si>
  <si>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</si>
  <si>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</si>
  <si>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和光都市計画事業和光市駅北口土地区画整理事業特別会計</t>
  </si>
  <si>
    <t>繰上償還金</t>
  </si>
  <si>
    <t>※5：産業構造の比率は、分母を就業人口総数とし、分類不能の産業を除いて算出。</t>
  </si>
  <si>
    <t>　人件費</t>
  </si>
  <si>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</si>
  <si>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</si>
  <si>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</si>
  <si>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</si>
  <si>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</si>
  <si>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</si>
  <si>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</si>
  <si>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</si>
  <si>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</si>
  <si>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</si>
  <si>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</si>
  <si>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</si>
  <si>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</si>
  <si>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</si>
  <si>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</si>
  <si>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</si>
  <si>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</si>
  <si>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</si>
  <si>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</si>
  <si>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</si>
  <si>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</si>
  <si>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</si>
  <si>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</si>
  <si>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朝霞和光資源循環組合</t>
    <rPh sb="0" eb="4">
      <t>アサカワコウ</t>
    </rPh>
    <rPh sb="4" eb="6">
      <t>シゲン</t>
    </rPh>
    <rPh sb="6" eb="10">
      <t>ジュンカンクミアイ</t>
    </rPh>
    <phoneticPr fontId="36"/>
  </si>
  <si>
    <t>後期高齢者医療特別会計</t>
  </si>
  <si>
    <t>基準財政収入額</t>
  </si>
  <si>
    <t>労働費</t>
  </si>
  <si>
    <t>増減率  (％)</t>
    <rPh sb="0" eb="2">
      <t>ゾウゲン</t>
    </rPh>
    <rPh sb="2" eb="3">
      <t>リツ</t>
    </rPh>
    <phoneticPr fontId="5"/>
  </si>
  <si>
    <t>0.3</t>
  </si>
  <si>
    <t>法適用企業</t>
  </si>
  <si>
    <t>0.1</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</si>
  <si>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</si>
  <si>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</si>
  <si>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</si>
  <si>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</si>
  <si>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</si>
  <si>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</si>
  <si>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</si>
  <si>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</si>
  <si>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</si>
  <si>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</si>
  <si>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</si>
  <si>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</si>
  <si>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</si>
  <si>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</si>
  <si>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</si>
  <si>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</si>
  <si>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</si>
  <si>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</si>
  <si>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</si>
  <si>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</si>
  <si>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</si>
  <si>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</si>
  <si>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</si>
  <si>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</si>
  <si>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</si>
  <si>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</si>
  <si>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</si>
  <si>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</si>
  <si>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</si>
  <si>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</si>
  <si>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</si>
  <si>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</si>
  <si>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</si>
  <si>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</si>
  <si>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</si>
  <si>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</si>
  <si>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</si>
  <si>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</si>
  <si>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</si>
  <si>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</si>
  <si>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</si>
  <si>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</si>
  <si>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</si>
  <si>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</si>
  <si>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</si>
  <si>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</si>
  <si>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</si>
  <si>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</si>
  <si>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</si>
  <si>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</si>
  <si>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</si>
  <si>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</si>
  <si>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</si>
  <si>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</si>
  <si>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</si>
  <si>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</si>
  <si>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</si>
  <si>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</si>
  <si>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</si>
  <si>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</si>
  <si>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</si>
  <si>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</si>
  <si>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</si>
  <si>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</si>
  <si>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</si>
  <si>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</si>
  <si>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</si>
  <si>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埼玉県後期高齢者医療広域連合</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</si>
  <si>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</si>
  <si>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</si>
  <si>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</si>
  <si>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</si>
  <si>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埼玉県和光市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</si>
  <si>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</si>
  <si>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</si>
  <si>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</si>
  <si>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</si>
  <si>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</si>
  <si>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</si>
  <si>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</si>
  <si>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</si>
  <si>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</si>
  <si>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</si>
  <si>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</si>
  <si>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</si>
  <si>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</si>
  <si>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</si>
  <si>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</si>
  <si>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</si>
  <si>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10"/>
  </si>
  <si>
    <t>軽油引取税交付金</t>
  </si>
  <si>
    <t>純資産又は
正味財産</t>
  </si>
  <si>
    <t>交通災害特別会計</t>
    <rPh sb="0" eb="2">
      <t>コウツウ</t>
    </rPh>
    <rPh sb="2" eb="4">
      <t>サイガイ</t>
    </rPh>
    <rPh sb="4" eb="6">
      <t>トクベツ</t>
    </rPh>
    <rPh sb="6" eb="8">
      <t>カイケイ</t>
    </rPh>
    <phoneticPr fontId="36"/>
  </si>
  <si>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</si>
  <si>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</si>
  <si>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</si>
  <si>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</si>
  <si>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</si>
  <si>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</si>
  <si>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</si>
  <si>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</si>
  <si>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</si>
  <si>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</si>
  <si>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</si>
  <si>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</si>
  <si>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</si>
  <si>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</si>
  <si>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</si>
  <si>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</si>
  <si>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</si>
  <si>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</si>
  <si>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</si>
  <si>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</si>
  <si>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</si>
  <si>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</si>
  <si>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</si>
  <si>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</si>
  <si>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</si>
  <si>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</si>
  <si>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</si>
  <si>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彩の国さいたま人づくり広域連合</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</si>
  <si>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</si>
  <si>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</si>
  <si>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</si>
  <si>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</si>
  <si>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</si>
  <si>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</si>
  <si>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</si>
  <si>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</si>
  <si>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</si>
  <si>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</si>
  <si>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</si>
  <si>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</si>
  <si>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</si>
  <si>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</si>
  <si>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</si>
  <si>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</si>
  <si>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</si>
  <si>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</si>
  <si>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</si>
  <si>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</si>
  <si>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</si>
  <si>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</si>
  <si>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</si>
  <si>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</si>
  <si>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</si>
  <si>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</si>
  <si>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</si>
  <si>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</si>
  <si>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</si>
  <si>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</si>
  <si>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</si>
  <si>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</si>
  <si>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</si>
  <si>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</si>
  <si>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</si>
  <si>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</si>
  <si>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</si>
  <si>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</si>
  <si>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</si>
  <si>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</si>
  <si>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</si>
  <si>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</si>
  <si>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</si>
  <si>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</si>
  <si>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</si>
  <si>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</si>
  <si>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</si>
  <si>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</si>
  <si>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</si>
  <si>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</si>
  <si>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</si>
  <si>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</si>
  <si>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</si>
  <si>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</si>
  <si>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</si>
  <si>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</si>
  <si>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</si>
  <si>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</si>
  <si>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</si>
  <si>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</si>
  <si>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</si>
  <si>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</si>
  <si>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</si>
  <si>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</si>
  <si>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</si>
  <si>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</si>
  <si>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</si>
  <si>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</si>
  <si>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</si>
  <si>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</si>
  <si>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</si>
  <si>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</si>
  <si>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</si>
  <si>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</si>
  <si>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</si>
  <si>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</si>
  <si>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</si>
  <si>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</si>
  <si>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</si>
  <si>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</si>
  <si>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</si>
  <si>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</si>
  <si>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</si>
  <si>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</si>
  <si>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</si>
  <si>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</si>
  <si>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</si>
  <si>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</si>
  <si>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</si>
  <si>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</si>
  <si>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</si>
  <si>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</si>
  <si>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</si>
  <si>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</si>
  <si>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</si>
  <si>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</si>
  <si>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</si>
  <si>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</si>
  <si>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</si>
  <si>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</si>
  <si>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</si>
  <si>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</si>
  <si>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</si>
  <si>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</si>
  <si>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</si>
  <si>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</si>
  <si>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</si>
  <si>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連結実質赤字額</t>
    <rPh sb="0" eb="2">
      <t>レンケツ</t>
    </rPh>
    <rPh sb="2" eb="4">
      <t>ジッシツ</t>
    </rPh>
    <rPh sb="4" eb="7">
      <t>アカジガク</t>
    </rPh>
    <phoneticPr fontId="5"/>
  </si>
  <si>
    <t>左のうち
一般会計等
負担見込額</t>
  </si>
  <si>
    <t>特別会計</t>
    <rPh sb="0" eb="2">
      <t>トクベツ</t>
    </rPh>
    <rPh sb="2" eb="4">
      <t>カイケイ</t>
    </rPh>
    <phoneticPr fontId="3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</si>
  <si>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</si>
  <si>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</si>
  <si>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</si>
  <si>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</si>
  <si>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</si>
  <si>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</si>
  <si>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</si>
  <si>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</si>
  <si>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</si>
  <si>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</si>
  <si>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</si>
  <si>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</si>
  <si>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</si>
  <si>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</si>
  <si>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</si>
  <si>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</si>
  <si>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</si>
  <si>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</si>
  <si>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</si>
  <si>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</si>
  <si>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</si>
  <si>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</si>
  <si>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</si>
  <si>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</si>
  <si>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</si>
  <si>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</si>
  <si>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</si>
  <si>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</si>
  <si>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</si>
  <si>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</si>
  <si>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</si>
  <si>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</si>
  <si>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</si>
  <si>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</si>
  <si>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</si>
  <si>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</si>
  <si>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</si>
  <si>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</si>
  <si>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</si>
  <si>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</si>
  <si>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</si>
  <si>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</si>
  <si>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</si>
  <si>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</si>
  <si>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</si>
  <si>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</si>
  <si>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</si>
  <si>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</si>
  <si>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</si>
  <si>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</si>
  <si>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</si>
  <si>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</si>
  <si>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</si>
  <si>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</si>
  <si>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</si>
  <si>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</si>
  <si>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</si>
  <si>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</si>
  <si>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</si>
  <si>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</si>
  <si>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</si>
  <si>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</si>
  <si>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</si>
  <si>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</si>
  <si>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</si>
  <si>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0.29</t>
  </si>
  <si>
    <t>その他会計（赤字）</t>
  </si>
  <si>
    <t>（百万円）</t>
  </si>
  <si>
    <t>朝霞地区一部事務組合</t>
  </si>
  <si>
    <t>埼玉県市町村総合事務組合</t>
  </si>
  <si>
    <t>一般会計</t>
    <rPh sb="0" eb="4">
      <t>イッパンカイケイ</t>
    </rPh>
    <phoneticPr fontId="36"/>
  </si>
  <si>
    <t>和光市文化振興公社</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</si>
  <si>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</si>
  <si>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</si>
  <si>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　将来負担比率は前年度から3.1ポイント減少した34.4％となり、有形固定資産減価償却率は1.4ポイント上昇した59.4％となっている。
将来負担比率減少の主な要因として、分子については、将来負担額のうち一部事務組合でのごみ広域処理施設の建設に向けた用地取得等により組合等負担見込額が増加した一方で、普通会計の地方債現在高が減少したこと、PFI事業により完成した複合施設に係る債務負担行為に基づく支出予定額が減少したことが挙げられる。分母については、標準財政規模が前年度より増加したことにより、将来負担比率は減少した。当市の将来負担比率は類似団体内平均に比べると高い傾向にあるが、これは公共施設の老朽化対策等について地方債を活用していることが主な要因と考えられる。また、有形固定資産減価償却率は類似団体内平均を下回っており、将来にわたる負担額と公共施設の老朽化対策はバランスよく行われていると考えている。</t>
    <rPh sb="20" eb="22">
      <t>ゲンショウ</t>
    </rPh>
    <rPh sb="69" eb="71">
      <t>ショウライ</t>
    </rPh>
    <rPh sb="71" eb="73">
      <t>フタン</t>
    </rPh>
    <phoneticPr fontId="43"/>
  </si>
  <si>
    <t>(　参考　）</t>
    <rPh sb="2" eb="4">
      <t>サンコウ</t>
    </rPh>
    <phoneticPr fontId="43"/>
  </si>
  <si>
    <t>当該団体値</t>
    <rPh sb="0" eb="2">
      <t>トウガイ</t>
    </rPh>
    <rPh sb="2" eb="4">
      <t>ダンタイ</t>
    </rPh>
    <rPh sb="4" eb="5">
      <t>アタイ</t>
    </rPh>
    <phoneticPr fontId="43"/>
  </si>
  <si>
    <t>将来負担比率</t>
    <phoneticPr fontId="43"/>
  </si>
  <si>
    <t>有形固定資産減価償却率</t>
    <phoneticPr fontId="43"/>
  </si>
  <si>
    <t>類似団体内平均値</t>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</si>
  <si>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</si>
  <si>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 xml:space="preserve">　将来負担比率は前年度から3.1ポイント減少した34.4％となり、比率減少の主な要因として、分子については、普通会計の地方債現在高が減少したこと、PFI事業により完成した複合施設に係る債務負担行為に基づく支出予定額が減少したこと、分母については、標準財政規模が前年度より増加したことにより、将来負担比率は減少した。また、実質公債比率は0.9ポイント上昇した4.9％となり、分子については、都市基盤整備や公共施設の老朽化対策等により地方債の元利償還金が増加したこと、PFI事業により完成した複合施設の分割払い分が通年で生じ、公債費に準ずる債務負担行為が増加したことが上昇した主な要因である。分母については、標準収入額等が市町村民税所得割の増等により増加したが、分子の増加率が分母の増加率を上回ったたため、実質公債費率は上昇した。都市基盤整備や公共施設の老朽化対策において今後も地方債を活用することが想定されるため、将来世代に過度な負担を残さないよう、計画的かつ安定的な財政運営が必要である。
</t>
    <rPh sb="160" eb="162">
      <t>ジッシツ</t>
    </rPh>
    <rPh sb="186" eb="188">
      <t>ブンシ</t>
    </rPh>
    <rPh sb="215" eb="218">
      <t>チホウサイ</t>
    </rPh>
    <rPh sb="282" eb="284">
      <t>ジョウショウ</t>
    </rPh>
    <rPh sb="286" eb="287">
      <t>オモ</t>
    </rPh>
    <rPh sb="288" eb="290">
      <t>ヨウイン</t>
    </rPh>
    <rPh sb="294" eb="296">
      <t>ブンボ</t>
    </rPh>
    <rPh sb="302" eb="304">
      <t>ヒョウジュン</t>
    </rPh>
    <rPh sb="304" eb="307">
      <t>シュウニュウガク</t>
    </rPh>
    <rPh sb="307" eb="308">
      <t>ナド</t>
    </rPh>
    <rPh sb="309" eb="314">
      <t>シチョウソンミンゼイ</t>
    </rPh>
    <rPh sb="314" eb="317">
      <t>ショトクワリ</t>
    </rPh>
    <rPh sb="318" eb="319">
      <t>ゾウ</t>
    </rPh>
    <rPh sb="319" eb="320">
      <t>ナド</t>
    </rPh>
    <rPh sb="323" eb="325">
      <t>ゾウカ</t>
    </rPh>
    <rPh sb="329" eb="331">
      <t>ブンシ</t>
    </rPh>
    <rPh sb="332" eb="335">
      <t>ゾウカリツ</t>
    </rPh>
    <rPh sb="336" eb="338">
      <t>ブンボ</t>
    </rPh>
    <rPh sb="339" eb="342">
      <t>ゾウカリツ</t>
    </rPh>
    <rPh sb="343" eb="345">
      <t>ウワマワ</t>
    </rPh>
    <rPh sb="351" eb="353">
      <t>ジッシツ</t>
    </rPh>
    <rPh sb="353" eb="357">
      <t>コウサイヒリツ</t>
    </rPh>
    <rPh sb="358" eb="360">
      <t>ジョウショウ</t>
    </rPh>
    <rPh sb="370" eb="372">
      <t>コウキョウ</t>
    </rPh>
    <rPh sb="372" eb="374">
      <t>シセツ</t>
    </rPh>
    <rPh sb="375" eb="378">
      <t>ロウキュウカ</t>
    </rPh>
    <rPh sb="378" eb="380">
      <t>タイサク</t>
    </rPh>
    <rPh sb="384" eb="386">
      <t>コンゴ</t>
    </rPh>
    <rPh sb="387" eb="390">
      <t>チホウサイ</t>
    </rPh>
    <rPh sb="391" eb="393">
      <t>カツヨウ</t>
    </rPh>
    <rPh sb="398" eb="400">
      <t>ソウテイ</t>
    </rPh>
    <phoneticPr fontId="43"/>
  </si>
  <si>
    <t>実質公債費比率</t>
    <phoneticPr fontId="43"/>
  </si>
  <si>
    <t xml:space="preserve"> </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</si>
</sst>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xf numFmtId="0" fontId="42" fillId="0" borderId="0">
      <alignment vertical="center"/>
    </xf>
    <xf numFmtId="0" fontId="42" fillId="0" borderId="0">
      <alignment vertical="center"/>
    </xf>
    <xf numFmtId="0" fontId="42" fillId="0" borderId="0"/>
    <xf numFmtId="0" fontId="42" fillId="0" borderId="0"/>
    <xf numFmtId="0" fontId="46" fillId="0" borderId="0">
      <alignment vertical="center"/>
    </xf>
  </cellStyleXfs>
  <cellXfs count="114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2" fillId="3" borderId="0" xfId="20" applyFill="1" applyAlignment="1" applyProtection="1">
      <alignment vertical="center"/>
      <protection hidden="1"/>
    </xf>
    <xf numFmtId="0" fontId="44" fillId="0" borderId="0" xfId="21" applyFont="1">
      <alignment vertical="center"/>
    </xf>
    <xf numFmtId="0" fontId="42" fillId="3" borderId="0" xfId="20" applyFill="1" applyAlignment="1">
      <alignment vertical="center"/>
    </xf>
    <xf numFmtId="0" fontId="42" fillId="3" borderId="0" xfId="20" applyFill="1" applyProtection="1">
      <protection hidden="1"/>
    </xf>
    <xf numFmtId="0" fontId="44" fillId="0" borderId="30" xfId="21" applyFont="1" applyBorder="1">
      <alignment vertical="center"/>
    </xf>
    <xf numFmtId="0" fontId="44" fillId="0" borderId="23" xfId="21" applyFont="1" applyBorder="1">
      <alignment vertical="center"/>
    </xf>
    <xf numFmtId="189" fontId="44" fillId="0" borderId="23" xfId="21" applyNumberFormat="1" applyFont="1" applyBorder="1">
      <alignment vertical="center"/>
    </xf>
    <xf numFmtId="0" fontId="44" fillId="0" borderId="16" xfId="21" applyFont="1" applyBorder="1">
      <alignment vertical="center"/>
    </xf>
    <xf numFmtId="0" fontId="44" fillId="0" borderId="42" xfId="21" applyFont="1" applyBorder="1">
      <alignment vertical="center"/>
    </xf>
    <xf numFmtId="0" fontId="44" fillId="0" borderId="14" xfId="21" applyFont="1" applyBorder="1">
      <alignment vertical="center"/>
    </xf>
    <xf numFmtId="0" fontId="44" fillId="0" borderId="31" xfId="21" applyFont="1" applyBorder="1">
      <alignment vertical="center"/>
    </xf>
    <xf numFmtId="0" fontId="44" fillId="0" borderId="34" xfId="21" applyFont="1" applyBorder="1">
      <alignment vertical="center"/>
    </xf>
    <xf numFmtId="0" fontId="44" fillId="0" borderId="15" xfId="21" applyFont="1" applyBorder="1">
      <alignment vertical="center"/>
    </xf>
    <xf numFmtId="0" fontId="44" fillId="0" borderId="35" xfId="21" applyFont="1" applyBorder="1">
      <alignment vertical="center"/>
    </xf>
    <xf numFmtId="0" fontId="45" fillId="0" borderId="30" xfId="21" applyFont="1" applyBorder="1">
      <alignment vertical="center"/>
    </xf>
    <xf numFmtId="178" fontId="46" fillId="0" borderId="0" xfId="21" applyNumberFormat="1" applyFont="1">
      <alignment vertical="center"/>
    </xf>
    <xf numFmtId="178" fontId="44" fillId="0" borderId="0" xfId="21" applyNumberFormat="1" applyFont="1">
      <alignment vertical="center"/>
    </xf>
    <xf numFmtId="187" fontId="44" fillId="3" borderId="0" xfId="22" applyNumberFormat="1" applyFont="1" applyFill="1" applyAlignment="1">
      <alignment vertical="center" wrapText="1"/>
    </xf>
    <xf numFmtId="49" fontId="44" fillId="3" borderId="0" xfId="22" applyNumberFormat="1" applyFont="1" applyFill="1" applyAlignment="1">
      <alignment horizontal="center" vertical="center" wrapText="1"/>
    </xf>
    <xf numFmtId="49" fontId="44" fillId="3" borderId="0" xfId="22" applyNumberFormat="1" applyFont="1" applyFill="1" applyAlignment="1">
      <alignment horizontal="center" vertical="center"/>
    </xf>
    <xf numFmtId="178" fontId="44" fillId="0" borderId="42" xfId="21" applyNumberFormat="1" applyFont="1" applyBorder="1">
      <alignment vertical="center"/>
    </xf>
    <xf numFmtId="178" fontId="44" fillId="0" borderId="14" xfId="21" applyNumberFormat="1" applyFont="1" applyBorder="1">
      <alignment vertical="center"/>
    </xf>
    <xf numFmtId="191" fontId="44" fillId="0" borderId="0" xfId="21" applyNumberFormat="1" applyFont="1">
      <alignment vertical="center"/>
    </xf>
    <xf numFmtId="178" fontId="44" fillId="0" borderId="31" xfId="21" applyNumberFormat="1" applyFont="1" applyBorder="1">
      <alignment vertical="center"/>
    </xf>
    <xf numFmtId="178" fontId="44" fillId="0" borderId="34" xfId="21" applyNumberFormat="1" applyFont="1" applyBorder="1">
      <alignment vertical="center"/>
    </xf>
    <xf numFmtId="189" fontId="44" fillId="0" borderId="34" xfId="21" applyNumberFormat="1" applyFont="1" applyBorder="1">
      <alignment vertical="center"/>
    </xf>
    <xf numFmtId="178" fontId="44" fillId="0" borderId="15" xfId="21" applyNumberFormat="1" applyFont="1" applyBorder="1">
      <alignment vertical="center"/>
    </xf>
    <xf numFmtId="0" fontId="45" fillId="0" borderId="42" xfId="21" applyFont="1" applyBorder="1">
      <alignment vertical="center"/>
    </xf>
    <xf numFmtId="0" fontId="44" fillId="0" borderId="0" xfId="22" applyFont="1">
      <alignment vertical="center"/>
    </xf>
    <xf numFmtId="189" fontId="44" fillId="0" borderId="0" xfId="22" applyNumberFormat="1" applyFont="1">
      <alignment vertical="center"/>
    </xf>
    <xf numFmtId="178" fontId="42" fillId="0" borderId="0" xfId="23" applyNumberFormat="1" applyAlignment="1">
      <alignment vertical="center"/>
    </xf>
    <xf numFmtId="183" fontId="42" fillId="0" borderId="0" xfId="24" applyNumberFormat="1" applyAlignment="1">
      <alignment horizontal="right" vertical="center"/>
    </xf>
    <xf numFmtId="184" fontId="42" fillId="0" borderId="0" xfId="24" applyNumberFormat="1" applyAlignment="1">
      <alignment horizontal="right" vertical="center"/>
    </xf>
    <xf numFmtId="178" fontId="44" fillId="3" borderId="0" xfId="21" applyNumberFormat="1" applyFont="1" applyFill="1" applyAlignment="1">
      <alignment vertical="center" wrapText="1"/>
    </xf>
    <xf numFmtId="178" fontId="42" fillId="0" borderId="0" xfId="23" applyNumberFormat="1" applyAlignment="1">
      <alignment horizontal="center" vertical="center"/>
    </xf>
    <xf numFmtId="0" fontId="47" fillId="0" borderId="0" xfId="25" applyFont="1">
      <alignment vertical="center"/>
    </xf>
    <xf numFmtId="0" fontId="42" fillId="3" borderId="0" xfId="20"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184" fontId="44" fillId="3" borderId="74" xfId="22" applyNumberFormat="1" applyFont="1" applyFill="1" applyBorder="1" applyAlignment="1">
      <alignment horizontal="center" vertical="center"/>
    </xf>
    <xf numFmtId="178" fontId="42" fillId="0" borderId="0" xfId="21" applyNumberFormat="1" applyAlignment="1">
      <alignment horizontal="center" vertical="center"/>
    </xf>
    <xf numFmtId="184" fontId="44" fillId="0" borderId="0" xfId="21" applyNumberFormat="1" applyFont="1" applyAlignment="1">
      <alignment horizontal="center" vertical="center"/>
    </xf>
    <xf numFmtId="187" fontId="44" fillId="3" borderId="74" xfId="22" applyNumberFormat="1" applyFont="1" applyFill="1" applyBorder="1" applyAlignment="1">
      <alignment horizontal="center" vertical="center" wrapText="1"/>
    </xf>
    <xf numFmtId="184" fontId="44" fillId="3" borderId="0" xfId="22" applyNumberFormat="1" applyFont="1" applyFill="1" applyAlignment="1">
      <alignment horizontal="center" vertical="center" wrapText="1"/>
    </xf>
    <xf numFmtId="0" fontId="44" fillId="0" borderId="74" xfId="21" applyFont="1" applyBorder="1" applyAlignment="1">
      <alignment horizontal="center" vertical="center"/>
    </xf>
    <xf numFmtId="0" fontId="44" fillId="0" borderId="0" xfId="21" applyFont="1" applyAlignment="1">
      <alignment horizontal="center" vertical="center"/>
    </xf>
    <xf numFmtId="184" fontId="44" fillId="3" borderId="0" xfId="22" applyNumberFormat="1" applyFont="1" applyFill="1" applyAlignment="1">
      <alignment horizontal="center" vertical="center"/>
    </xf>
    <xf numFmtId="187" fontId="44" fillId="3" borderId="0" xfId="22" applyNumberFormat="1" applyFont="1" applyFill="1" applyAlignment="1">
      <alignment horizontal="center" vertical="center" wrapText="1"/>
    </xf>
    <xf numFmtId="0" fontId="44" fillId="0" borderId="32" xfId="21" applyFont="1" applyBorder="1" applyAlignment="1">
      <alignment horizontal="center" vertical="center"/>
    </xf>
    <xf numFmtId="0" fontId="44" fillId="0" borderId="35" xfId="21" applyFont="1" applyBorder="1" applyAlignment="1">
      <alignment horizontal="center" vertical="center"/>
    </xf>
    <xf numFmtId="0" fontId="44" fillId="0" borderId="37" xfId="21" applyFont="1" applyBorder="1" applyAlignment="1">
      <alignment horizontal="center" vertical="center"/>
    </xf>
    <xf numFmtId="0" fontId="44" fillId="0" borderId="30" xfId="21" applyFont="1" applyBorder="1" applyAlignment="1" applyProtection="1">
      <alignment horizontal="left" vertical="top" wrapText="1"/>
      <protection locked="0"/>
    </xf>
    <xf numFmtId="0" fontId="44" fillId="0" borderId="23" xfId="21" applyFont="1" applyBorder="1" applyAlignment="1" applyProtection="1">
      <alignment horizontal="left" vertical="top" wrapText="1"/>
      <protection locked="0"/>
    </xf>
    <xf numFmtId="0" fontId="44" fillId="0" borderId="16" xfId="21" applyFont="1" applyBorder="1" applyAlignment="1" applyProtection="1">
      <alignment horizontal="left" vertical="top" wrapText="1"/>
      <protection locked="0"/>
    </xf>
    <xf numFmtId="0" fontId="44" fillId="0" borderId="42" xfId="21" applyFont="1" applyBorder="1" applyAlignment="1" applyProtection="1">
      <alignment horizontal="left" vertical="top" wrapText="1"/>
      <protection locked="0"/>
    </xf>
    <xf numFmtId="0" fontId="44" fillId="0" borderId="0" xfId="21" applyFont="1" applyAlignment="1" applyProtection="1">
      <alignment horizontal="left" vertical="top" wrapText="1"/>
      <protection locked="0"/>
    </xf>
    <xf numFmtId="0" fontId="44" fillId="0" borderId="14" xfId="21" applyFont="1" applyBorder="1" applyAlignment="1" applyProtection="1">
      <alignment horizontal="left" vertical="top" wrapText="1"/>
      <protection locked="0"/>
    </xf>
    <xf numFmtId="0" fontId="44" fillId="0" borderId="31" xfId="21" applyFont="1" applyBorder="1" applyAlignment="1" applyProtection="1">
      <alignment horizontal="left" vertical="top" wrapText="1"/>
      <protection locked="0"/>
    </xf>
    <xf numFmtId="0" fontId="44" fillId="0" borderId="34" xfId="21" applyFont="1" applyBorder="1" applyAlignment="1" applyProtection="1">
      <alignment horizontal="left" vertical="top" wrapText="1"/>
      <protection locked="0"/>
    </xf>
    <xf numFmtId="0" fontId="44" fillId="0" borderId="15" xfId="21" applyFont="1" applyBorder="1" applyAlignment="1" applyProtection="1">
      <alignment horizontal="left" vertical="top" wrapText="1"/>
      <protection locked="0"/>
    </xf>
    <xf numFmtId="187" fontId="44" fillId="0" borderId="0" xfId="22" applyNumberFormat="1" applyFont="1" applyAlignment="1">
      <alignment horizontal="center" vertical="center" wrapText="1"/>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B044566C-FA16-4C57-B481-F3C493AA3DDB}"/>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825D4184-29B0-4446-9FBB-CE0C816A217C}"/>
    <cellStyle name="標準_【レイアウト】（県）資料３（Ｐ２）　歳出比較分析表" xfId="19" xr:uid="{00000000-0005-0000-0000-000013000000}"/>
    <cellStyle name="標準_【レイアウト】（県）資料３（Ｐ２）　歳出比較分析表 2" xfId="21" xr:uid="{BE8845D6-D472-416E-AD55-8DB0AE9FA5A7}"/>
    <cellStyle name="標準_【レイアウト】（市）資料３（Ｐ２）　歳出比較分析表" xfId="18" xr:uid="{00000000-0005-0000-0000-000012000000}"/>
    <cellStyle name="標準_【レイアウト】（市）資料３（Ｐ２）　歳出比較分析表 2" xfId="22" xr:uid="{CB2805DD-D27B-4BF1-8A6E-C0D339164720}"/>
    <cellStyle name="標準_APAHO251300" xfId="13" xr:uid="{00000000-0005-0000-0000-00000D000000}"/>
    <cellStyle name="標準_APAHO251300 2" xfId="23" xr:uid="{1BAB144E-1F4C-4C89-AC0D-D7B7D2385DA5}"/>
    <cellStyle name="標準_APAHO252300" xfId="14" xr:uid="{00000000-0005-0000-0000-00000E000000}"/>
    <cellStyle name="標準_APAHO252300 2" xfId="24" xr:uid="{DB0772AC-F00B-4BB8-A7C9-36228B56D95F}"/>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D644-4902-932C-72626E81E2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48200</c:v>
                </c:pt>
                <c:pt idx="1">
                  <c:v>37758</c:v>
                </c:pt>
                <c:pt idx="2">
                  <c:v>52450</c:v>
                </c:pt>
                <c:pt idx="3">
                  <c:v>43958</c:v>
                </c:pt>
                <c:pt idx="4">
                  <c:v>36244</c:v>
                </c:pt>
              </c:numCache>
            </c:numRef>
          </c:val>
          <c:smooth val="0"/>
          <c:extLst>
            <c:ext xmlns:c16="http://schemas.microsoft.com/office/drawing/2014/chart" uri="{C3380CC4-5D6E-409C-BE32-E72D297353CC}">
              <c16:uniqueId val="{00000001-D644-4902-932C-72626E81E29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9.83</c:v>
                </c:pt>
                <c:pt idx="1">
                  <c:v>11.14</c:v>
                </c:pt>
                <c:pt idx="2">
                  <c:v>11.04</c:v>
                </c:pt>
                <c:pt idx="3">
                  <c:v>18.600000000000001</c:v>
                </c:pt>
                <c:pt idx="4">
                  <c:v>16.760000000000002</c:v>
                </c:pt>
              </c:numCache>
            </c:numRef>
          </c:val>
          <c:extLst>
            <c:ext xmlns:c16="http://schemas.microsoft.com/office/drawing/2014/chart" uri="{C3380CC4-5D6E-409C-BE32-E72D297353CC}">
              <c16:uniqueId val="{00000000-28F1-4ADE-8444-8B043857F6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8.8800000000000008</c:v>
                </c:pt>
                <c:pt idx="1">
                  <c:v>9.08</c:v>
                </c:pt>
                <c:pt idx="2">
                  <c:v>11.78</c:v>
                </c:pt>
                <c:pt idx="3">
                  <c:v>11.34</c:v>
                </c:pt>
                <c:pt idx="4">
                  <c:v>11.6</c:v>
                </c:pt>
              </c:numCache>
            </c:numRef>
          </c:val>
          <c:extLst>
            <c:ext xmlns:c16="http://schemas.microsoft.com/office/drawing/2014/chart" uri="{C3380CC4-5D6E-409C-BE32-E72D297353CC}">
              <c16:uniqueId val="{00000001-28F1-4ADE-8444-8B043857F60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3.96</c:v>
                </c:pt>
                <c:pt idx="1">
                  <c:v>2.35</c:v>
                </c:pt>
                <c:pt idx="2">
                  <c:v>2.91</c:v>
                </c:pt>
                <c:pt idx="3">
                  <c:v>6.99</c:v>
                </c:pt>
                <c:pt idx="4">
                  <c:v>-0.28999999999999998</c:v>
                </c:pt>
              </c:numCache>
            </c:numRef>
          </c:val>
          <c:smooth val="0"/>
          <c:extLst>
            <c:ext xmlns:c16="http://schemas.microsoft.com/office/drawing/2014/chart" uri="{C3380CC4-5D6E-409C-BE32-E72D297353CC}">
              <c16:uniqueId val="{00000002-28F1-4ADE-8444-8B043857F60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5E-49D6-B806-EDA71AD436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5E-49D6-B806-EDA71AD436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5E-49D6-B806-EDA71AD4360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635E-49D6-B806-EDA71AD4360B}"/>
            </c:ext>
          </c:extLst>
        </c:ser>
        <c:ser>
          <c:idx val="4"/>
          <c:order val="4"/>
          <c:tx>
            <c:strRef>
              <c:f>データシート!$A$31</c:f>
              <c:strCache>
                <c:ptCount val="1"/>
                <c:pt idx="0">
                  <c:v>和光都市計画事業和光市駅北口土地区画整理事業特別会計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0.36</c:v>
                </c:pt>
                <c:pt idx="2">
                  <c:v>#N/A</c:v>
                </c:pt>
                <c:pt idx="3">
                  <c:v>0.44</c:v>
                </c:pt>
                <c:pt idx="4">
                  <c:v>#N/A</c:v>
                </c:pt>
                <c:pt idx="5">
                  <c:v>0.28999999999999998</c:v>
                </c:pt>
                <c:pt idx="6">
                  <c:v>#N/A</c:v>
                </c:pt>
                <c:pt idx="7">
                  <c:v>0.15</c:v>
                </c:pt>
                <c:pt idx="8">
                  <c:v>#N/A</c:v>
                </c:pt>
                <c:pt idx="9">
                  <c:v>0.45</c:v>
                </c:pt>
              </c:numCache>
            </c:numRef>
          </c:val>
          <c:extLst>
            <c:ext xmlns:c16="http://schemas.microsoft.com/office/drawing/2014/chart" uri="{C3380CC4-5D6E-409C-BE32-E72D297353CC}">
              <c16:uniqueId val="{00000004-635E-49D6-B806-EDA71AD4360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0.68</c:v>
                </c:pt>
                <c:pt idx="2">
                  <c:v>#N/A</c:v>
                </c:pt>
                <c:pt idx="3">
                  <c:v>0.41</c:v>
                </c:pt>
                <c:pt idx="4">
                  <c:v>#N/A</c:v>
                </c:pt>
                <c:pt idx="5">
                  <c:v>0.41</c:v>
                </c:pt>
                <c:pt idx="6">
                  <c:v>#N/A</c:v>
                </c:pt>
                <c:pt idx="7">
                  <c:v>0.59</c:v>
                </c:pt>
                <c:pt idx="8">
                  <c:v>#N/A</c:v>
                </c:pt>
                <c:pt idx="9">
                  <c:v>0.7</c:v>
                </c:pt>
              </c:numCache>
            </c:numRef>
          </c:val>
          <c:extLst>
            <c:ext xmlns:c16="http://schemas.microsoft.com/office/drawing/2014/chart" uri="{C3380CC4-5D6E-409C-BE32-E72D297353CC}">
              <c16:uniqueId val="{00000005-635E-49D6-B806-EDA71AD4360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1.78</c:v>
                </c:pt>
                <c:pt idx="2">
                  <c:v>#N/A</c:v>
                </c:pt>
                <c:pt idx="3">
                  <c:v>1.68</c:v>
                </c:pt>
                <c:pt idx="4">
                  <c:v>#N/A</c:v>
                </c:pt>
                <c:pt idx="5">
                  <c:v>1.87</c:v>
                </c:pt>
                <c:pt idx="6">
                  <c:v>#N/A</c:v>
                </c:pt>
                <c:pt idx="7">
                  <c:v>2.61</c:v>
                </c:pt>
                <c:pt idx="8">
                  <c:v>#N/A</c:v>
                </c:pt>
                <c:pt idx="9">
                  <c:v>2.41</c:v>
                </c:pt>
              </c:numCache>
            </c:numRef>
          </c:val>
          <c:extLst>
            <c:ext xmlns:c16="http://schemas.microsoft.com/office/drawing/2014/chart" uri="{C3380CC4-5D6E-409C-BE32-E72D297353CC}">
              <c16:uniqueId val="{00000006-635E-49D6-B806-EDA71AD4360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1.37</c:v>
                </c:pt>
                <c:pt idx="2">
                  <c:v>#N/A</c:v>
                </c:pt>
                <c:pt idx="3">
                  <c:v>1.6</c:v>
                </c:pt>
                <c:pt idx="4">
                  <c:v>#N/A</c:v>
                </c:pt>
                <c:pt idx="5">
                  <c:v>2.2000000000000002</c:v>
                </c:pt>
                <c:pt idx="6">
                  <c:v>#N/A</c:v>
                </c:pt>
                <c:pt idx="7">
                  <c:v>2.4700000000000002</c:v>
                </c:pt>
                <c:pt idx="8">
                  <c:v>#N/A</c:v>
                </c:pt>
                <c:pt idx="9">
                  <c:v>2.94</c:v>
                </c:pt>
              </c:numCache>
            </c:numRef>
          </c:val>
          <c:extLst>
            <c:ext xmlns:c16="http://schemas.microsoft.com/office/drawing/2014/chart" uri="{C3380CC4-5D6E-409C-BE32-E72D297353CC}">
              <c16:uniqueId val="{00000007-635E-49D6-B806-EDA71AD4360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8.61</c:v>
                </c:pt>
                <c:pt idx="2">
                  <c:v>#N/A</c:v>
                </c:pt>
                <c:pt idx="3">
                  <c:v>7.49</c:v>
                </c:pt>
                <c:pt idx="4">
                  <c:v>#N/A</c:v>
                </c:pt>
                <c:pt idx="5">
                  <c:v>7.46</c:v>
                </c:pt>
                <c:pt idx="6">
                  <c:v>#N/A</c:v>
                </c:pt>
                <c:pt idx="7">
                  <c:v>5.53</c:v>
                </c:pt>
                <c:pt idx="8">
                  <c:v>#N/A</c:v>
                </c:pt>
                <c:pt idx="9">
                  <c:v>5.62</c:v>
                </c:pt>
              </c:numCache>
            </c:numRef>
          </c:val>
          <c:extLst>
            <c:ext xmlns:c16="http://schemas.microsoft.com/office/drawing/2014/chart" uri="{C3380CC4-5D6E-409C-BE32-E72D297353CC}">
              <c16:uniqueId val="{00000008-635E-49D6-B806-EDA71AD436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9.4600000000000009</c:v>
                </c:pt>
                <c:pt idx="2">
                  <c:v>#N/A</c:v>
                </c:pt>
                <c:pt idx="3">
                  <c:v>10.69</c:v>
                </c:pt>
                <c:pt idx="4">
                  <c:v>#N/A</c:v>
                </c:pt>
                <c:pt idx="5">
                  <c:v>10.74</c:v>
                </c:pt>
                <c:pt idx="6">
                  <c:v>#N/A</c:v>
                </c:pt>
                <c:pt idx="7">
                  <c:v>18.440000000000001</c:v>
                </c:pt>
                <c:pt idx="8">
                  <c:v>#N/A</c:v>
                </c:pt>
                <c:pt idx="9">
                  <c:v>16.3</c:v>
                </c:pt>
              </c:numCache>
            </c:numRef>
          </c:val>
          <c:extLst>
            <c:ext xmlns:c16="http://schemas.microsoft.com/office/drawing/2014/chart" uri="{C3380CC4-5D6E-409C-BE32-E72D297353CC}">
              <c16:uniqueId val="{00000009-635E-49D6-B806-EDA71AD4360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1582</c:v>
                </c:pt>
                <c:pt idx="5">
                  <c:v>1627</c:v>
                </c:pt>
                <c:pt idx="8">
                  <c:v>1572</c:v>
                </c:pt>
                <c:pt idx="11">
                  <c:v>1604</c:v>
                </c:pt>
                <c:pt idx="14">
                  <c:v>1418</c:v>
                </c:pt>
              </c:numCache>
            </c:numRef>
          </c:val>
          <c:extLst>
            <c:ext xmlns:c16="http://schemas.microsoft.com/office/drawing/2014/chart" uri="{C3380CC4-5D6E-409C-BE32-E72D297353CC}">
              <c16:uniqueId val="{00000000-3265-4975-8F27-417D467F87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65-4975-8F27-417D467F87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4</c:v>
                </c:pt>
                <c:pt idx="6">
                  <c:v>8</c:v>
                </c:pt>
                <c:pt idx="9">
                  <c:v>35</c:v>
                </c:pt>
                <c:pt idx="12">
                  <c:v>64</c:v>
                </c:pt>
              </c:numCache>
            </c:numRef>
          </c:val>
          <c:extLst>
            <c:ext xmlns:c16="http://schemas.microsoft.com/office/drawing/2014/chart" uri="{C3380CC4-5D6E-409C-BE32-E72D297353CC}">
              <c16:uniqueId val="{00000002-3265-4975-8F27-417D467F87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17</c:v>
                </c:pt>
                <c:pt idx="6">
                  <c:v>12</c:v>
                </c:pt>
                <c:pt idx="9">
                  <c:v>28</c:v>
                </c:pt>
                <c:pt idx="12">
                  <c:v>41</c:v>
                </c:pt>
              </c:numCache>
            </c:numRef>
          </c:val>
          <c:extLst>
            <c:ext xmlns:c16="http://schemas.microsoft.com/office/drawing/2014/chart" uri="{C3380CC4-5D6E-409C-BE32-E72D297353CC}">
              <c16:uniqueId val="{00000003-3265-4975-8F27-417D467F87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202</c:v>
                </c:pt>
                <c:pt idx="3">
                  <c:v>184</c:v>
                </c:pt>
                <c:pt idx="6">
                  <c:v>179</c:v>
                </c:pt>
                <c:pt idx="9">
                  <c:v>157</c:v>
                </c:pt>
                <c:pt idx="12">
                  <c:v>144</c:v>
                </c:pt>
              </c:numCache>
            </c:numRef>
          </c:val>
          <c:extLst>
            <c:ext xmlns:c16="http://schemas.microsoft.com/office/drawing/2014/chart" uri="{C3380CC4-5D6E-409C-BE32-E72D297353CC}">
              <c16:uniqueId val="{00000004-3265-4975-8F27-417D467F87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65-4975-8F27-417D467F87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65-4975-8F27-417D467F87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1702</c:v>
                </c:pt>
                <c:pt idx="3">
                  <c:v>1932</c:v>
                </c:pt>
                <c:pt idx="6">
                  <c:v>2007</c:v>
                </c:pt>
                <c:pt idx="9">
                  <c:v>2085</c:v>
                </c:pt>
                <c:pt idx="12">
                  <c:v>2169</c:v>
                </c:pt>
              </c:numCache>
            </c:numRef>
          </c:val>
          <c:extLst>
            <c:ext xmlns:c16="http://schemas.microsoft.com/office/drawing/2014/chart" uri="{C3380CC4-5D6E-409C-BE32-E72D297353CC}">
              <c16:uniqueId val="{00000007-3265-4975-8F27-417D467F870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338</c:v>
                </c:pt>
                <c:pt idx="2">
                  <c:v>#N/A</c:v>
                </c:pt>
                <c:pt idx="3">
                  <c:v>#N/A</c:v>
                </c:pt>
                <c:pt idx="4">
                  <c:v>510</c:v>
                </c:pt>
                <c:pt idx="5">
                  <c:v>#N/A</c:v>
                </c:pt>
                <c:pt idx="6">
                  <c:v>#N/A</c:v>
                </c:pt>
                <c:pt idx="7">
                  <c:v>634</c:v>
                </c:pt>
                <c:pt idx="8">
                  <c:v>#N/A</c:v>
                </c:pt>
                <c:pt idx="9">
                  <c:v>#N/A</c:v>
                </c:pt>
                <c:pt idx="10">
                  <c:v>701</c:v>
                </c:pt>
                <c:pt idx="11">
                  <c:v>#N/A</c:v>
                </c:pt>
                <c:pt idx="12">
                  <c:v>#N/A</c:v>
                </c:pt>
                <c:pt idx="13">
                  <c:v>1000</c:v>
                </c:pt>
                <c:pt idx="14">
                  <c:v>#N/A</c:v>
                </c:pt>
              </c:numCache>
            </c:numRef>
          </c:val>
          <c:smooth val="0"/>
          <c:extLst>
            <c:ext xmlns:c16="http://schemas.microsoft.com/office/drawing/2014/chart" uri="{C3380CC4-5D6E-409C-BE32-E72D297353CC}">
              <c16:uniqueId val="{00000008-3265-4975-8F27-417D467F870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8409</c:v>
                </c:pt>
                <c:pt idx="5">
                  <c:v>7619</c:v>
                </c:pt>
                <c:pt idx="8">
                  <c:v>7055</c:v>
                </c:pt>
                <c:pt idx="11">
                  <c:v>6331</c:v>
                </c:pt>
                <c:pt idx="14">
                  <c:v>5645</c:v>
                </c:pt>
              </c:numCache>
            </c:numRef>
          </c:val>
          <c:extLst>
            <c:ext xmlns:c16="http://schemas.microsoft.com/office/drawing/2014/chart" uri="{C3380CC4-5D6E-409C-BE32-E72D297353CC}">
              <c16:uniqueId val="{00000000-60CF-4B6F-A088-5FD3AE3184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4646</c:v>
                </c:pt>
                <c:pt idx="5">
                  <c:v>6306</c:v>
                </c:pt>
                <c:pt idx="8">
                  <c:v>7907</c:v>
                </c:pt>
                <c:pt idx="11">
                  <c:v>7324</c:v>
                </c:pt>
                <c:pt idx="14">
                  <c:v>6193</c:v>
                </c:pt>
              </c:numCache>
            </c:numRef>
          </c:val>
          <c:extLst>
            <c:ext xmlns:c16="http://schemas.microsoft.com/office/drawing/2014/chart" uri="{C3380CC4-5D6E-409C-BE32-E72D297353CC}">
              <c16:uniqueId val="{00000001-60CF-4B6F-A088-5FD3AE3184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3086</c:v>
                </c:pt>
                <c:pt idx="5">
                  <c:v>3283</c:v>
                </c:pt>
                <c:pt idx="8">
                  <c:v>3914</c:v>
                </c:pt>
                <c:pt idx="11">
                  <c:v>4075</c:v>
                </c:pt>
                <c:pt idx="14">
                  <c:v>5489</c:v>
                </c:pt>
              </c:numCache>
            </c:numRef>
          </c:val>
          <c:extLst>
            <c:ext xmlns:c16="http://schemas.microsoft.com/office/drawing/2014/chart" uri="{C3380CC4-5D6E-409C-BE32-E72D297353CC}">
              <c16:uniqueId val="{00000002-60CF-4B6F-A088-5FD3AE3184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CF-4B6F-A088-5FD3AE3184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CF-4B6F-A088-5FD3AE3184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5-60CF-4B6F-A088-5FD3AE3184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2945</c:v>
                </c:pt>
                <c:pt idx="3">
                  <c:v>2893</c:v>
                </c:pt>
                <c:pt idx="6">
                  <c:v>2830</c:v>
                </c:pt>
                <c:pt idx="9">
                  <c:v>2824</c:v>
                </c:pt>
                <c:pt idx="12">
                  <c:v>2765</c:v>
                </c:pt>
              </c:numCache>
            </c:numRef>
          </c:val>
          <c:extLst>
            <c:ext xmlns:c16="http://schemas.microsoft.com/office/drawing/2014/chart" uri="{C3380CC4-5D6E-409C-BE32-E72D297353CC}">
              <c16:uniqueId val="{00000006-60CF-4B6F-A088-5FD3AE3184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103</c:v>
                </c:pt>
                <c:pt idx="3">
                  <c:v>87</c:v>
                </c:pt>
                <c:pt idx="6">
                  <c:v>76</c:v>
                </c:pt>
                <c:pt idx="9">
                  <c:v>286</c:v>
                </c:pt>
                <c:pt idx="12">
                  <c:v>471</c:v>
                </c:pt>
              </c:numCache>
            </c:numRef>
          </c:val>
          <c:extLst>
            <c:ext xmlns:c16="http://schemas.microsoft.com/office/drawing/2014/chart" uri="{C3380CC4-5D6E-409C-BE32-E72D297353CC}">
              <c16:uniqueId val="{00000007-60CF-4B6F-A088-5FD3AE3184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1706</c:v>
                </c:pt>
                <c:pt idx="3">
                  <c:v>1428</c:v>
                </c:pt>
                <c:pt idx="6">
                  <c:v>1405</c:v>
                </c:pt>
                <c:pt idx="9">
                  <c:v>1160</c:v>
                </c:pt>
                <c:pt idx="12">
                  <c:v>1138</c:v>
                </c:pt>
              </c:numCache>
            </c:numRef>
          </c:val>
          <c:extLst>
            <c:ext xmlns:c16="http://schemas.microsoft.com/office/drawing/2014/chart" uri="{C3380CC4-5D6E-409C-BE32-E72D297353CC}">
              <c16:uniqueId val="{00000008-60CF-4B6F-A088-5FD3AE3184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15</c:v>
                </c:pt>
                <c:pt idx="6">
                  <c:v>289</c:v>
                </c:pt>
                <c:pt idx="9">
                  <c:v>856</c:v>
                </c:pt>
                <c:pt idx="12">
                  <c:v>797</c:v>
                </c:pt>
              </c:numCache>
            </c:numRef>
          </c:val>
          <c:extLst>
            <c:ext xmlns:c16="http://schemas.microsoft.com/office/drawing/2014/chart" uri="{C3380CC4-5D6E-409C-BE32-E72D297353CC}">
              <c16:uniqueId val="{00000009-60CF-4B6F-A088-5FD3AE3184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18723</c:v>
                </c:pt>
                <c:pt idx="3">
                  <c:v>18366</c:v>
                </c:pt>
                <c:pt idx="6">
                  <c:v>18710</c:v>
                </c:pt>
                <c:pt idx="9">
                  <c:v>18383</c:v>
                </c:pt>
                <c:pt idx="12">
                  <c:v>17743</c:v>
                </c:pt>
              </c:numCache>
            </c:numRef>
          </c:val>
          <c:extLst>
            <c:ext xmlns:c16="http://schemas.microsoft.com/office/drawing/2014/chart" uri="{C3380CC4-5D6E-409C-BE32-E72D297353CC}">
              <c16:uniqueId val="{0000000A-60CF-4B6F-A088-5FD3AE31842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7337</c:v>
                </c:pt>
                <c:pt idx="2">
                  <c:v>#N/A</c:v>
                </c:pt>
                <c:pt idx="3">
                  <c:v>#N/A</c:v>
                </c:pt>
                <c:pt idx="4">
                  <c:v>5581</c:v>
                </c:pt>
                <c:pt idx="5">
                  <c:v>#N/A</c:v>
                </c:pt>
                <c:pt idx="6">
                  <c:v>#N/A</c:v>
                </c:pt>
                <c:pt idx="7">
                  <c:v>4435</c:v>
                </c:pt>
                <c:pt idx="8">
                  <c:v>#N/A</c:v>
                </c:pt>
                <c:pt idx="9">
                  <c:v>#N/A</c:v>
                </c:pt>
                <c:pt idx="10">
                  <c:v>5779</c:v>
                </c:pt>
                <c:pt idx="11">
                  <c:v>#N/A</c:v>
                </c:pt>
                <c:pt idx="12">
                  <c:v>#N/A</c:v>
                </c:pt>
                <c:pt idx="13">
                  <c:v>5587</c:v>
                </c:pt>
                <c:pt idx="14">
                  <c:v>#N/A</c:v>
                </c:pt>
              </c:numCache>
            </c:numRef>
          </c:val>
          <c:smooth val="0"/>
          <c:extLst>
            <c:ext xmlns:c16="http://schemas.microsoft.com/office/drawing/2014/chart" uri="{C3380CC4-5D6E-409C-BE32-E72D297353CC}">
              <c16:uniqueId val="{0000000B-60CF-4B6F-A088-5FD3AE31842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1936</c:v>
                </c:pt>
                <c:pt idx="1">
                  <c:v>1854</c:v>
                </c:pt>
                <c:pt idx="2">
                  <c:v>1982</c:v>
                </c:pt>
              </c:numCache>
            </c:numRef>
          </c:val>
          <c:extLst>
            <c:ext xmlns:c16="http://schemas.microsoft.com/office/drawing/2014/chart" uri="{C3380CC4-5D6E-409C-BE32-E72D297353CC}">
              <c16:uniqueId val="{00000000-AE37-429D-9F3B-8F08B1DE36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E37-429D-9F3B-8F08B1DE36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499</c:v>
                </c:pt>
                <c:pt idx="1">
                  <c:v>745</c:v>
                </c:pt>
                <c:pt idx="2">
                  <c:v>2055</c:v>
                </c:pt>
              </c:numCache>
            </c:numRef>
          </c:val>
          <c:extLst>
            <c:ext xmlns:c16="http://schemas.microsoft.com/office/drawing/2014/chart" uri="{C3380CC4-5D6E-409C-BE32-E72D297353CC}">
              <c16:uniqueId val="{00000002-AE37-429D-9F3B-8F08B1DE365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{F8B169D7-D4B6-402D-AE8D-24382B6F8B4E}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78E-407B-A95C-B325188240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{5CE3964A-13D3-4A09-AC14-F078AB5EC7DB}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8E-407B-A95C-B325188240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{3898B5AB-9574-4602-9160-EF8D888F1B00}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8E-407B-A95C-B325188240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{697D58EF-4D1E-4228-9C7E-F4DB16E05982}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8E-407B-A95C-B325188240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{3B67BAC1-4260-4246-B9E7-01C17E0E49BB}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8E-407B-A95C-B3251882401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{A9A8C55F-1196-406D-9D65-45349E6A56DB}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78E-407B-A95C-B3251882401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{424C1428-7DBC-4DD0-874E-5C5F906639BD}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78E-407B-A95C-B3251882401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{BFFB5A0E-8D12-41A3-BECD-E9BE7DF8D206}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78E-407B-A95C-B3251882401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{0B042A6D-E554-486C-981B-0F5827CFB9CE}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78E-407B-A95C-B325188240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56.9</c:v>
                </c:pt>
                <c:pt idx="16">
                  <c:v>57.8</c:v>
                </c:pt>
                <c:pt idx="24">
                  <c:v>58</c:v>
                </c:pt>
                <c:pt idx="32">
                  <c:v>59.4</c:v>
                </c:pt>
              </c:numCache>
            </c:numRef>
          </c:xVal>
          <c:yVal>
            <c:numRef>
              <c:f>公会計指標分析・財政指標組合せ分析表!$BP$51:$DC$51</c:f>
              <c:numCache>
                <c:formatCode>#,##0.0;"▲ "#,##0.0</c:formatCode>
                <c:ptCount val="40"/>
                <c:pt idx="0">
                  <c:v>51.1</c:v>
                </c:pt>
                <c:pt idx="8">
                  <c:v>36.799999999999997</c:v>
                </c:pt>
                <c:pt idx="16">
                  <c:v>28.7</c:v>
                </c:pt>
                <c:pt idx="24">
                  <c:v>37.5</c:v>
                </c:pt>
                <c:pt idx="32">
                  <c:v>34.4</c:v>
                </c:pt>
              </c:numCache>
            </c:numRef>
          </c:yVal>
          <c:smooth val="0"/>
          <c:extLst>
            <c:ext xmlns:c16="http://schemas.microsoft.com/office/drawing/2014/chart" uri="{C3380CC4-5D6E-409C-BE32-E72D297353CC}">
              <c16:uniqueId val="{00000009-E78E-407B-A95C-B325188240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{BC80AD89-CFE9-4AA4-9D91-A516FD45608C}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78E-407B-A95C-B325188240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{E26F6F63-8C96-456B-9DC7-BCF74B7AFD0F}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8E-407B-A95C-B325188240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{E06A7B2A-ECC5-4861-9298-3CABF1D7E046}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8E-407B-A95C-B325188240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{53B89B59-8A2E-4761-AA16-3A5118711F86}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8E-407B-A95C-B325188240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{99F6787D-50BB-4BA9-9121-B6D7180EF2EE}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8E-407B-A95C-B3251882401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{E74135D0-FFE4-4786-BDB6-B70FC1E05031}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78E-407B-A95C-B3251882401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{5C3FD1D8-9137-4B15-9435-8053518D646A}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78E-407B-A95C-B3251882401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{1B7854AF-C107-49DA-8B5C-74E971AD7092}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78E-407B-A95C-B3251882401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{36E22B3A-8895-4D77-94FE-685357CEA007}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78E-407B-A95C-B325188240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63.7</c:v>
                </c:pt>
                <c:pt idx="32">
                  <c:v>64.099999999999994</c:v>
                </c:pt>
              </c:numCache>
            </c:numRef>
          </c:xVal>
          <c:yVal>
            <c:numRef>
              <c:f>公会計指標分析・財政指標組合せ分析表!$BP$55:$DC$55</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E78E-407B-A95C-B32518824016}"/>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{F69887BD-A00E-4791-81CC-9B67A9C30A57}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E04-4BA4-BBEF-A73D056B8E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{EBFD7A83-0430-4A0F-A5FE-DB92F85C6369}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04-4BA4-BBEF-A73D056B8E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{2ED25C94-D730-4460-8216-7B60117A9A4F}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04-4BA4-BBEF-A73D056B8E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{C37909E7-C95A-4AF8-8F58-2931068A5FD8}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04-4BA4-BBEF-A73D056B8E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{CDEF3DE8-E870-4AA8-BFF9-5D00678B8472}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04-4BA4-BBEF-A73D056B8E5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{2E42DBEF-0593-4CDF-8CA2-F8C44923BB05}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E04-4BA4-BBEF-A73D056B8E5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{3B9A301E-AE42-4C65-B1BD-1CF0856822A9}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E04-4BA4-BBEF-A73D056B8E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{8F95B336-494C-4779-8021-3704B0937472}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E04-4BA4-BBEF-A73D056B8E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{A0E74F40-4F0F-45A7-BE10-81FB6E7749D5}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E04-4BA4-BBEF-A73D056B8E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2.6</c:v>
                </c:pt>
                <c:pt idx="16">
                  <c:v>3.2</c:v>
                </c:pt>
                <c:pt idx="24">
                  <c:v>4</c:v>
                </c:pt>
                <c:pt idx="32">
                  <c:v>4.9000000000000004</c:v>
                </c:pt>
              </c:numCache>
            </c:numRef>
          </c:xVal>
          <c:yVal>
            <c:numRef>
              <c:f>公会計指標分析・財政指標組合せ分析表!$BP$73:$DC$73</c:f>
              <c:numCache>
                <c:formatCode>#,##0.0;"▲ "#,##0.0</c:formatCode>
                <c:ptCount val="40"/>
                <c:pt idx="0">
                  <c:v>51.1</c:v>
                </c:pt>
                <c:pt idx="8">
                  <c:v>36.799999999999997</c:v>
                </c:pt>
                <c:pt idx="16">
                  <c:v>28.7</c:v>
                </c:pt>
                <c:pt idx="24">
                  <c:v>37.5</c:v>
                </c:pt>
                <c:pt idx="32">
                  <c:v>34.4</c:v>
                </c:pt>
              </c:numCache>
            </c:numRef>
          </c:yVal>
          <c:smooth val="0"/>
          <c:extLst>
            <c:ext xmlns:c16="http://schemas.microsoft.com/office/drawing/2014/chart" uri="{C3380CC4-5D6E-409C-BE32-E72D297353CC}">
              <c16:uniqueId val="{00000009-1E04-4BA4-BBEF-A73D056B8E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460572142731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{FCD03B1E-E2F8-4310-AA6B-E1A61FE6C039}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E04-4BA4-BBEF-A73D056B8E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{B643487E-BE3A-476C-9EB9-DCB7DAA0E8E3}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04-4BA4-BBEF-A73D056B8E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{B3F852E1-E0CC-4E18-8805-844475D0F585}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04-4BA4-BBEF-A73D056B8E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{0C6794EA-C4C7-4685-BB53-FECC8B320320}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04-4BA4-BBEF-A73D056B8E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{77864C9B-ECD2-405A-84BF-18DEAF60787E}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04-4BA4-BBEF-A73D056B8E54}"/>
                </c:ext>
              </c:extLst>
            </c:dLbl>
            <c:dLbl>
              <c:idx val="8"/>
              <c:layout>
                <c:manualLayout>
                  <c:x val="-2.346887377204348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{E75CCD84-59D3-44B2-AD7B-7E5B0DDEEFA1}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E04-4BA4-BBEF-A73D056B8E5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{724CFB19-436A-4FBF-9E6C-D093D95FC2A6}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E04-4BA4-BBEF-A73D056B8E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{161A6E27-8142-4959-B642-E935ADFFCBB6}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E04-4BA4-BBEF-A73D056B8E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{AF8BEBFD-29F6-41A8-8F91-08CA05A86F23}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E04-4BA4-BBEF-A73D056B8E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1E04-4BA4-BBEF-A73D056B8E54}"/>
            </c:ext>
          </c:extLst>
        </c:ser>
        <c:dLbls>
          <c:showLegendKey val="0"/>
          <c:showVal val="1"/>
          <c:showCatName val="0"/>
          <c:showSerName val="0"/>
          <c:showPercent val="0"/>
          <c:showBubbleSize val="0"/>
        </c:dLbls>
        <c:axId val="84219776"/>
        <c:axId val="84234240"/>
      </c:scatterChart>
      <c:valAx>
        <c:axId val="84219776"/>
        <c:scaling>
          <c:orientation val="maxMin"/>
          <c:max val="9"/>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83,962
81,546
11.04
35,236,546
32,224,362
2,863,079
17,083,188
17,673,131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34.4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latin typeface="游ゴシック"/>
              <a:ea typeface="游ゴシック"/>
            </a:rPr>
            <a:t>　３ヵ年平均では</a:t>
          </a:r>
          <a:r>
            <a:rPr kumimoji="1" lang="en-US" altLang="ja-JP" sz="800">
              <a:latin typeface="游ゴシック"/>
              <a:ea typeface="游ゴシック"/>
            </a:rPr>
            <a:t>1.04</a:t>
          </a:r>
          <a:r>
            <a:rPr kumimoji="1" lang="ja-JP" altLang="en-US" sz="800">
              <a:latin typeface="游ゴシック"/>
              <a:ea typeface="游ゴシック"/>
            </a:rPr>
            <a:t>と前年度から</a:t>
          </a:r>
          <a:r>
            <a:rPr kumimoji="1" lang="en-US" altLang="ja-JP" sz="800">
              <a:latin typeface="游ゴシック"/>
              <a:ea typeface="游ゴシック"/>
            </a:rPr>
            <a:t>0.01</a:t>
          </a:r>
          <a:r>
            <a:rPr kumimoji="1" lang="ja-JP" altLang="en-US" sz="800">
              <a:latin typeface="游ゴシック"/>
              <a:ea typeface="游ゴシック"/>
            </a:rPr>
            <a:t>ポイント減少した。類似団体、全国平均及び埼玉県平均からみて高水準を維持している。なお、単年度の財政力指数については、1</a:t>
          </a:r>
          <a:r>
            <a:rPr kumimoji="1" lang="en-US" altLang="ja-JP" sz="800">
              <a:latin typeface="游ゴシック"/>
              <a:ea typeface="游ゴシック"/>
            </a:rPr>
            <a:t>.038</a:t>
          </a:r>
          <a:r>
            <a:rPr kumimoji="1" lang="ja-JP" altLang="en-US" sz="800">
              <a:latin typeface="游ゴシック"/>
              <a:ea typeface="游ゴシック"/>
            </a:rPr>
            <a:t>となった。</a:t>
          </a:r>
        </a:p>
        <a:p>
          <a:r>
            <a:rPr kumimoji="1" lang="ja-JP" altLang="en-US" sz="800">
              <a:latin typeface="游ゴシック"/>
              <a:ea typeface="游ゴシック"/>
            </a:rPr>
            <a:t>　令和年度は、算定基礎となる国勢調査人口の増加に伴う基準財政需要額が増加し、また、国の補正予算により地方交付税が増額され再算定が行われた結果、6年ぶりに単年度の財政力指数が1を下回ったが、令和4年度は税収の増等により基準財政収入額が増加し、再び財政力指数が1を上回った。　</a:t>
          </a:r>
          <a:endParaRPr kumimoji="1" lang="ja-JP" altLang="en-US" sz="800">
            <a:latin typeface="ＭＳ Ｐゴシック"/>
            <a:ea typeface="ＭＳ Ｐゴシック"/>
          </a:endParaRPr>
        </a:p>
        <a:p>
          <a:r>
            <a:rPr kumimoji="1" lang="ja-JP" altLang="en-US" sz="800">
              <a:latin typeface="游ゴシック"/>
              <a:ea typeface="游ゴシック"/>
            </a:rPr>
            <a:t>　当市の財政力指数が高い主な要因は、市税収入が多いことであり、今後も都市基盤整備事業の推進により固定資産税等の増加が見込まれる。しかしながら、基準財政需要額の積算の中で大きなウェイトを占める人口も増加しているため、財政力指数は微増又は横ばいで推移していくものと見込んでい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134620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138430</xdr:rowOff>
    </xdr:from>
    <xdr:to>
      <xdr:col>23</xdr:col>
      <xdr:colOff>133350</xdr:colOff>
      <xdr:row>37</xdr:row>
      <xdr:rowOff>158750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820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57785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98425</xdr:rowOff>
    </xdr:from>
    <xdr:to>
      <xdr:col>19</xdr:col>
      <xdr:colOff>133350</xdr:colOff>
      <xdr:row>37</xdr:row>
      <xdr:rowOff>138430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420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98425</xdr:rowOff>
    </xdr:from>
    <xdr:to>
      <xdr:col>15</xdr:col>
      <xdr:colOff>82550</xdr:colOff>
      <xdr:row>37</xdr:row>
      <xdr:rowOff>118745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4420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19685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6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118745</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62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125095</xdr:rowOff>
    </xdr:from>
    <xdr:to>
      <xdr:col>11</xdr:col>
      <xdr:colOff>82550</xdr:colOff>
      <xdr:row>44</xdr:row>
      <xdr:rowOff>55245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40640</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4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144780</xdr:rowOff>
    </xdr:from>
    <xdr:to>
      <xdr:col>7</xdr:col>
      <xdr:colOff>31750</xdr:colOff>
      <xdr:row>44</xdr:row>
      <xdr:rowOff>74930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59690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29210</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7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87630</xdr:rowOff>
    </xdr:from>
    <xdr:to>
      <xdr:col>19</xdr:col>
      <xdr:colOff>184150</xdr:colOff>
      <xdr:row>38</xdr:row>
      <xdr:rowOff>17780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27940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00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47625</xdr:rowOff>
    </xdr:from>
    <xdr:to>
      <xdr:col>15</xdr:col>
      <xdr:colOff>133350</xdr:colOff>
      <xdr:row>37</xdr:row>
      <xdr:rowOff>149225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159385</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6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67945</xdr:rowOff>
    </xdr:from>
    <xdr:to>
      <xdr:col>11</xdr:col>
      <xdr:colOff>82550</xdr:colOff>
      <xdr:row>37</xdr:row>
      <xdr:rowOff>169545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8255</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8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48260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050">
              <a:solidFill>
                <a:schemeClr val="dk1"/>
              </a:solidFill>
              <a:effectLst/>
              <a:latin typeface="+mn-ea"/>
              <a:ea typeface="+mn-ea"/>
              <a:cs typeface="+mn-cs"/>
            </a:rPr>
            <a:t>　</a:t>
          </a:r>
          <a:r>
            <a:rPr lang="ja-JP" altLang="ja-JP" sz="800">
              <a:solidFill>
                <a:schemeClr val="dk1"/>
              </a:solidFill>
              <a:effectLst/>
              <a:latin typeface="+mn-ea"/>
              <a:ea typeface="+mn-ea"/>
              <a:cs typeface="+mn-cs"/>
            </a:rPr>
            <a:t> 経常収支比率は前年度から0</a:t>
          </a:r>
          <a:r>
            <a:rPr lang="en-US" altLang="ja-JP" sz="800">
              <a:solidFill>
                <a:schemeClr val="dk1"/>
              </a:solidFill>
              <a:effectLst/>
              <a:latin typeface="+mn-ea"/>
              <a:ea typeface="+mn-ea"/>
              <a:cs typeface="+mn-cs"/>
            </a:rPr>
            <a:t>.7</a:t>
          </a:r>
          <a:r>
            <a:rPr lang="ja-JP" altLang="ja-JP" sz="800">
              <a:solidFill>
                <a:schemeClr val="dk1"/>
              </a:solidFill>
              <a:effectLst/>
              <a:latin typeface="+mn-ea"/>
              <a:ea typeface="+mn-ea"/>
              <a:cs typeface="+mn-cs"/>
            </a:rPr>
            <a:t>ポイント増加し、89.9となっ</a:t>
          </a:r>
          <a:r>
            <a:rPr lang="ja-JP" altLang="en-US" sz="800">
              <a:solidFill>
                <a:schemeClr val="dk1"/>
              </a:solidFill>
              <a:effectLst/>
              <a:latin typeface="+mn-ea"/>
              <a:ea typeface="+mn-ea"/>
              <a:cs typeface="+mn-cs"/>
            </a:rPr>
            <a:t>た</a:t>
          </a:r>
          <a:r>
            <a:rPr lang="ja-JP" altLang="ja-JP" sz="800">
              <a:solidFill>
                <a:schemeClr val="dk1"/>
              </a:solidFill>
              <a:effectLst/>
              <a:latin typeface="+mn-ea"/>
              <a:ea typeface="+mn-ea"/>
              <a:cs typeface="+mn-cs"/>
            </a:rPr>
            <a:t>。分母となる経常一般財源等については、地方税</a:t>
          </a:r>
          <a:r>
            <a:rPr lang="ja-JP" altLang="en-US" sz="800">
              <a:solidFill>
                <a:schemeClr val="dk1"/>
              </a:solidFill>
              <a:effectLst/>
              <a:latin typeface="+mn-ea"/>
              <a:ea typeface="+mn-ea"/>
              <a:cs typeface="+mn-cs"/>
            </a:rPr>
            <a:t>（+529</a:t>
          </a:r>
          <a:r>
            <a:rPr lang="en-US" altLang="ja-JP" sz="800">
              <a:solidFill>
                <a:schemeClr val="dk1"/>
              </a:solidFill>
              <a:effectLst/>
              <a:latin typeface="+mn-ea"/>
              <a:ea typeface="+mn-ea"/>
              <a:cs typeface="+mn-cs"/>
            </a:rPr>
            <a:t>,508</a:t>
          </a:r>
          <a:r>
            <a:rPr lang="ja-JP" altLang="en-US" sz="800">
              <a:solidFill>
                <a:schemeClr val="dk1"/>
              </a:solidFill>
              <a:effectLst/>
              <a:latin typeface="+mn-ea"/>
              <a:ea typeface="+mn-ea"/>
              <a:cs typeface="+mn-cs"/>
            </a:rPr>
            <a:t>千円）</a:t>
          </a:r>
          <a:r>
            <a:rPr lang="ja-JP" altLang="ja-JP" sz="800">
              <a:solidFill>
                <a:schemeClr val="dk1"/>
              </a:solidFill>
              <a:effectLst/>
              <a:latin typeface="+mn-ea"/>
              <a:ea typeface="+mn-ea"/>
              <a:cs typeface="+mn-cs"/>
            </a:rPr>
            <a:t>及び地方消費税交付金</a:t>
          </a:r>
          <a:r>
            <a:rPr lang="ja-JP" altLang="en-US" sz="800">
              <a:solidFill>
                <a:schemeClr val="dk1"/>
              </a:solidFill>
              <a:effectLst/>
              <a:latin typeface="+mn-ea"/>
              <a:ea typeface="+mn-ea"/>
              <a:cs typeface="+mn-cs"/>
            </a:rPr>
            <a:t>（+</a:t>
          </a:r>
          <a:r>
            <a:rPr lang="en-US" altLang="ja-JP" sz="800">
              <a:solidFill>
                <a:schemeClr val="dk1"/>
              </a:solidFill>
              <a:effectLst/>
              <a:latin typeface="+mn-ea"/>
              <a:ea typeface="+mn-ea"/>
              <a:cs typeface="+mn-cs"/>
            </a:rPr>
            <a:t>120,975</a:t>
          </a:r>
          <a:r>
            <a:rPr lang="ja-JP" altLang="en-US" sz="800">
              <a:solidFill>
                <a:schemeClr val="dk1"/>
              </a:solidFill>
              <a:effectLst/>
              <a:latin typeface="+mn-ea"/>
              <a:ea typeface="+mn-ea"/>
              <a:cs typeface="+mn-cs"/>
            </a:rPr>
            <a:t>千円）等が増加したが、令和4年度は再び不交付団体となったため、普通交付税（△164,565千円）は減少し、全体として453,916千円の増加となっている。</a:t>
          </a:r>
          <a:r>
            <a:rPr lang="ja-JP" altLang="ja-JP" sz="800">
              <a:solidFill>
                <a:schemeClr val="dk1"/>
              </a:solidFill>
              <a:effectLst/>
              <a:latin typeface="+mn-ea"/>
              <a:ea typeface="+mn-ea"/>
              <a:cs typeface="+mn-cs"/>
            </a:rPr>
            <a:t>分子となる経常的事業に充当した一般財源については、各公共施設の光熱費、新設した児童センター及び市民プールの指定管理料等に伴う物件費の増加</a:t>
          </a:r>
          <a:r>
            <a:rPr lang="ja-JP" altLang="en-US" sz="800">
              <a:solidFill>
                <a:schemeClr val="dk1"/>
              </a:solidFill>
              <a:effectLst/>
              <a:latin typeface="+mn-ea"/>
              <a:ea typeface="+mn-ea"/>
              <a:cs typeface="+mn-cs"/>
            </a:rPr>
            <a:t>、都市基盤整備事業の推進による公債費の増加により、経常経費が増加したため、経常収支比率が上昇している。</a:t>
          </a:r>
          <a:endParaRPr kumimoji="1" lang="ja-JP" altLang="en-US" sz="800">
            <a:latin typeface="ＭＳ Ｐゴシック"/>
            <a:ea typeface="ＭＳ Ｐゴシック"/>
          </a:endParaRPr>
        </a:p>
        <a:p>
          <a:r>
            <a:rPr lang="ja-JP" altLang="ja-JP" sz="800">
              <a:solidFill>
                <a:schemeClr val="dk1"/>
              </a:solidFill>
              <a:effectLst/>
              <a:latin typeface="+mn-ea"/>
              <a:ea typeface="+mn-ea"/>
              <a:cs typeface="+mn-cs"/>
            </a:rPr>
            <a:t>　今後も光熱費、公債費、扶助費等の経常経費の増加、普通交付税の不交付団体となることが見込まれるため、行政改革の推進による経常経費の削減を行うとともに、都市基盤整備事業の推進により地方税の増収に努め、比率の改善を図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19685</xdr:rowOff>
    </xdr:from>
    <xdr:to>
      <xdr:col>23</xdr:col>
      <xdr:colOff>133350</xdr:colOff>
      <xdr:row>67</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235"/>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106045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19685</xdr:rowOff>
    </xdr:from>
    <xdr:to>
      <xdr:col>24</xdr:col>
      <xdr:colOff>12700</xdr:colOff>
      <xdr:row>59</xdr:row>
      <xdr:rowOff>19685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100965</xdr:rowOff>
    </xdr:from>
    <xdr:to>
      <xdr:col>23</xdr:col>
      <xdr:colOff>133350</xdr:colOff>
      <xdr:row>62</xdr:row>
      <xdr:rowOff>156845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3086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83820</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100965</xdr:rowOff>
    </xdr:from>
    <xdr:to>
      <xdr:col>19</xdr:col>
      <xdr:colOff>133350</xdr:colOff>
      <xdr:row>63</xdr:row>
      <xdr:rowOff>26035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3086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105410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116840</xdr:rowOff>
    </xdr:from>
    <xdr:to>
      <xdr:col>15</xdr:col>
      <xdr:colOff>82550</xdr:colOff>
      <xdr:row>63</xdr:row>
      <xdr:rowOff>26035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4674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26670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116840</xdr:rowOff>
    </xdr:from>
    <xdr:to>
      <xdr:col>11</xdr:col>
      <xdr:colOff>31750</xdr:colOff>
      <xdr:row>62</xdr:row>
      <xdr:rowOff>125095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467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168275</xdr:rowOff>
    </xdr:from>
    <xdr:to>
      <xdr:col>11</xdr:col>
      <xdr:colOff>82550</xdr:colOff>
      <xdr:row>64</xdr:row>
      <xdr:rowOff>98425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83185</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120650</xdr:rowOff>
    </xdr:from>
    <xdr:to>
      <xdr:col>7</xdr:col>
      <xdr:colOff>31750</xdr:colOff>
      <xdr:row>64</xdr:row>
      <xdr:rowOff>50165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34925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106045</xdr:rowOff>
    </xdr:from>
    <xdr:to>
      <xdr:col>23</xdr:col>
      <xdr:colOff>184150</xdr:colOff>
      <xdr:row>63</xdr:row>
      <xdr:rowOff>36195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122555</xdr:rowOff>
    </xdr:from>
    <xdr:ext cx="762000" cy="2584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81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50165</xdr:rowOff>
    </xdr:from>
    <xdr:to>
      <xdr:col>19</xdr:col>
      <xdr:colOff>184150</xdr:colOff>
      <xdr:row>62</xdr:row>
      <xdr:rowOff>151765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136525</xdr:rowOff>
    </xdr:from>
    <xdr:ext cx="7366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66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146685</xdr:rowOff>
    </xdr:from>
    <xdr:to>
      <xdr:col>15</xdr:col>
      <xdr:colOff>133350</xdr:colOff>
      <xdr:row>63</xdr:row>
      <xdr:rowOff>76835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86995</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6350</xdr:rowOff>
    </xdr:from>
    <xdr:ext cx="762000"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74930</xdr:rowOff>
    </xdr:from>
    <xdr:to>
      <xdr:col>7</xdr:col>
      <xdr:colOff>31750</xdr:colOff>
      <xdr:row>63</xdr:row>
      <xdr:rowOff>4445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14605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3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[123,673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800">
              <a:solidFill>
                <a:schemeClr val="dk1"/>
              </a:solidFill>
              <a:effectLst/>
              <a:latin typeface="+mn-lt"/>
              <a:ea typeface="+mn-ea"/>
              <a:cs typeface="+mn-cs"/>
            </a:rPr>
            <a:t>　人口1人当たり人件費・物件費等決算額については、前年度から3</a:t>
          </a:r>
          <a:r>
            <a:rPr lang="en-US" altLang="ja-JP" sz="800">
              <a:solidFill>
                <a:schemeClr val="dk1"/>
              </a:solidFill>
              <a:effectLst/>
              <a:latin typeface="+mn-lt"/>
              <a:ea typeface="+mn-ea"/>
              <a:cs typeface="+mn-cs"/>
            </a:rPr>
            <a:t>,299</a:t>
          </a:r>
          <a:r>
            <a:rPr lang="ja-JP" altLang="ja-JP" sz="800">
              <a:solidFill>
                <a:schemeClr val="dk1"/>
              </a:solidFill>
              <a:effectLst/>
              <a:latin typeface="+mn-lt"/>
              <a:ea typeface="+mn-ea"/>
              <a:cs typeface="+mn-cs"/>
            </a:rPr>
            <a:t>円増加し123</a:t>
          </a:r>
          <a:r>
            <a:rPr lang="en-US" altLang="ja-JP" sz="800">
              <a:solidFill>
                <a:schemeClr val="dk1"/>
              </a:solidFill>
              <a:effectLst/>
              <a:latin typeface="+mn-lt"/>
              <a:ea typeface="+mn-ea"/>
              <a:cs typeface="+mn-cs"/>
            </a:rPr>
            <a:t>,673</a:t>
          </a:r>
          <a:r>
            <a:rPr lang="ja-JP" altLang="ja-JP" sz="800">
              <a:solidFill>
                <a:schemeClr val="dk1"/>
              </a:solidFill>
              <a:effectLst/>
              <a:latin typeface="+mn-lt"/>
              <a:ea typeface="+mn-ea"/>
              <a:cs typeface="+mn-cs"/>
            </a:rPr>
            <a:t>円となった。</a:t>
          </a:r>
          <a:endParaRPr lang="ja-JP" altLang="ja-JP" sz="800">
            <a:effectLst/>
          </a:endParaRPr>
        </a:p>
        <a:p>
          <a:r>
            <a:rPr lang="ja-JP" altLang="ja-JP" sz="800">
              <a:solidFill>
                <a:schemeClr val="dk1"/>
              </a:solidFill>
              <a:effectLst/>
              <a:latin typeface="+mn-lt"/>
              <a:ea typeface="+mn-ea"/>
              <a:cs typeface="+mn-cs"/>
            </a:rPr>
            <a:t>　令和4年度については、人事院勧告に基づく期末・勤勉手当の支給率の減額により人件費は減少したものの、市民プールや総合児童センター、放課後こども教室等の運営費用が増加により物件費が増加したことが主な要因である。</a:t>
          </a:r>
          <a:endParaRPr lang="ja-JP" altLang="ja-JP" sz="800">
            <a:effectLst/>
          </a:endParaRPr>
        </a:p>
        <a:p>
          <a:r>
            <a:rPr lang="ja-JP" altLang="ja-JP" sz="800">
              <a:solidFill>
                <a:schemeClr val="dk1"/>
              </a:solidFill>
              <a:effectLst/>
              <a:latin typeface="+mn-lt"/>
              <a:ea typeface="+mn-ea"/>
              <a:cs typeface="+mn-cs"/>
            </a:rPr>
            <a:t>　類似団体、全国平均及び県内平均に比べて低く抑えられている要因は、少ない職員数で行政運営を行ってきたことにより人件費が低水準であること、地理的優位性から人口が増加していること等が考えられる。</a:t>
          </a:r>
          <a:endParaRPr lang="ja-JP" altLang="ja-JP" sz="800">
            <a:effectLst/>
          </a:endParaRPr>
        </a:p>
        <a:p>
          <a:r>
            <a:rPr lang="ja-JP" altLang="ja-JP" sz="800">
              <a:solidFill>
                <a:schemeClr val="dk1"/>
              </a:solidFill>
              <a:effectLst/>
              <a:latin typeface="+mn-lt"/>
              <a:ea typeface="+mn-ea"/>
              <a:cs typeface="+mn-cs"/>
            </a:rPr>
            <a:t>　当市では、和光市健全な財政運営に関する条例において、定期的に委託料等の見直しを行うことを規定しており、今後も有効性・効率性等の観点から見直しを行い、物件費</a:t>
          </a:r>
          <a:r>
            <a:rPr lang="ja-JP" altLang="en-US" sz="800">
              <a:solidFill>
                <a:schemeClr val="dk1"/>
              </a:solidFill>
              <a:effectLst/>
              <a:latin typeface="+mn-lt"/>
              <a:ea typeface="+mn-ea"/>
              <a:cs typeface="+mn-cs"/>
            </a:rPr>
            <a:t>等</a:t>
          </a:r>
          <a:r>
            <a:rPr lang="ja-JP" altLang="ja-JP" sz="800">
              <a:solidFill>
                <a:schemeClr val="dk1"/>
              </a:solidFill>
              <a:effectLst/>
              <a:latin typeface="+mn-lt"/>
              <a:ea typeface="+mn-ea"/>
              <a:cs typeface="+mn-cs"/>
            </a:rPr>
            <a:t>の抑制に努める。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147320</xdr:rowOff>
    </xdr:from>
    <xdr:to>
      <xdr:col>23</xdr:col>
      <xdr:colOff>133350</xdr:colOff>
      <xdr:row>90</xdr:row>
      <xdr:rowOff>106045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20"/>
          <a:ext cx="0" cy="1673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78105</xdr:rowOff>
    </xdr:from>
    <xdr:ext cx="762000" cy="2584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246,082</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106045</xdr:rowOff>
    </xdr:from>
    <xdr:to>
      <xdr:col>24</xdr:col>
      <xdr:colOff>12700</xdr:colOff>
      <xdr:row>90</xdr:row>
      <xdr:rowOff>106045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62230</xdr:rowOff>
    </xdr:from>
    <xdr:ext cx="762000" cy="25908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100,458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147320</xdr:rowOff>
    </xdr:from>
    <xdr:to>
      <xdr:col>24</xdr:col>
      <xdr:colOff>12700</xdr:colOff>
      <xdr:row>80</xdr:row>
      <xdr:rowOff>147320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33020</xdr:rowOff>
    </xdr:from>
    <xdr:to>
      <xdr:col>23</xdr:col>
      <xdr:colOff>133350</xdr:colOff>
      <xdr:row>82</xdr:row>
      <xdr:rowOff>71120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919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140970</xdr:rowOff>
    </xdr:from>
    <xdr:ext cx="762000" cy="259080"/>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168910</xdr:rowOff>
    </xdr:from>
    <xdr:to>
      <xdr:col>23</xdr:col>
      <xdr:colOff>184150</xdr:colOff>
      <xdr:row>83</xdr:row>
      <xdr:rowOff>99060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116840</xdr:rowOff>
    </xdr:from>
    <xdr:to>
      <xdr:col>19</xdr:col>
      <xdr:colOff>133350</xdr:colOff>
      <xdr:row>82</xdr:row>
      <xdr:rowOff>33020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042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123825</xdr:rowOff>
    </xdr:from>
    <xdr:to>
      <xdr:col>19</xdr:col>
      <xdr:colOff>184150</xdr:colOff>
      <xdr:row>83</xdr:row>
      <xdr:rowOff>53975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38735</xdr:rowOff>
    </xdr:from>
    <xdr:ext cx="7366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9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44450</xdr:rowOff>
    </xdr:from>
    <xdr:to>
      <xdr:col>15</xdr:col>
      <xdr:colOff>82550</xdr:colOff>
      <xdr:row>81</xdr:row>
      <xdr:rowOff>116840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319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48260</xdr:rowOff>
    </xdr:from>
    <xdr:to>
      <xdr:col>15</xdr:col>
      <xdr:colOff>133350</xdr:colOff>
      <xdr:row>84</xdr:row>
      <xdr:rowOff>149860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134620</xdr:rowOff>
    </xdr:from>
    <xdr:ext cx="762000" cy="2584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36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161290</xdr:rowOff>
    </xdr:from>
    <xdr:to>
      <xdr:col>11</xdr:col>
      <xdr:colOff>31750</xdr:colOff>
      <xdr:row>81</xdr:row>
      <xdr:rowOff>44450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772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69215</xdr:rowOff>
    </xdr:from>
    <xdr:to>
      <xdr:col>11</xdr:col>
      <xdr:colOff>82550</xdr:colOff>
      <xdr:row>83</xdr:row>
      <xdr:rowOff>170815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155575</xdr:rowOff>
    </xdr:from>
    <xdr:ext cx="762000" cy="2584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8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20320</xdr:rowOff>
    </xdr:from>
    <xdr:to>
      <xdr:col>7</xdr:col>
      <xdr:colOff>31750</xdr:colOff>
      <xdr:row>83</xdr:row>
      <xdr:rowOff>121920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106680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3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20320</xdr:rowOff>
    </xdr:from>
    <xdr:to>
      <xdr:col>23</xdr:col>
      <xdr:colOff>184150</xdr:colOff>
      <xdr:row>82</xdr:row>
      <xdr:rowOff>121920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36830</xdr:rowOff>
    </xdr:from>
    <xdr:ext cx="762000" cy="259080"/>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2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153670</xdr:rowOff>
    </xdr:from>
    <xdr:to>
      <xdr:col>19</xdr:col>
      <xdr:colOff>184150</xdr:colOff>
      <xdr:row>82</xdr:row>
      <xdr:rowOff>83820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94615</xdr:rowOff>
    </xdr:from>
    <xdr:ext cx="7366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10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120,374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66040</xdr:rowOff>
    </xdr:from>
    <xdr:to>
      <xdr:col>15</xdr:col>
      <xdr:colOff>133350</xdr:colOff>
      <xdr:row>81</xdr:row>
      <xdr:rowOff>167640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6350</xdr:rowOff>
    </xdr:from>
    <xdr:ext cx="7620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2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165100</xdr:rowOff>
    </xdr:from>
    <xdr:to>
      <xdr:col>11</xdr:col>
      <xdr:colOff>82550</xdr:colOff>
      <xdr:row>81</xdr:row>
      <xdr:rowOff>95250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105410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106,446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110490</xdr:rowOff>
    </xdr:from>
    <xdr:to>
      <xdr:col>7</xdr:col>
      <xdr:colOff>31750</xdr:colOff>
      <xdr:row>81</xdr:row>
      <xdr:rowOff>40640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50800</xdr:rowOff>
    </xdr:from>
    <xdr:ext cx="762000" cy="25908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mn-lt"/>
              <a:ea typeface="+mn-ea"/>
              <a:cs typeface="+mn-cs"/>
            </a:rPr>
            <a:t>　ラスパイレス指数は、類似団体平均及び全国市平均と比べて高くなっている。</a:t>
          </a:r>
          <a:endParaRPr kumimoji="1" lang="ja-JP" altLang="en-US" sz="900">
            <a:latin typeface="ＭＳ Ｐゴシック"/>
            <a:ea typeface="ＭＳ Ｐゴシック"/>
          </a:endParaRPr>
        </a:p>
        <a:p>
          <a:r>
            <a:rPr lang="ja-JP" altLang="ja-JP" sz="900">
              <a:solidFill>
                <a:schemeClr val="dk1"/>
              </a:solidFill>
              <a:effectLst/>
              <a:latin typeface="+mn-lt"/>
              <a:ea typeface="+mn-ea"/>
              <a:cs typeface="+mn-cs"/>
            </a:rPr>
            <a:t>　主な要因としては、職員数が少ないため、給料月額に変動が生じた場合に経験年数階層に与える影響が大きくなること、また、国と比較して初任給の号給が高いことから、全体として給料額が上がる傾向にあることが挙げられる。</a:t>
          </a:r>
          <a:endParaRPr kumimoji="1" lang="ja-JP" altLang="en-US" sz="900">
            <a:latin typeface="ＭＳ Ｐゴシック"/>
            <a:ea typeface="ＭＳ Ｐゴシック"/>
          </a:endParaRPr>
        </a:p>
        <a:p>
          <a:r>
            <a:rPr lang="ja-JP" altLang="ja-JP" sz="900">
              <a:solidFill>
                <a:schemeClr val="dk1"/>
              </a:solidFill>
              <a:effectLst/>
              <a:latin typeface="+mn-lt"/>
              <a:ea typeface="+mn-ea"/>
              <a:cs typeface="+mn-cs"/>
            </a:rPr>
            <a:t>　高齢層職員の昇給・昇格抑制措置等を実施しており、今後も、人事院勧告や近隣市との均衡を考慮し、適正化に努める</a:t>
          </a:r>
          <a:r>
            <a:rPr lang="ja-JP" altLang="en-US" sz="9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89</xdr:row>
      <xdr:rowOff>121285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39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2000" cy="259080"/>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121285</xdr:rowOff>
    </xdr:from>
    <xdr:to>
      <xdr:col>81</xdr:col>
      <xdr:colOff>133350</xdr:colOff>
      <xdr:row>89</xdr:row>
      <xdr:rowOff>121285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17780</xdr:rowOff>
    </xdr:from>
    <xdr:to>
      <xdr:col>81</xdr:col>
      <xdr:colOff>44450</xdr:colOff>
      <xdr:row>89</xdr:row>
      <xdr:rowOff>635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0538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50165</xdr:rowOff>
    </xdr:from>
    <xdr:ext cx="762000" cy="25908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4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33655</xdr:rowOff>
    </xdr:from>
    <xdr:to>
      <xdr:col>81</xdr:col>
      <xdr:colOff>95250</xdr:colOff>
      <xdr:row>86</xdr:row>
      <xdr:rowOff>135255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120650</xdr:rowOff>
    </xdr:from>
    <xdr:to>
      <xdr:col>77</xdr:col>
      <xdr:colOff>44450</xdr:colOff>
      <xdr:row>88</xdr:row>
      <xdr:rowOff>17780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368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120650</xdr:rowOff>
    </xdr:from>
    <xdr:to>
      <xdr:col>72</xdr:col>
      <xdr:colOff>203200</xdr:colOff>
      <xdr:row>90</xdr:row>
      <xdr:rowOff>1905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36800"/>
          <a:ext cx="8890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111125</xdr:rowOff>
    </xdr:from>
    <xdr:ext cx="762000"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69850</xdr:rowOff>
    </xdr:from>
    <xdr:to>
      <xdr:col>68</xdr:col>
      <xdr:colOff>152400</xdr:colOff>
      <xdr:row>90</xdr:row>
      <xdr:rowOff>1905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32890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76200</xdr:rowOff>
    </xdr:from>
    <xdr:ext cx="762000"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76200</xdr:rowOff>
    </xdr:from>
    <xdr:ext cx="762000" cy="2584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121285</xdr:rowOff>
    </xdr:from>
    <xdr:to>
      <xdr:col>81</xdr:col>
      <xdr:colOff>95250</xdr:colOff>
      <xdr:row>89</xdr:row>
      <xdr:rowOff>52070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0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17780</xdr:rowOff>
    </xdr:from>
    <xdr:ext cx="762000" cy="2584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05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137795</xdr:rowOff>
    </xdr:from>
    <xdr:to>
      <xdr:col>77</xdr:col>
      <xdr:colOff>95250</xdr:colOff>
      <xdr:row>88</xdr:row>
      <xdr:rowOff>67945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52705</xdr:rowOff>
    </xdr:from>
    <xdr:ext cx="7366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40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69215</xdr:rowOff>
    </xdr:from>
    <xdr:to>
      <xdr:col>73</xdr:col>
      <xdr:colOff>44450</xdr:colOff>
      <xdr:row>87</xdr:row>
      <xdr:rowOff>170815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155575</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7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89</xdr:row>
      <xdr:rowOff>122555</xdr:rowOff>
    </xdr:from>
    <xdr:to>
      <xdr:col>68</xdr:col>
      <xdr:colOff>203200</xdr:colOff>
      <xdr:row>90</xdr:row>
      <xdr:rowOff>52705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37465</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4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105410</xdr:rowOff>
    </xdr:from>
    <xdr:ext cx="762000" cy="25908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mn-lt"/>
              <a:ea typeface="+mn-ea"/>
              <a:cs typeface="+mn-cs"/>
            </a:rPr>
            <a:t>　これまでの定員適正化の取組において、事務事業の見直し、民間委託の推進等を積極的に実施してきたことにより、県内の地方公共団体や類似団体に比べて少ない職員数で行政運営を行っている。</a:t>
          </a:r>
          <a:endParaRPr lang="ja-JP" altLang="ja-JP" sz="900">
            <a:effectLst/>
          </a:endParaRPr>
        </a:p>
        <a:p>
          <a:r>
            <a:rPr lang="ja-JP" altLang="ja-JP" sz="900">
              <a:solidFill>
                <a:schemeClr val="dk1"/>
              </a:solidFill>
              <a:effectLst/>
              <a:latin typeface="+mn-lt"/>
              <a:ea typeface="+mn-ea"/>
              <a:cs typeface="+mn-cs"/>
            </a:rPr>
            <a:t>　しかしながら、権限移譲の推進、高齢化の進展等社会情勢の変化に伴う行政需要の増加等により業務量が増加していることから、人員削減を前提とするのではなく、限られた人的資源で業務効率を最大限に高め、業務量及び内容に応じた適正な人員配置を行うことを基本として、職員数を増員しているため、人口1,000人当たり職員数は増加してい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29210</xdr:rowOff>
    </xdr:from>
    <xdr:to>
      <xdr:col>81</xdr:col>
      <xdr:colOff>44450</xdr:colOff>
      <xdr:row>67</xdr:row>
      <xdr:rowOff>37465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331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10160</xdr:rowOff>
    </xdr:from>
    <xdr:ext cx="762000"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37465</xdr:rowOff>
    </xdr:from>
    <xdr:to>
      <xdr:col>81</xdr:col>
      <xdr:colOff>133350</xdr:colOff>
      <xdr:row>67</xdr:row>
      <xdr:rowOff>37465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114935</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29210</xdr:rowOff>
    </xdr:from>
    <xdr:to>
      <xdr:col>81</xdr:col>
      <xdr:colOff>133350</xdr:colOff>
      <xdr:row>58</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15875</xdr:rowOff>
    </xdr:from>
    <xdr:to>
      <xdr:col>81</xdr:col>
      <xdr:colOff>44450</xdr:colOff>
      <xdr:row>59</xdr:row>
      <xdr:rowOff>27940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314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135890</xdr:rowOff>
    </xdr:from>
    <xdr:ext cx="762000" cy="25908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163830</xdr:rowOff>
    </xdr:from>
    <xdr:to>
      <xdr:col>81</xdr:col>
      <xdr:colOff>95250</xdr:colOff>
      <xdr:row>61</xdr:row>
      <xdr:rowOff>93980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12065</xdr:rowOff>
    </xdr:from>
    <xdr:to>
      <xdr:col>77</xdr:col>
      <xdr:colOff>44450</xdr:colOff>
      <xdr:row>59</xdr:row>
      <xdr:rowOff>15875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276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157480</xdr:rowOff>
    </xdr:from>
    <xdr:to>
      <xdr:col>77</xdr:col>
      <xdr:colOff>95250</xdr:colOff>
      <xdr:row>61</xdr:row>
      <xdr:rowOff>87630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72390</xdr:rowOff>
    </xdr:from>
    <xdr:ext cx="7366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165100</xdr:rowOff>
    </xdr:from>
    <xdr:to>
      <xdr:col>72</xdr:col>
      <xdr:colOff>203200</xdr:colOff>
      <xdr:row>59</xdr:row>
      <xdr:rowOff>12065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092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154940</xdr:rowOff>
    </xdr:from>
    <xdr:to>
      <xdr:col>73</xdr:col>
      <xdr:colOff>44450</xdr:colOff>
      <xdr:row>63</xdr:row>
      <xdr:rowOff>84455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69215</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165100</xdr:rowOff>
    </xdr:from>
    <xdr:to>
      <xdr:col>68</xdr:col>
      <xdr:colOff>152400</xdr:colOff>
      <xdr:row>59</xdr:row>
      <xdr:rowOff>3810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1092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77470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7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154940</xdr:rowOff>
    </xdr:from>
    <xdr:to>
      <xdr:col>64</xdr:col>
      <xdr:colOff>152400</xdr:colOff>
      <xdr:row>63</xdr:row>
      <xdr:rowOff>84455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69215</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165100</xdr:rowOff>
    </xdr:from>
    <xdr:ext cx="762000"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136525</xdr:rowOff>
    </xdr:from>
    <xdr:to>
      <xdr:col>77</xdr:col>
      <xdr:colOff>95250</xdr:colOff>
      <xdr:row>59</xdr:row>
      <xdr:rowOff>66675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76835</xdr:rowOff>
    </xdr:from>
    <xdr:ext cx="7366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49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132715</xdr:rowOff>
    </xdr:from>
    <xdr:to>
      <xdr:col>73</xdr:col>
      <xdr:colOff>44450</xdr:colOff>
      <xdr:row>59</xdr:row>
      <xdr:rowOff>63500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73025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114300</xdr:rowOff>
    </xdr:from>
    <xdr:to>
      <xdr:col>68</xdr:col>
      <xdr:colOff>203200</xdr:colOff>
      <xdr:row>59</xdr:row>
      <xdr:rowOff>44450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54610</xdr:rowOff>
    </xdr:from>
    <xdr:ext cx="762000" cy="2584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2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124460</xdr:rowOff>
    </xdr:from>
    <xdr:to>
      <xdr:col>64</xdr:col>
      <xdr:colOff>152400</xdr:colOff>
      <xdr:row>59</xdr:row>
      <xdr:rowOff>54610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64770</xdr:rowOff>
    </xdr:from>
    <xdr:ext cx="762000" cy="2584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3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ja-JP" sz="900" b="0" i="0" u="none" strike="noStrike" kern="0" cap="none" spc="0" normalizeH="0" baseline="0" noProof="0">
              <a:ln>
                <a:noFill/>
              </a:ln>
              <a:solidFill>
                <a:prstClr val="black"/>
              </a:solidFill>
              <a:effectLst/>
              <a:uLnTx/>
              <a:uFillTx/>
              <a:latin typeface="+mn-ea"/>
              <a:ea typeface="+mn-ea"/>
              <a:cs typeface="+mn-cs"/>
            </a:rPr>
            <a:t>　実質公債費比率は、前年度と比較して0.9ポイント</a:t>
          </a:r>
          <a:r>
            <a:rPr kumimoji="0" lang="ja-JP" altLang="en-US" sz="900" b="0" i="0" u="none" strike="noStrike" kern="0" cap="none" spc="0" normalizeH="0" baseline="0" noProof="0">
              <a:ln>
                <a:noFill/>
              </a:ln>
              <a:solidFill>
                <a:prstClr val="black"/>
              </a:solidFill>
              <a:effectLst/>
              <a:uLnTx/>
              <a:uFillTx/>
              <a:latin typeface="+mn-ea"/>
              <a:ea typeface="+mn-ea"/>
              <a:cs typeface="+mn-cs"/>
            </a:rPr>
            <a:t>上昇し</a:t>
          </a:r>
          <a:r>
            <a:rPr kumimoji="0" lang="ja-JP" altLang="ja-JP" sz="900" b="0" i="0" u="none" strike="noStrike" kern="0" cap="none" spc="0" normalizeH="0" baseline="0" noProof="0">
              <a:ln>
                <a:noFill/>
              </a:ln>
              <a:solidFill>
                <a:prstClr val="black"/>
              </a:solidFill>
              <a:effectLst/>
              <a:uLnTx/>
              <a:uFillTx/>
              <a:latin typeface="+mn-ea"/>
              <a:ea typeface="+mn-ea"/>
              <a:cs typeface="+mn-cs"/>
            </a:rPr>
            <a:t>4</a:t>
          </a:r>
          <a:r>
            <a:rPr kumimoji="0" lang="en-US" altLang="ja-JP" sz="900" b="0" i="0" u="none" strike="noStrike" kern="0" cap="none" spc="0" normalizeH="0" baseline="0" noProof="0">
              <a:ln>
                <a:noFill/>
              </a:ln>
              <a:solidFill>
                <a:prstClr val="black"/>
              </a:solidFill>
              <a:effectLst/>
              <a:uLnTx/>
              <a:uFillTx/>
              <a:latin typeface="+mn-ea"/>
              <a:ea typeface="+mn-ea"/>
              <a:cs typeface="+mn-cs"/>
            </a:rPr>
            <a:t>.9</a:t>
          </a:r>
          <a:r>
            <a:rPr kumimoji="0" lang="ja-JP" altLang="ja-JP" sz="900" b="0" i="0" u="none" strike="noStrike" kern="0" cap="none" spc="0" normalizeH="0" baseline="0" noProof="0">
              <a:ln>
                <a:noFill/>
              </a:ln>
              <a:solidFill>
                <a:prstClr val="black"/>
              </a:solidFill>
              <a:effectLst/>
              <a:uLnTx/>
              <a:uFillTx/>
              <a:latin typeface="+mn-ea"/>
              <a:ea typeface="+mn-ea"/>
              <a:cs typeface="+mn-cs"/>
            </a:rPr>
            <a:t>％となった。</a:t>
          </a:r>
          <a:endParaRPr kumimoji="1" lang="ja-JP" altLang="en-US" sz="900">
            <a:latin typeface="ＭＳ Ｐゴシック"/>
            <a:ea typeface="ＭＳ Ｐゴシック"/>
          </a:endParaRPr>
        </a:p>
        <a:p>
          <a:r>
            <a:rPr kumimoji="1" lang="ja-JP" altLang="en-US" sz="900">
              <a:latin typeface="+mn-ea"/>
              <a:ea typeface="+mn-ea"/>
            </a:rPr>
            <a:t>　比率増加の主な要因として、分子については、都市基盤整備や公共施設の更新等により地方債現在高が増加していることから元利償還金が増加し、また、PFI事業により完成した広沢複合施設の分割払い分が通年で生じたため、公債費に準ずる債務負担行為が増加している。加えて、算定対象となる元利償還金等から控除される特定財源の額等は減少したため、分子が増加した。分母については、標準税収入額等が市町村民税所得割や固定資産税の増等により増加したことにより分母が増加した。</a:t>
          </a:r>
          <a:endParaRPr kumimoji="1" lang="ja-JP" altLang="en-US" sz="900">
            <a:latin typeface="ＭＳ Ｐゴシック"/>
            <a:ea typeface="ＭＳ Ｐゴシック"/>
          </a:endParaRPr>
        </a:p>
        <a:p>
          <a:r>
            <a:rPr kumimoji="1" lang="ja-JP" altLang="en-US" sz="900">
              <a:latin typeface="+mn-ea"/>
              <a:ea typeface="+mn-ea"/>
            </a:rPr>
            <a:t>分子、分母ともに増加したが、分子の増加率が分母の増加率を上回ったため、実質公債費比率が増加した。</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161290</xdr:rowOff>
    </xdr:from>
    <xdr:ext cx="762000"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100330</xdr:rowOff>
    </xdr:from>
    <xdr:ext cx="762000" cy="2584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46355</xdr:rowOff>
    </xdr:from>
    <xdr:to>
      <xdr:col>81</xdr:col>
      <xdr:colOff>44450</xdr:colOff>
      <xdr:row>40</xdr:row>
      <xdr:rowOff>118745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0435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112395</xdr:rowOff>
    </xdr:from>
    <xdr:ext cx="762000" cy="2584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3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140335</xdr:rowOff>
    </xdr:from>
    <xdr:to>
      <xdr:col>81</xdr:col>
      <xdr:colOff>95250</xdr:colOff>
      <xdr:row>41</xdr:row>
      <xdr:rowOff>70485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46355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402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132715</xdr:rowOff>
    </xdr:from>
    <xdr:to>
      <xdr:col>77</xdr:col>
      <xdr:colOff>95250</xdr:colOff>
      <xdr:row>41</xdr:row>
      <xdr:rowOff>63500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47625</xdr:rowOff>
    </xdr:from>
    <xdr:ext cx="7366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7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105410</xdr:rowOff>
    </xdr:from>
    <xdr:to>
      <xdr:col>72</xdr:col>
      <xdr:colOff>203200</xdr:colOff>
      <xdr:row>39</xdr:row>
      <xdr:rowOff>153670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919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106045</xdr:rowOff>
    </xdr:from>
    <xdr:to>
      <xdr:col>73</xdr:col>
      <xdr:colOff>44450</xdr:colOff>
      <xdr:row>42</xdr:row>
      <xdr:rowOff>36195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20955</xdr:rowOff>
    </xdr:from>
    <xdr:ext cx="762000" cy="2584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81280</xdr:rowOff>
    </xdr:from>
    <xdr:to>
      <xdr:col>68</xdr:col>
      <xdr:colOff>152400</xdr:colOff>
      <xdr:row>39</xdr:row>
      <xdr:rowOff>105410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67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36830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130175</xdr:rowOff>
    </xdr:from>
    <xdr:to>
      <xdr:col>64</xdr:col>
      <xdr:colOff>152400</xdr:colOff>
      <xdr:row>42</xdr:row>
      <xdr:rowOff>60325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45085</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67945</xdr:rowOff>
    </xdr:from>
    <xdr:to>
      <xdr:col>81</xdr:col>
      <xdr:colOff>95250</xdr:colOff>
      <xdr:row>40</xdr:row>
      <xdr:rowOff>169545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84455</xdr:rowOff>
    </xdr:from>
    <xdr:ext cx="762000"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7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167005</xdr:rowOff>
    </xdr:from>
    <xdr:to>
      <xdr:col>77</xdr:col>
      <xdr:colOff>95250</xdr:colOff>
      <xdr:row>40</xdr:row>
      <xdr:rowOff>97790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107315</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2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43180</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58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166370</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0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142240</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a:t>
          </a:r>
          <a:r>
            <a:rPr kumimoji="1" lang="ja-JP" altLang="en-US" sz="900">
              <a:latin typeface="+mn-ea"/>
              <a:ea typeface="+mn-ea"/>
            </a:rPr>
            <a:t>将来負担比率は、前年度と比較して3.1ポイント減少し34.4％となった。</a:t>
          </a:r>
        </a:p>
        <a:p>
          <a:r>
            <a:rPr kumimoji="1" lang="ja-JP" altLang="en-US" sz="900">
              <a:latin typeface="+mn-ea"/>
              <a:ea typeface="+mn-ea"/>
            </a:rPr>
            <a:t>　比率減少の主な要因として、分子については、将来負担額のうち一部事務組合でのごみ広域処理施設の建設に向けた用地取得等により組合等負担見込額が増加した一方で、普通会計の地方債現在高が639,722千円減少したこと、令和3年度にPFI事業により完成した広沢複合施設に係る分割払い分の支払い等により債務負担行為に基づく支出予定額が58,978千円減少したことが挙げられる。分母については、標準財政規模が前年度より738,924千円増加したことにより、結果的に将来負担比率は減少した。　</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95250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45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67310</xdr:rowOff>
    </xdr:from>
    <xdr:ext cx="762000" cy="259080"/>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95250</xdr:rowOff>
    </xdr:from>
    <xdr:to>
      <xdr:col>81</xdr:col>
      <xdr:colOff>133350</xdr:colOff>
      <xdr:row>23</xdr:row>
      <xdr:rowOff>95250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88900</xdr:rowOff>
    </xdr:from>
    <xdr:to>
      <xdr:col>81</xdr:col>
      <xdr:colOff>44450</xdr:colOff>
      <xdr:row>16</xdr:row>
      <xdr:rowOff>130175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83210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170815</xdr:rowOff>
    </xdr:from>
    <xdr:ext cx="762000" cy="2584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152400</xdr:rowOff>
    </xdr:from>
    <xdr:to>
      <xdr:col>81</xdr:col>
      <xdr:colOff>95250</xdr:colOff>
      <xdr:row>14</xdr:row>
      <xdr:rowOff>82550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12065</xdr:rowOff>
    </xdr:from>
    <xdr:to>
      <xdr:col>77</xdr:col>
      <xdr:colOff>44450</xdr:colOff>
      <xdr:row>16</xdr:row>
      <xdr:rowOff>130175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75526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69850</xdr:rowOff>
    </xdr:from>
    <xdr:to>
      <xdr:col>77</xdr:col>
      <xdr:colOff>95250</xdr:colOff>
      <xdr:row>14</xdr:row>
      <xdr:rowOff>171450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10160</xdr:rowOff>
    </xdr:from>
    <xdr:ext cx="7366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12065</xdr:rowOff>
    </xdr:from>
    <xdr:to>
      <xdr:col>72</xdr:col>
      <xdr:colOff>203200</xdr:colOff>
      <xdr:row>16</xdr:row>
      <xdr:rowOff>120650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7552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123190</xdr:rowOff>
    </xdr:from>
    <xdr:to>
      <xdr:col>73</xdr:col>
      <xdr:colOff>44450</xdr:colOff>
      <xdr:row>16</xdr:row>
      <xdr:rowOff>53340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63500</xdr:rowOff>
    </xdr:from>
    <xdr:ext cx="762000" cy="2584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6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120650</xdr:rowOff>
    </xdr:from>
    <xdr:to>
      <xdr:col>68</xdr:col>
      <xdr:colOff>152400</xdr:colOff>
      <xdr:row>17</xdr:row>
      <xdr:rowOff>140970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86385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56515</xdr:rowOff>
    </xdr:from>
    <xdr:to>
      <xdr:col>68</xdr:col>
      <xdr:colOff>203200</xdr:colOff>
      <xdr:row>15</xdr:row>
      <xdr:rowOff>158115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168275</xdr:rowOff>
    </xdr:from>
    <xdr:ext cx="762000" cy="2584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7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88900</xdr:rowOff>
    </xdr:from>
    <xdr:to>
      <xdr:col>64</xdr:col>
      <xdr:colOff>152400</xdr:colOff>
      <xdr:row>16</xdr:row>
      <xdr:rowOff>19050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29210</xdr:rowOff>
    </xdr:from>
    <xdr:ext cx="7620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38100</xdr:rowOff>
    </xdr:from>
    <xdr:to>
      <xdr:col>81</xdr:col>
      <xdr:colOff>95250</xdr:colOff>
      <xdr:row>16</xdr:row>
      <xdr:rowOff>139700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10160</xdr:rowOff>
    </xdr:from>
    <xdr:ext cx="762000" cy="259080"/>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79375</xdr:rowOff>
    </xdr:from>
    <xdr:to>
      <xdr:col>77</xdr:col>
      <xdr:colOff>95250</xdr:colOff>
      <xdr:row>17</xdr:row>
      <xdr:rowOff>9525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166370</xdr:rowOff>
    </xdr:from>
    <xdr:ext cx="736600"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09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132715</xdr:rowOff>
    </xdr:from>
    <xdr:to>
      <xdr:col>73</xdr:col>
      <xdr:colOff>44450</xdr:colOff>
      <xdr:row>16</xdr:row>
      <xdr:rowOff>63500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04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47625</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9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69850</xdr:rowOff>
    </xdr:from>
    <xdr:to>
      <xdr:col>68</xdr:col>
      <xdr:colOff>203200</xdr:colOff>
      <xdr:row>17</xdr:row>
      <xdr:rowOff>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156210</xdr:rowOff>
    </xdr:from>
    <xdr:ext cx="762000" cy="2584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99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90170</xdr:rowOff>
    </xdr:from>
    <xdr:to>
      <xdr:col>64</xdr:col>
      <xdr:colOff>152400</xdr:colOff>
      <xdr:row>18</xdr:row>
      <xdr:rowOff>20320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5080</xdr:rowOff>
    </xdr:from>
    <xdr:ext cx="762000" cy="25908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83,962
81,546
11.04
35,236,546
32,224,362
2,863,079
17,083,188
17,673,131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34.4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800" b="0" i="0" u="none" strike="noStrike" kern="0" cap="none" spc="0" normalizeH="0" baseline="0" noProof="0">
              <a:ln>
                <a:noFill/>
              </a:ln>
              <a:solidFill>
                <a:prstClr val="black"/>
              </a:solidFill>
              <a:effectLst/>
              <a:uLnTx/>
              <a:uFillTx/>
              <a:latin typeface="+mn-ea"/>
              <a:ea typeface="+mn-ea"/>
              <a:cs typeface="+mn-cs"/>
            </a:rPr>
            <a:t>　人件費に係る経常収支比率は、前年度と変わらず</a:t>
          </a:r>
          <a:r>
            <a:rPr kumimoji="0" lang="en-US" altLang="ja-JP" sz="800" b="0" i="0" u="none" strike="noStrike" kern="0" cap="none" spc="0" normalizeH="0" baseline="0" noProof="0">
              <a:ln>
                <a:noFill/>
              </a:ln>
              <a:solidFill>
                <a:prstClr val="black"/>
              </a:solidFill>
              <a:effectLst/>
              <a:uLnTx/>
              <a:uFillTx/>
              <a:latin typeface="+mn-ea"/>
              <a:ea typeface="+mn-ea"/>
              <a:cs typeface="+mn-cs"/>
            </a:rPr>
            <a:t>22.2</a:t>
          </a:r>
          <a:r>
            <a:rPr kumimoji="0" lang="ja-JP" altLang="ja-JP" sz="800" b="0" i="0" u="none" strike="noStrike" kern="0" cap="none" spc="0" normalizeH="0" baseline="0" noProof="0">
              <a:ln>
                <a:noFill/>
              </a:ln>
              <a:solidFill>
                <a:prstClr val="black"/>
              </a:solidFill>
              <a:effectLst/>
              <a:uLnTx/>
              <a:uFillTx/>
              <a:latin typeface="+mn-ea"/>
              <a:ea typeface="+mn-ea"/>
              <a:cs typeface="+mn-cs"/>
            </a:rPr>
            <a:t>％となった。職員数の増員により常勤職員の給料総額は増加しているものの、人事院勧告に基づく期末・勤勉手当の支給率の減、分母となる経常一般財源の増加により横ばいとなっている。</a:t>
          </a:r>
        </a:p>
        <a:p>
          <a:pPr marL="0" marR="0" lvl="0" indent="0" defTabSz="914400" eaLnBrk="1" fontAlgn="auto" latinLnBrk="0" hangingPunct="1">
            <a:lnSpc>
              <a:spcPct val="100000"/>
            </a:lnSpc>
            <a:spcBef>
              <a:spcPts val="0"/>
            </a:spcBef>
            <a:spcAft>
              <a:spcPts val="0"/>
            </a:spcAft>
            <a:defRPr/>
          </a:pPr>
          <a:r>
            <a:rPr kumimoji="0" lang="ja-JP" altLang="ja-JP" sz="800" b="0" i="0" u="none" strike="noStrike" kern="0" cap="none" spc="0" normalizeH="0" baseline="0" noProof="0">
              <a:ln>
                <a:noFill/>
              </a:ln>
              <a:solidFill>
                <a:prstClr val="black"/>
              </a:solidFill>
              <a:effectLst/>
              <a:uLnTx/>
              <a:uFillTx/>
              <a:latin typeface="+mn-ea"/>
              <a:ea typeface="+mn-ea"/>
              <a:cs typeface="+mn-cs"/>
            </a:rPr>
            <a:t>　定員適正化の取組により職員数を抑制できているため、類似団体平均及び埼玉県平均に比べて低い水準にあるが、職員数、時間外勤務手当等の増により人件費は増加傾向にある。</a:t>
          </a:r>
          <a:endParaRPr kumimoji="1" lang="ja-JP" altLang="en-US" sz="800">
            <a:latin typeface="ＭＳ Ｐゴシック"/>
            <a:ea typeface="ＭＳ Ｐゴシック"/>
          </a:endParaRPr>
        </a:p>
        <a:p>
          <a:r>
            <a:rPr kumimoji="0" lang="ja-JP" altLang="ja-JP" sz="800" b="0" i="0" u="none" strike="noStrike" kern="0" cap="none" spc="0" normalizeH="0" baseline="0" noProof="0">
              <a:ln>
                <a:noFill/>
              </a:ln>
              <a:solidFill>
                <a:prstClr val="black"/>
              </a:solidFill>
              <a:effectLst/>
              <a:uLnTx/>
              <a:uFillTx/>
              <a:latin typeface="+mn-ea"/>
              <a:ea typeface="+mn-ea"/>
              <a:cs typeface="+mn-cs"/>
            </a:rPr>
            <a:t>　また、今後も、</a:t>
          </a:r>
          <a:r>
            <a:rPr lang="ja-JP" altLang="ja-JP" sz="800">
              <a:solidFill>
                <a:schemeClr val="dk1"/>
              </a:solidFill>
              <a:effectLst/>
              <a:latin typeface="+mn-lt"/>
              <a:ea typeface="+mn-ea"/>
              <a:cs typeface="+mn-cs"/>
            </a:rPr>
            <a:t>人員削減を前提とするのではなく、限られた人的資源で業務効率を最大限に高め、業務量及び内容に応じた適正な人員配置を行うことを基本として、職員数を増員していく予定のため、会計年度任用職員や時間外勤務手当の縮減等も含めて、人件費の上昇に注視しながら行政運営を行っていく必要があ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93980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123190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239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113030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123190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239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147320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154940</xdr:rowOff>
    </xdr:from>
    <xdr:ext cx="761365"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88900</xdr:rowOff>
    </xdr:from>
    <xdr:ext cx="735965"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66040</xdr:rowOff>
    </xdr:from>
    <xdr:ext cx="761365"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800" b="0" i="0" baseline="0">
              <a:solidFill>
                <a:schemeClr val="dk1"/>
              </a:solidFill>
              <a:effectLst/>
              <a:latin typeface="+mn-ea"/>
              <a:ea typeface="+mn-ea"/>
              <a:cs typeface="+mn-cs"/>
            </a:rPr>
            <a:t>　物件費に係る経常収支比率は、前年度から1</a:t>
          </a:r>
          <a:r>
            <a:rPr kumimoji="1" lang="en-US" altLang="ja-JP" sz="800" b="0" i="0" baseline="0">
              <a:solidFill>
                <a:schemeClr val="dk1"/>
              </a:solidFill>
              <a:effectLst/>
              <a:latin typeface="+mn-ea"/>
              <a:ea typeface="+mn-ea"/>
              <a:cs typeface="+mn-cs"/>
            </a:rPr>
            <a:t>.1</a:t>
          </a:r>
          <a:r>
            <a:rPr kumimoji="1" lang="ja-JP" altLang="ja-JP" sz="800" b="0" i="0" baseline="0">
              <a:solidFill>
                <a:schemeClr val="dk1"/>
              </a:solidFill>
              <a:effectLst/>
              <a:latin typeface="+mn-ea"/>
              <a:ea typeface="+mn-ea"/>
              <a:cs typeface="+mn-cs"/>
            </a:rPr>
            <a:t>ポイント増加し</a:t>
          </a:r>
          <a:r>
            <a:rPr kumimoji="1" lang="en-US" altLang="ja-JP" sz="800" b="0" i="0" baseline="0">
              <a:solidFill>
                <a:schemeClr val="dk1"/>
              </a:solidFill>
              <a:effectLst/>
              <a:latin typeface="+mn-ea"/>
              <a:ea typeface="+mn-ea"/>
              <a:cs typeface="+mn-cs"/>
            </a:rPr>
            <a:t>24.5</a:t>
          </a:r>
          <a:r>
            <a:rPr kumimoji="1" lang="ja-JP" altLang="ja-JP" sz="800" b="0" i="0" baseline="0">
              <a:solidFill>
                <a:schemeClr val="dk1"/>
              </a:solidFill>
              <a:effectLst/>
              <a:latin typeface="+mn-ea"/>
              <a:ea typeface="+mn-ea"/>
              <a:cs typeface="+mn-cs"/>
            </a:rPr>
            <a:t>％となった</a:t>
          </a:r>
          <a:r>
            <a:rPr kumimoji="1" lang="ja-JP" altLang="en-US" sz="800" b="0" i="0" baseline="0">
              <a:solidFill>
                <a:schemeClr val="dk1"/>
              </a:solidFill>
              <a:effectLst/>
              <a:latin typeface="+mn-ea"/>
              <a:ea typeface="+mn-ea"/>
              <a:cs typeface="+mn-cs"/>
            </a:rPr>
            <a:t>。</a:t>
          </a:r>
          <a:r>
            <a:rPr kumimoji="0" lang="ja-JP" altLang="ja-JP" sz="800" b="0" i="0" u="none" strike="noStrike" kern="0" cap="none" spc="0" normalizeH="0" baseline="0" noProof="0">
              <a:ln>
                <a:noFill/>
              </a:ln>
              <a:solidFill>
                <a:prstClr val="black"/>
              </a:solidFill>
              <a:effectLst/>
              <a:uLnTx/>
              <a:uFillTx/>
              <a:latin typeface="+mn-ea"/>
              <a:ea typeface="+mn-ea"/>
              <a:cs typeface="+mn-cs"/>
            </a:rPr>
            <a:t>分母となる経常一般財源は増加したものの、エネルギー価格高騰による公共施設の高熱費の上昇、令和3年12月に</a:t>
          </a:r>
          <a:r>
            <a:rPr lang="ja-JP" altLang="ja-JP" sz="800">
              <a:solidFill>
                <a:schemeClr val="dk1"/>
              </a:solidFill>
              <a:effectLst/>
              <a:latin typeface="+mn-lt"/>
              <a:ea typeface="+mn-ea"/>
              <a:cs typeface="+mn-cs"/>
            </a:rPr>
            <a:t>整備が完了した市民プール・総合児童センターの管理運営費用が1年分の計上となったことや放課後こども教室等の運営費用等が増加したことにより分子となる物件費が増加している。</a:t>
          </a:r>
          <a:endParaRPr kumimoji="1" lang="en-US" altLang="ja-JP" sz="800" b="0" i="0" baseline="0">
            <a:solidFill>
              <a:schemeClr val="dk1"/>
            </a:solidFill>
            <a:effectLst/>
            <a:latin typeface="+mn-ea"/>
            <a:ea typeface="+mn-ea"/>
            <a:cs typeface="+mn-cs"/>
          </a:endParaRPr>
        </a:p>
        <a:p>
          <a:pPr eaLnBrk="1" fontAlgn="auto" latinLnBrk="0" hangingPunct="1"/>
          <a:r>
            <a:rPr kumimoji="1" lang="ja-JP" altLang="ja-JP" sz="800" b="0" i="0" baseline="0">
              <a:solidFill>
                <a:schemeClr val="dk1"/>
              </a:solidFill>
              <a:effectLst/>
              <a:latin typeface="+mn-ea"/>
              <a:ea typeface="+mn-ea"/>
              <a:cs typeface="+mn-cs"/>
            </a:rPr>
            <a:t>　本市の物件費の比率は類似団体等の平均値を大きく上回っている。これまで職員定数を抑制し、公共施設の指定管理者制度の活用や事務の効率化を図るためのシステム導入、業務の外部委託などを推進してきたことが要因である。</a:t>
          </a:r>
          <a:endParaRPr lang="ja-JP" altLang="ja-JP" sz="800">
            <a:effectLst/>
            <a:latin typeface="+mn-ea"/>
            <a:ea typeface="+mn-ea"/>
          </a:endParaRPr>
        </a:p>
        <a:p>
          <a:r>
            <a:rPr kumimoji="1" lang="ja-JP" altLang="en-US" sz="800" b="0" i="0" baseline="0">
              <a:solidFill>
                <a:schemeClr val="dk1"/>
              </a:solidFill>
              <a:effectLst/>
              <a:latin typeface="+mn-ea"/>
              <a:ea typeface="+mn-ea"/>
              <a:cs typeface="+mn-cs"/>
            </a:rPr>
            <a:t>　</a:t>
          </a:r>
          <a:r>
            <a:rPr kumimoji="1" lang="ja-JP" altLang="ja-JP" sz="800" b="0" i="0" baseline="0">
              <a:solidFill>
                <a:schemeClr val="dk1"/>
              </a:solidFill>
              <a:effectLst/>
              <a:latin typeface="+mn-ea"/>
              <a:ea typeface="+mn-ea"/>
              <a:cs typeface="+mn-cs"/>
            </a:rPr>
            <a:t>今後は、職員数を増員していく予定のため、委託内容の見直し、類似業務の一括発注の検討等を行うことにより、物件費の抑制に努める。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140970</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3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84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55880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140970</xdr:rowOff>
    </xdr:from>
    <xdr:to>
      <xdr:col>82</xdr:col>
      <xdr:colOff>196850</xdr:colOff>
      <xdr:row>12</xdr:row>
      <xdr:rowOff>140970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95250</xdr:rowOff>
    </xdr:from>
    <xdr:to>
      <xdr:col>82</xdr:col>
      <xdr:colOff>107950</xdr:colOff>
      <xdr:row>21</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2425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106680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90170</xdr:rowOff>
    </xdr:from>
    <xdr:to>
      <xdr:col>82</xdr:col>
      <xdr:colOff>158750</xdr:colOff>
      <xdr:row>17</xdr:row>
      <xdr:rowOff>20320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95250</xdr:rowOff>
    </xdr:from>
    <xdr:to>
      <xdr:col>78</xdr:col>
      <xdr:colOff>69850</xdr:colOff>
      <xdr:row>20</xdr:row>
      <xdr:rowOff>158750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5242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151765</xdr:rowOff>
    </xdr:from>
    <xdr:to>
      <xdr:col>78</xdr:col>
      <xdr:colOff>120650</xdr:colOff>
      <xdr:row>16</xdr:row>
      <xdr:rowOff>81915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92075</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158750</xdr:rowOff>
    </xdr:from>
    <xdr:to>
      <xdr:col>73</xdr:col>
      <xdr:colOff>180975</xdr:colOff>
      <xdr:row>21</xdr:row>
      <xdr:rowOff>60960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5877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5080</xdr:rowOff>
    </xdr:from>
    <xdr:to>
      <xdr:col>74</xdr:col>
      <xdr:colOff>31750</xdr:colOff>
      <xdr:row>15</xdr:row>
      <xdr:rowOff>106680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116840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4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21</xdr:row>
      <xdr:rowOff>60960</xdr:rowOff>
    </xdr:from>
    <xdr:to>
      <xdr:col>69</xdr:col>
      <xdr:colOff>92075</xdr:colOff>
      <xdr:row>21</xdr:row>
      <xdr:rowOff>78740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661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114935</xdr:rowOff>
    </xdr:from>
    <xdr:to>
      <xdr:col>69</xdr:col>
      <xdr:colOff>142875</xdr:colOff>
      <xdr:row>16</xdr:row>
      <xdr:rowOff>45085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55245</xdr:rowOff>
    </xdr:from>
    <xdr:ext cx="761365" cy="2584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5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27940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2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20</xdr:row>
      <xdr:rowOff>144780</xdr:rowOff>
    </xdr:from>
    <xdr:to>
      <xdr:col>82</xdr:col>
      <xdr:colOff>158750</xdr:colOff>
      <xdr:row>21</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53340</xdr:rowOff>
    </xdr:from>
    <xdr:ext cx="762000" cy="2584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82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20</xdr:row>
      <xdr:rowOff>44450</xdr:rowOff>
    </xdr:from>
    <xdr:to>
      <xdr:col>78</xdr:col>
      <xdr:colOff>120650</xdr:colOff>
      <xdr:row>20</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130810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5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20</xdr:row>
      <xdr:rowOff>107950</xdr:rowOff>
    </xdr:from>
    <xdr:to>
      <xdr:col>74</xdr:col>
      <xdr:colOff>31750</xdr:colOff>
      <xdr:row>21</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22860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2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21</xdr:row>
      <xdr:rowOff>10160</xdr:rowOff>
    </xdr:from>
    <xdr:to>
      <xdr:col>69</xdr:col>
      <xdr:colOff>142875</xdr:colOff>
      <xdr:row>21</xdr:row>
      <xdr:rowOff>111760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6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96520</xdr:rowOff>
    </xdr:from>
    <xdr:ext cx="76136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96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21</xdr:row>
      <xdr:rowOff>27940</xdr:rowOff>
    </xdr:from>
    <xdr:to>
      <xdr:col>65</xdr:col>
      <xdr:colOff>53975</xdr:colOff>
      <xdr:row>21</xdr:row>
      <xdr:rowOff>129540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6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114300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71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9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扶助費に係る経常収支比率は、前年度から0.9ポイント減少し</a:t>
          </a:r>
          <a:r>
            <a:rPr lang="en-US" altLang="ja-JP" sz="800" b="0" i="0" baseline="0">
              <a:solidFill>
                <a:schemeClr val="dk1"/>
              </a:solidFill>
              <a:effectLst/>
              <a:latin typeface="+mn-lt"/>
              <a:ea typeface="+mn-ea"/>
              <a:cs typeface="+mn-cs"/>
            </a:rPr>
            <a:t>14.3</a:t>
          </a:r>
          <a:r>
            <a:rPr lang="ja-JP" altLang="ja-JP" sz="800" b="0" i="0" baseline="0">
              <a:solidFill>
                <a:schemeClr val="dk1"/>
              </a:solidFill>
              <a:effectLst/>
              <a:latin typeface="+mn-lt"/>
              <a:ea typeface="+mn-ea"/>
              <a:cs typeface="+mn-cs"/>
            </a:rPr>
            <a:t>％となった。</a:t>
          </a:r>
          <a:r>
            <a:rPr kumimoji="0" lang="ja-JP" altLang="ja-JP" sz="800" b="0" i="0" u="none" strike="noStrike" kern="0" cap="none" spc="0" normalizeH="0" baseline="0" noProof="0">
              <a:ln>
                <a:noFill/>
              </a:ln>
              <a:solidFill>
                <a:prstClr val="black"/>
              </a:solidFill>
              <a:effectLst/>
              <a:uLnTx/>
              <a:uFillTx/>
              <a:latin typeface="+mn-ea"/>
              <a:ea typeface="+mn-ea"/>
              <a:cs typeface="+mn-cs"/>
            </a:rPr>
            <a:t>減少の主な要因としては分母となる経常一般財源の増加による。</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　当市の特徴として、子育て世帯が多いことから、子ども・子育て支援施策を重点的に行っており、保育所、学童保育等の待機児童解消に向けた児童福祉費が年々増加している。</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　また、社会保障関連経費も全体的に逓増し、法令等に基づく扶助費の大幅な縮減は難しいことから、今後も増加することが見込まれる。</a:t>
          </a:r>
          <a:endParaRPr lang="ja-JP" altLang="ja-JP" sz="800">
            <a:effectLst/>
          </a:endParaRPr>
        </a:p>
        <a:p>
          <a:r>
            <a:rPr lang="ja-JP" altLang="ja-JP" sz="800" b="0" i="0" baseline="0">
              <a:solidFill>
                <a:schemeClr val="dk1"/>
              </a:solidFill>
              <a:effectLst/>
              <a:latin typeface="+mn-lt"/>
              <a:ea typeface="+mn-ea"/>
              <a:cs typeface="+mn-cs"/>
            </a:rPr>
            <a:t>　行政改革の取組の一つとして、扶助事業の見直しを行っており、横出し上乗せ等の扶助費の抑制について定期的に検討する。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7620</xdr:rowOff>
    </xdr:from>
    <xdr:ext cx="762000" cy="2584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84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xdr:rowOff>
    </xdr:from>
    <xdr:to>
      <xdr:col>24</xdr:col>
      <xdr:colOff>25400</xdr:colOff>
      <xdr:row>57</xdr:row>
      <xdr:rowOff>85090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891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8890</xdr:rowOff>
    </xdr:from>
    <xdr:ext cx="762000" cy="2584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85090</xdr:rowOff>
    </xdr:from>
    <xdr:to>
      <xdr:col>19</xdr:col>
      <xdr:colOff>187325</xdr:colOff>
      <xdr:row>57</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57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66040</xdr:rowOff>
    </xdr:from>
    <xdr:ext cx="735965" cy="2584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54610</xdr:rowOff>
    </xdr:from>
    <xdr:to>
      <xdr:col>15</xdr:col>
      <xdr:colOff>98425</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272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107950</xdr:rowOff>
    </xdr:from>
    <xdr:ext cx="76200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16510</xdr:rowOff>
    </xdr:from>
    <xdr:to>
      <xdr:col>11</xdr:col>
      <xdr:colOff>9525</xdr:colOff>
      <xdr:row>57</xdr:row>
      <xdr:rowOff>54610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891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5080</xdr:rowOff>
    </xdr:from>
    <xdr:ext cx="76136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138430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2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109220</xdr:rowOff>
    </xdr:from>
    <xdr:ext cx="762000" cy="2584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10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34290</xdr:rowOff>
    </xdr:from>
    <xdr:to>
      <xdr:col>20</xdr:col>
      <xdr:colOff>38100</xdr:colOff>
      <xdr:row>57</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120650</xdr:rowOff>
    </xdr:from>
    <xdr:ext cx="735965" cy="2584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933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143510</xdr:rowOff>
    </xdr:from>
    <xdr:ext cx="762000" cy="2584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1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3810</xdr:rowOff>
    </xdr:from>
    <xdr:to>
      <xdr:col>11</xdr:col>
      <xdr:colOff>60325</xdr:colOff>
      <xdr:row>57</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90170</xdr:rowOff>
    </xdr:from>
    <xdr:ext cx="7613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62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52070</xdr:rowOff>
    </xdr:from>
    <xdr:ext cx="761365" cy="2584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24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00" b="0" i="0" baseline="0">
              <a:solidFill>
                <a:schemeClr val="dk1"/>
              </a:solidFill>
              <a:effectLst/>
              <a:latin typeface="+mn-ea"/>
              <a:ea typeface="+mn-ea"/>
              <a:cs typeface="+mn-cs"/>
            </a:rPr>
            <a:t>　その他に</a:t>
          </a:r>
          <a:r>
            <a:rPr kumimoji="1" lang="ja-JP" altLang="ja-JP" sz="1000" b="0" i="0" baseline="0">
              <a:solidFill>
                <a:schemeClr val="dk1"/>
              </a:solidFill>
              <a:effectLst/>
              <a:latin typeface="+mn-lt"/>
              <a:ea typeface="+mn-ea"/>
              <a:cs typeface="+mn-cs"/>
            </a:rPr>
            <a:t>係る経常収支比率は</a:t>
          </a:r>
          <a:r>
            <a:rPr kumimoji="1" lang="ja-JP" altLang="ja-JP" sz="1000" b="0" i="0" baseline="0">
              <a:solidFill>
                <a:schemeClr val="dk1"/>
              </a:solidFill>
              <a:effectLst/>
              <a:latin typeface="+mn-ea"/>
              <a:ea typeface="+mn-ea"/>
              <a:cs typeface="+mn-cs"/>
            </a:rPr>
            <a:t>、</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ポイント増加し7</a:t>
          </a:r>
          <a:r>
            <a:rPr kumimoji="1" lang="en-US" altLang="ja-JP" sz="1000" b="0" i="0" baseline="0">
              <a:solidFill>
                <a:schemeClr val="dk1"/>
              </a:solidFill>
              <a:effectLst/>
              <a:latin typeface="+mn-lt"/>
              <a:ea typeface="+mn-ea"/>
              <a:cs typeface="+mn-cs"/>
            </a:rPr>
            <a:t>.9</a:t>
          </a:r>
          <a:r>
            <a:rPr kumimoji="1" lang="ja-JP" altLang="ja-JP" sz="1000" b="0" i="0" baseline="0">
              <a:solidFill>
                <a:schemeClr val="dk1"/>
              </a:solidFill>
              <a:effectLst/>
              <a:latin typeface="+mn-lt"/>
              <a:ea typeface="+mn-ea"/>
              <a:cs typeface="+mn-cs"/>
            </a:rPr>
            <a:t>％となった</a:t>
          </a:r>
          <a:r>
            <a:rPr kumimoji="1" lang="ja-JP" altLang="ja-JP" sz="1000" b="0" i="0" baseline="0">
              <a:solidFill>
                <a:schemeClr val="dk1"/>
              </a:solidFill>
              <a:effectLst/>
              <a:latin typeface="+mn-ea"/>
              <a:ea typeface="+mn-ea"/>
              <a:cs typeface="+mn-cs"/>
            </a:rPr>
            <a:t>。</a:t>
          </a:r>
          <a:endParaRPr lang="ja-JP" altLang="ja-JP" sz="1000">
            <a:effectLst/>
            <a:latin typeface="+mn-ea"/>
            <a:ea typeface="+mn-ea"/>
          </a:endParaRPr>
        </a:p>
        <a:p>
          <a:r>
            <a:rPr lang="ja-JP" altLang="en-US" sz="1000">
              <a:effectLst/>
              <a:latin typeface="+mn-ea"/>
              <a:ea typeface="+mn-ea"/>
            </a:rPr>
            <a:t>　</a:t>
          </a:r>
          <a:r>
            <a:rPr kumimoji="1" lang="ja-JP" altLang="ja-JP" sz="1000" b="0" i="0" u="none" strike="noStrike" kern="0" cap="none" spc="0" normalizeH="0" baseline="0" noProof="0">
              <a:ln>
                <a:noFill/>
              </a:ln>
              <a:solidFill>
                <a:prstClr val="black"/>
              </a:solidFill>
              <a:effectLst/>
              <a:uLnTx/>
              <a:uFillTx/>
              <a:latin typeface="+mn-ea"/>
              <a:ea typeface="+mn-ea"/>
              <a:cs typeface="+mn-cs"/>
            </a:rPr>
            <a:t>類似団体平均等と比べて低い水準を保っておりほぼ横ばいで推移しているが、令和3年度から国民健康保険特別会計への法定外操出金を減額するなど、経費の抑制に努めている。今後も低水準となるよう留意す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35560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92710</xdr:rowOff>
    </xdr:from>
    <xdr:ext cx="76200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38100</xdr:rowOff>
    </xdr:from>
    <xdr:to>
      <xdr:col>82</xdr:col>
      <xdr:colOff>107950</xdr:colOff>
      <xdr:row>54</xdr:row>
      <xdr:rowOff>63500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2964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67310</xdr:rowOff>
    </xdr:from>
    <xdr:ext cx="762000" cy="25908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25400</xdr:rowOff>
    </xdr:from>
    <xdr:to>
      <xdr:col>78</xdr:col>
      <xdr:colOff>69850</xdr:colOff>
      <xdr:row>54</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283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92710</xdr:rowOff>
    </xdr:from>
    <xdr:ext cx="7366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25400</xdr:rowOff>
    </xdr:from>
    <xdr:to>
      <xdr:col>73</xdr:col>
      <xdr:colOff>180975</xdr:colOff>
      <xdr:row>54</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28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25400</xdr:rowOff>
    </xdr:from>
    <xdr:to>
      <xdr:col>69</xdr:col>
      <xdr:colOff>92075</xdr:colOff>
      <xdr:row>54</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283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44450</xdr:rowOff>
    </xdr:from>
    <xdr:to>
      <xdr:col>69</xdr:col>
      <xdr:colOff>142875</xdr:colOff>
      <xdr:row>59</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130810</xdr:rowOff>
    </xdr:from>
    <xdr:ext cx="76136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46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12700</xdr:rowOff>
    </xdr:from>
    <xdr:to>
      <xdr:col>82</xdr:col>
      <xdr:colOff>158750</xdr:colOff>
      <xdr:row>54</xdr:row>
      <xdr:rowOff>114300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29210</xdr:rowOff>
    </xdr:from>
    <xdr:ext cx="762000" cy="2584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1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158750</xdr:rowOff>
    </xdr:from>
    <xdr:to>
      <xdr:col>78</xdr:col>
      <xdr:colOff>120650</xdr:colOff>
      <xdr:row>54</xdr:row>
      <xdr:rowOff>88900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99060</xdr:rowOff>
    </xdr:from>
    <xdr:ext cx="736600" cy="2584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14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146050</xdr:rowOff>
    </xdr:from>
    <xdr:to>
      <xdr:col>74</xdr:col>
      <xdr:colOff>31750</xdr:colOff>
      <xdr:row>54</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86360</xdr:rowOff>
    </xdr:from>
    <xdr:ext cx="762000" cy="2584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0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146050</xdr:rowOff>
    </xdr:from>
    <xdr:to>
      <xdr:col>69</xdr:col>
      <xdr:colOff>142875</xdr:colOff>
      <xdr:row>54</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86360</xdr:rowOff>
    </xdr:from>
    <xdr:ext cx="761365"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0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158750</xdr:rowOff>
    </xdr:from>
    <xdr:to>
      <xdr:col>65</xdr:col>
      <xdr:colOff>53975</xdr:colOff>
      <xdr:row>54</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99060</xdr:rowOff>
    </xdr:from>
    <xdr:ext cx="762000"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800" b="0" i="0" baseline="0">
              <a:solidFill>
                <a:schemeClr val="dk1"/>
              </a:solidFill>
              <a:effectLst/>
              <a:latin typeface="+mn-lt"/>
              <a:ea typeface="+mn-ea"/>
              <a:cs typeface="+mn-cs"/>
            </a:rPr>
            <a:t>　補助費等に係る経常収支比率は、前年度から0.1ポイント増加し9</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％となった。</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　令和2年度にごみ広域処理施設の新設に向けて一部事務組合を設立しており、当該組合において用地取得を進めていること、後年度の施設建設事業費の増加に備えて負担金を平準化して支出していることなどから分子となる補助費が増加し</a:t>
          </a:r>
          <a:r>
            <a:rPr kumimoji="1" lang="ja-JP" altLang="en-US" sz="800" b="0" i="0" u="none" strike="noStrike" kern="0" cap="none" spc="0" normalizeH="0" baseline="0" noProof="0">
              <a:ln>
                <a:noFill/>
              </a:ln>
              <a:solidFill>
                <a:prstClr val="black"/>
              </a:solidFill>
              <a:effectLst/>
              <a:uLnTx/>
              <a:uFillTx/>
              <a:latin typeface="+mn-ea"/>
              <a:ea typeface="+mn-ea"/>
              <a:cs typeface="+mn-cs"/>
            </a:rPr>
            <a:t>、分母となる経常一般財源の増加を上回る形となった。</a:t>
          </a:r>
          <a:endParaRPr kumimoji="1" lang="en-US" altLang="ja-JP" sz="800" b="0" i="0" baseline="0">
            <a:solidFill>
              <a:schemeClr val="dk1"/>
            </a:solidFill>
            <a:effectLst/>
            <a:latin typeface="+mn-lt"/>
            <a:ea typeface="+mn-ea"/>
            <a:cs typeface="+mn-cs"/>
          </a:endParaRPr>
        </a:p>
        <a:p>
          <a:pPr eaLnBrk="1" fontAlgn="auto" latinLnBrk="0" hangingPunct="1"/>
          <a:r>
            <a:rPr kumimoji="1" lang="ja-JP" altLang="en-US" sz="800" b="0" i="0" baseline="0">
              <a:solidFill>
                <a:schemeClr val="dk1"/>
              </a:solidFill>
              <a:effectLst/>
              <a:latin typeface="+mn-lt"/>
              <a:ea typeface="+mn-ea"/>
              <a:cs typeface="+mn-cs"/>
            </a:rPr>
            <a:t>　今後も、</a:t>
          </a:r>
          <a:r>
            <a:rPr kumimoji="1" lang="ja-JP" altLang="ja-JP" sz="800" b="0" i="0" baseline="0">
              <a:solidFill>
                <a:schemeClr val="dk1"/>
              </a:solidFill>
              <a:effectLst/>
              <a:latin typeface="+mn-lt"/>
              <a:ea typeface="+mn-ea"/>
              <a:cs typeface="+mn-cs"/>
            </a:rPr>
            <a:t>ごみ広域処理施設の開設に向けて、用地取得や建設費用に係る負担金の増加が見込まれるため、令和4年度から負担金の額を平準化するなど、補助費等の抑制に努めている。</a:t>
          </a:r>
          <a:endParaRPr kumimoji="1" lang="en-US" altLang="ja-JP" sz="800" b="0" i="0" baseline="0">
            <a:solidFill>
              <a:schemeClr val="dk1"/>
            </a:solidFill>
            <a:effectLst/>
            <a:latin typeface="+mn-lt"/>
            <a:ea typeface="+mn-ea"/>
            <a:cs typeface="+mn-cs"/>
          </a:endParaRPr>
        </a:p>
        <a:p>
          <a:r>
            <a:rPr kumimoji="1" lang="ja-JP" altLang="en-US" sz="800" b="0" i="0" baseline="0">
              <a:solidFill>
                <a:schemeClr val="dk1"/>
              </a:solidFill>
              <a:effectLst/>
              <a:latin typeface="+mn-lt"/>
              <a:ea typeface="+mn-ea"/>
              <a:cs typeface="+mn-cs"/>
            </a:rPr>
            <a:t>　また、</a:t>
          </a:r>
          <a:r>
            <a:rPr kumimoji="1" lang="ja-JP" altLang="ja-JP" sz="800" b="0" i="0" baseline="0">
              <a:solidFill>
                <a:schemeClr val="dk1"/>
              </a:solidFill>
              <a:effectLst/>
              <a:latin typeface="+mn-lt"/>
              <a:ea typeface="+mn-ea"/>
              <a:cs typeface="+mn-cs"/>
            </a:rPr>
            <a:t>和光市健全な財政運営に関する条例において、補助金の公益性、公平性、有効性等の観点から見直しを行うことを規定しており、定期的に見直しを実施する。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39</xdr:row>
      <xdr:rowOff>120650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83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92075</xdr:rowOff>
    </xdr:from>
    <xdr:ext cx="762000"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120650</xdr:rowOff>
    </xdr:from>
    <xdr:to>
      <xdr:col>82</xdr:col>
      <xdr:colOff>196850</xdr:colOff>
      <xdr:row>39</xdr:row>
      <xdr:rowOff>120650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135890</xdr:rowOff>
    </xdr:from>
    <xdr:ext cx="762000" cy="25908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196850</xdr:colOff>
      <xdr:row>34</xdr:row>
      <xdr:rowOff>49530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143510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391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39370</xdr:rowOff>
    </xdr:from>
    <xdr:ext cx="762000" cy="259080"/>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168910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133985</xdr:rowOff>
    </xdr:from>
    <xdr:to>
      <xdr:col>78</xdr:col>
      <xdr:colOff>69850</xdr:colOff>
      <xdr:row>35</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347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144145</xdr:rowOff>
    </xdr:from>
    <xdr:ext cx="736600" cy="2584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133985</xdr:rowOff>
    </xdr:from>
    <xdr:to>
      <xdr:col>73</xdr:col>
      <xdr:colOff>180975</xdr:colOff>
      <xdr:row>35</xdr:row>
      <xdr:rowOff>152400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347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135255</xdr:rowOff>
    </xdr:from>
    <xdr:ext cx="762000" cy="2584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152400</xdr:rowOff>
    </xdr:from>
    <xdr:to>
      <xdr:col>69</xdr:col>
      <xdr:colOff>92075</xdr:colOff>
      <xdr:row>36</xdr:row>
      <xdr:rowOff>3810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531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71120</xdr:rowOff>
    </xdr:from>
    <xdr:ext cx="76136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4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137795</xdr:rowOff>
    </xdr:from>
    <xdr:to>
      <xdr:col>65</xdr:col>
      <xdr:colOff>53975</xdr:colOff>
      <xdr:row>36</xdr:row>
      <xdr:rowOff>67945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52705</xdr:rowOff>
    </xdr:from>
    <xdr:ext cx="762000" cy="2584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2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92075</xdr:rowOff>
    </xdr:from>
    <xdr:to>
      <xdr:col>82</xdr:col>
      <xdr:colOff>158750</xdr:colOff>
      <xdr:row>36</xdr:row>
      <xdr:rowOff>22225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109220</xdr:rowOff>
    </xdr:from>
    <xdr:ext cx="762000" cy="2584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3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27940</xdr:rowOff>
    </xdr:from>
    <xdr:ext cx="7366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57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83185</xdr:rowOff>
    </xdr:from>
    <xdr:to>
      <xdr:col>74</xdr:col>
      <xdr:colOff>31750</xdr:colOff>
      <xdr:row>36</xdr:row>
      <xdr:rowOff>13335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23495</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101600</xdr:rowOff>
    </xdr:from>
    <xdr:to>
      <xdr:col>69</xdr:col>
      <xdr:colOff>142875</xdr:colOff>
      <xdr:row>36</xdr:row>
      <xdr:rowOff>31750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41910</xdr:rowOff>
    </xdr:from>
    <xdr:ext cx="761365" cy="2584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71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124460</xdr:rowOff>
    </xdr:from>
    <xdr:to>
      <xdr:col>65</xdr:col>
      <xdr:colOff>53975</xdr:colOff>
      <xdr:row>36</xdr:row>
      <xdr:rowOff>54610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64770</xdr:rowOff>
    </xdr:from>
    <xdr:ext cx="762000"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94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prstClr val="black"/>
              </a:solidFill>
              <a:effectLst/>
              <a:uLnTx/>
              <a:uFillTx/>
              <a:latin typeface="+mn-ea"/>
              <a:ea typeface="+mn-ea"/>
              <a:cs typeface="+mn-cs"/>
            </a:rPr>
            <a:t>　公債費に係る経常収支比率は、前年度から0.2ポイント増加し11</a:t>
          </a:r>
          <a:r>
            <a:rPr kumimoji="1" lang="en-US" altLang="ja-JP" sz="900" b="0" i="0" u="none" strike="noStrike" kern="0" cap="none" spc="0" normalizeH="0" baseline="0" noProof="0">
              <a:ln>
                <a:noFill/>
              </a:ln>
              <a:solidFill>
                <a:prstClr val="black"/>
              </a:solidFill>
              <a:effectLst/>
              <a:uLnTx/>
              <a:uFillTx/>
              <a:latin typeface="+mn-ea"/>
              <a:ea typeface="+mn-ea"/>
              <a:cs typeface="+mn-cs"/>
            </a:rPr>
            <a:t>.9</a:t>
          </a:r>
          <a:r>
            <a:rPr kumimoji="1" lang="ja-JP" altLang="ja-JP" sz="900" b="0" i="0" u="none" strike="noStrike" kern="0" cap="none" spc="0" normalizeH="0" baseline="0" noProof="0">
              <a:ln>
                <a:noFill/>
              </a:ln>
              <a:solidFill>
                <a:prstClr val="black"/>
              </a:solidFill>
              <a:effectLst/>
              <a:uLnTx/>
              <a:uFillTx/>
              <a:latin typeface="+mn-ea"/>
              <a:ea typeface="+mn-ea"/>
              <a:cs typeface="+mn-cs"/>
            </a:rPr>
            <a:t>％となった。</a:t>
          </a:r>
          <a:endParaRPr kumimoji="0" lang="ja-JP" altLang="ja-JP" sz="9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prstClr val="black"/>
              </a:solidFill>
              <a:effectLst/>
              <a:uLnTx/>
              <a:uFillTx/>
              <a:latin typeface="+mn-ea"/>
              <a:ea typeface="+mn-ea"/>
              <a:cs typeface="+mn-cs"/>
            </a:rPr>
            <a:t>　複数地区で実施している</a:t>
          </a:r>
          <a:r>
            <a:rPr kumimoji="1" lang="ja-JP" altLang="en-US" sz="900" b="0" i="0" u="none" strike="noStrike" kern="0" cap="none" spc="0" normalizeH="0" baseline="0" noProof="0">
              <a:ln>
                <a:noFill/>
              </a:ln>
              <a:solidFill>
                <a:prstClr val="black"/>
              </a:solidFill>
              <a:effectLst/>
              <a:uLnTx/>
              <a:uFillTx/>
              <a:latin typeface="+mn-ea"/>
              <a:ea typeface="+mn-ea"/>
              <a:cs typeface="+mn-cs"/>
            </a:rPr>
            <a:t>土地区画整理事業、庁舎や保育園の改修に係る元利償還金が増加しているため、分母となる経常一般財源の増加を上回る形となった。</a:t>
          </a:r>
          <a:endParaRPr kumimoji="0" lang="ja-JP" altLang="ja-JP" sz="9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prstClr val="black"/>
              </a:solidFill>
              <a:effectLst/>
              <a:uLnTx/>
              <a:uFillTx/>
              <a:latin typeface="+mn-ea"/>
              <a:ea typeface="+mn-ea"/>
              <a:cs typeface="+mn-cs"/>
            </a:rPr>
            <a:t>　現状では類似団体平均等と比べて低い水準を保っているが、小学校用地や史跡用地の取得、新たな土地区画整理事業や駅前の再開発事業を予定しており、公債費の増加が見込まれる。</a:t>
          </a:r>
          <a:endParaRPr kumimoji="0" lang="ja-JP" altLang="ja-JP" sz="900" b="0" i="0" u="none" strike="noStrike" kern="0" cap="none" spc="0" normalizeH="0" baseline="0" noProof="0">
            <a:ln>
              <a:noFill/>
            </a:ln>
            <a:solidFill>
              <a:prstClr val="black"/>
            </a:solidFill>
            <a:effectLst/>
            <a:uLnTx/>
            <a:uFillTx/>
            <a:latin typeface="+mn-ea"/>
            <a:ea typeface="+mn-ea"/>
            <a:cs typeface="+mn-cs"/>
          </a:endParaRPr>
        </a:p>
        <a:p>
          <a:r>
            <a:rPr kumimoji="1" lang="ja-JP" altLang="ja-JP" sz="900" b="0" i="0" u="none" strike="noStrike" kern="0" cap="none" spc="0" normalizeH="0" baseline="0" noProof="0">
              <a:ln>
                <a:noFill/>
              </a:ln>
              <a:solidFill>
                <a:prstClr val="black"/>
              </a:solidFill>
              <a:effectLst/>
              <a:uLnTx/>
              <a:uFillTx/>
              <a:latin typeface="+mn-ea"/>
              <a:ea typeface="+mn-ea"/>
              <a:cs typeface="+mn-cs"/>
            </a:rPr>
            <a:t>　元金償還額と地方債発行額のバランスに留意し、公債費の抑制に努める。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26670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170180</xdr:rowOff>
    </xdr:from>
    <xdr:ext cx="762000" cy="259080"/>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26670</xdr:rowOff>
    </xdr:from>
    <xdr:to>
      <xdr:col>24</xdr:col>
      <xdr:colOff>114300</xdr:colOff>
      <xdr:row>80</xdr:row>
      <xdr:rowOff>26670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41910</xdr:rowOff>
    </xdr:from>
    <xdr:ext cx="762000" cy="2584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90170</xdr:rowOff>
    </xdr:from>
    <xdr:to>
      <xdr:col>24</xdr:col>
      <xdr:colOff>25400</xdr:colOff>
      <xdr:row>76</xdr:row>
      <xdr:rowOff>99695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203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130810</xdr:rowOff>
    </xdr:from>
    <xdr:ext cx="762000" cy="259080"/>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1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158750</xdr:rowOff>
    </xdr:from>
    <xdr:to>
      <xdr:col>24</xdr:col>
      <xdr:colOff>76200</xdr:colOff>
      <xdr:row>77</xdr:row>
      <xdr:rowOff>88900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86360</xdr:rowOff>
    </xdr:from>
    <xdr:to>
      <xdr:col>19</xdr:col>
      <xdr:colOff>187325</xdr:colOff>
      <xdr:row>76</xdr:row>
      <xdr:rowOff>90170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165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140335</xdr:rowOff>
    </xdr:from>
    <xdr:to>
      <xdr:col>20</xdr:col>
      <xdr:colOff>38100</xdr:colOff>
      <xdr:row>77</xdr:row>
      <xdr:rowOff>70485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55245</xdr:rowOff>
    </xdr:from>
    <xdr:ext cx="735965" cy="2584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8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86360</xdr:rowOff>
    </xdr:from>
    <xdr:to>
      <xdr:col>15</xdr:col>
      <xdr:colOff>98425</xdr:colOff>
      <xdr:row>76</xdr:row>
      <xdr:rowOff>86360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16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165100</xdr:rowOff>
    </xdr:from>
    <xdr:to>
      <xdr:col>15</xdr:col>
      <xdr:colOff>149225</xdr:colOff>
      <xdr:row>78</xdr:row>
      <xdr:rowOff>95250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80010</xdr:rowOff>
    </xdr:from>
    <xdr:ext cx="76200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44450</xdr:rowOff>
    </xdr:from>
    <xdr:to>
      <xdr:col>11</xdr:col>
      <xdr:colOff>9525</xdr:colOff>
      <xdr:row>76</xdr:row>
      <xdr:rowOff>86360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746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165100</xdr:rowOff>
    </xdr:from>
    <xdr:to>
      <xdr:col>11</xdr:col>
      <xdr:colOff>60325</xdr:colOff>
      <xdr:row>78</xdr:row>
      <xdr:rowOff>95250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80010</xdr:rowOff>
    </xdr:from>
    <xdr:ext cx="76136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53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170180</xdr:rowOff>
    </xdr:from>
    <xdr:to>
      <xdr:col>6</xdr:col>
      <xdr:colOff>171450</xdr:colOff>
      <xdr:row>78</xdr:row>
      <xdr:rowOff>100330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85090</xdr:rowOff>
    </xdr:from>
    <xdr:ext cx="76136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58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48895</xdr:rowOff>
    </xdr:from>
    <xdr:to>
      <xdr:col>24</xdr:col>
      <xdr:colOff>76200</xdr:colOff>
      <xdr:row>76</xdr:row>
      <xdr:rowOff>150495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65405</xdr:rowOff>
    </xdr:from>
    <xdr:ext cx="762000" cy="2584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24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39370</xdr:rowOff>
    </xdr:from>
    <xdr:to>
      <xdr:col>20</xdr:col>
      <xdr:colOff>38100</xdr:colOff>
      <xdr:row>76</xdr:row>
      <xdr:rowOff>140970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151130</xdr:rowOff>
    </xdr:from>
    <xdr:ext cx="73596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38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34925</xdr:rowOff>
    </xdr:from>
    <xdr:to>
      <xdr:col>15</xdr:col>
      <xdr:colOff>149225</xdr:colOff>
      <xdr:row>76</xdr:row>
      <xdr:rowOff>136525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146685</xdr:rowOff>
    </xdr:from>
    <xdr:ext cx="762000" cy="2584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3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34925</xdr:rowOff>
    </xdr:from>
    <xdr:to>
      <xdr:col>11</xdr:col>
      <xdr:colOff>60325</xdr:colOff>
      <xdr:row>76</xdr:row>
      <xdr:rowOff>136525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146685</xdr:rowOff>
    </xdr:from>
    <xdr:ext cx="761365" cy="2584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3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165100</xdr:rowOff>
    </xdr:from>
    <xdr:to>
      <xdr:col>6</xdr:col>
      <xdr:colOff>171450</xdr:colOff>
      <xdr:row>76</xdr:row>
      <xdr:rowOff>95250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105410</xdr:rowOff>
    </xdr:from>
    <xdr:ext cx="76136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92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公債費以外</a:t>
          </a:r>
          <a:r>
            <a:rPr kumimoji="1" lang="ja-JP" altLang="ja-JP" sz="900" b="0" i="0" baseline="0">
              <a:solidFill>
                <a:schemeClr val="dk1"/>
              </a:solidFill>
              <a:effectLst/>
              <a:latin typeface="+mn-ea"/>
              <a:ea typeface="+mn-ea"/>
              <a:cs typeface="+mn-cs"/>
            </a:rPr>
            <a:t>に</a:t>
          </a:r>
          <a:r>
            <a:rPr kumimoji="1" lang="ja-JP" altLang="ja-JP" sz="900" b="0" i="0" baseline="0">
              <a:solidFill>
                <a:schemeClr val="dk1"/>
              </a:solidFill>
              <a:effectLst/>
              <a:latin typeface="+mn-lt"/>
              <a:ea typeface="+mn-ea"/>
              <a:cs typeface="+mn-cs"/>
            </a:rPr>
            <a:t>係る経常収支比率は、前年度から0</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ポイント増加し</a:t>
          </a:r>
          <a:r>
            <a:rPr kumimoji="1" lang="en-US" altLang="ja-JP" sz="900" b="0" i="0" baseline="0">
              <a:solidFill>
                <a:schemeClr val="dk1"/>
              </a:solidFill>
              <a:effectLst/>
              <a:latin typeface="+mn-lt"/>
              <a:ea typeface="+mn-ea"/>
              <a:cs typeface="+mn-cs"/>
            </a:rPr>
            <a:t>78.0</a:t>
          </a:r>
          <a:r>
            <a:rPr kumimoji="1" lang="ja-JP" altLang="ja-JP" sz="900" b="0" i="0" baseline="0">
              <a:solidFill>
                <a:schemeClr val="dk1"/>
              </a:solidFill>
              <a:effectLst/>
              <a:latin typeface="+mn-lt"/>
              <a:ea typeface="+mn-ea"/>
              <a:cs typeface="+mn-cs"/>
            </a:rPr>
            <a:t>％となった。個別の経常収支比率は、概ね類似団体・全国・埼玉県平均を下回っているが、扶助費及び物件費に係る経常収支比率が当該平均値を大きく上回っており、物件費が増加したことから、公債費以外に係る経常収支比率が上昇する要因となっている。</a:t>
          </a:r>
          <a:endParaRPr kumimoji="1" lang="en-US" altLang="ja-JP" sz="900" b="0" i="0" baseline="0">
            <a:solidFill>
              <a:schemeClr val="dk1"/>
            </a:solidFill>
            <a:effectLst/>
            <a:latin typeface="+mn-lt"/>
            <a:ea typeface="+mn-ea"/>
            <a:cs typeface="+mn-cs"/>
          </a:endParaRPr>
        </a:p>
        <a:p>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今後は、都市基盤整備事業の進捗、公共施設の老朽化対策等より公債費の増加が見込まれることから、扶助費や委託料の内容等を精査し、経常事業の見直しを行い比率の改善を図る。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7365" cy="2584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7365" cy="2584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36195</xdr:rowOff>
    </xdr:from>
    <xdr:ext cx="762000" cy="259080"/>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64135</xdr:rowOff>
    </xdr:from>
    <xdr:to>
      <xdr:col>82</xdr:col>
      <xdr:colOff>196850</xdr:colOff>
      <xdr:row>80</xdr:row>
      <xdr:rowOff>64135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127635</xdr:rowOff>
    </xdr:from>
    <xdr:ext cx="762000" cy="259080"/>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98425</xdr:rowOff>
    </xdr:from>
    <xdr:to>
      <xdr:col>82</xdr:col>
      <xdr:colOff>107950</xdr:colOff>
      <xdr:row>76</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286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81280</xdr:rowOff>
    </xdr:from>
    <xdr:ext cx="762000" cy="259080"/>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98425</xdr:rowOff>
    </xdr:from>
    <xdr:to>
      <xdr:col>78</xdr:col>
      <xdr:colOff>69850</xdr:colOff>
      <xdr:row>77</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2862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154940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165100</xdr:rowOff>
    </xdr:from>
    <xdr:ext cx="736600"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115570</xdr:rowOff>
    </xdr:from>
    <xdr:to>
      <xdr:col>73</xdr:col>
      <xdr:colOff>180975</xdr:colOff>
      <xdr:row>77</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457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125095</xdr:rowOff>
    </xdr:from>
    <xdr:ext cx="762000" cy="2584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640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115570</xdr:rowOff>
    </xdr:from>
    <xdr:to>
      <xdr:col>69</xdr:col>
      <xdr:colOff>92075</xdr:colOff>
      <xdr:row>77</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457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165100</xdr:rowOff>
    </xdr:from>
    <xdr:ext cx="761365"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80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125095</xdr:rowOff>
    </xdr:from>
    <xdr:ext cx="762000" cy="2584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640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48260</xdr:rowOff>
    </xdr:from>
    <xdr:ext cx="762000" cy="259080"/>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47625</xdr:rowOff>
    </xdr:from>
    <xdr:to>
      <xdr:col>78</xdr:col>
      <xdr:colOff>120650</xdr:colOff>
      <xdr:row>76</xdr:row>
      <xdr:rowOff>149225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133985</xdr:rowOff>
    </xdr:from>
    <xdr:ext cx="736600" cy="2584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64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36830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151130</xdr:rowOff>
    </xdr:from>
    <xdr:ext cx="76136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1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36830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埼玉県和光市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84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20</xdr:row>
      <xdr:rowOff>10160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96135"/>
          <a:ext cx="0" cy="1390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153670</xdr:rowOff>
    </xdr:from>
    <xdr:ext cx="761365" cy="25908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8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10160</xdr:rowOff>
    </xdr:from>
    <xdr:to>
      <xdr:col>30</xdr:col>
      <xdr:colOff>25400</xdr:colOff>
      <xdr:row>20</xdr:row>
      <xdr:rowOff>10160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867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61365" cy="2584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70485</xdr:rowOff>
    </xdr:from>
    <xdr:to>
      <xdr:col>29</xdr:col>
      <xdr:colOff>127000</xdr:colOff>
      <xdr:row>19</xdr:row>
      <xdr:rowOff>76200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5003800" y="337566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14605</xdr:rowOff>
    </xdr:from>
    <xdr:ext cx="761365"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68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169545</xdr:rowOff>
    </xdr:from>
    <xdr:to>
      <xdr:col>29</xdr:col>
      <xdr:colOff>177800</xdr:colOff>
      <xdr:row>18</xdr:row>
      <xdr:rowOff>99695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3131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70485</xdr:rowOff>
    </xdr:from>
    <xdr:to>
      <xdr:col>26</xdr:col>
      <xdr:colOff>50800</xdr:colOff>
      <xdr:row>19</xdr:row>
      <xdr:rowOff>97790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337566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635</xdr:rowOff>
    </xdr:from>
    <xdr:to>
      <xdr:col>26</xdr:col>
      <xdr:colOff>101600</xdr:colOff>
      <xdr:row>18</xdr:row>
      <xdr:rowOff>102235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3134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112395</xdr:rowOff>
    </xdr:from>
    <xdr:ext cx="736600" cy="2584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97790</xdr:rowOff>
    </xdr:from>
    <xdr:to>
      <xdr:col>22</xdr:col>
      <xdr:colOff>114300</xdr:colOff>
      <xdr:row>19</xdr:row>
      <xdr:rowOff>129540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340296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147320</xdr:rowOff>
    </xdr:from>
    <xdr:to>
      <xdr:col>22</xdr:col>
      <xdr:colOff>165100</xdr:colOff>
      <xdr:row>17</xdr:row>
      <xdr:rowOff>77470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93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87630</xdr:rowOff>
    </xdr:from>
    <xdr:ext cx="762000" cy="2584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07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129540</xdr:rowOff>
    </xdr:from>
    <xdr:to>
      <xdr:col>18</xdr:col>
      <xdr:colOff>177800</xdr:colOff>
      <xdr:row>19</xdr:row>
      <xdr:rowOff>135890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343471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9525</xdr:rowOff>
    </xdr:from>
    <xdr:to>
      <xdr:col>19</xdr:col>
      <xdr:colOff>38100</xdr:colOff>
      <xdr:row>17</xdr:row>
      <xdr:rowOff>111125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2971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121285</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26035</xdr:rowOff>
    </xdr:from>
    <xdr:to>
      <xdr:col>15</xdr:col>
      <xdr:colOff>101600</xdr:colOff>
      <xdr:row>17</xdr:row>
      <xdr:rowOff>127635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137795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25400</xdr:rowOff>
    </xdr:from>
    <xdr:to>
      <xdr:col>29</xdr:col>
      <xdr:colOff>177800</xdr:colOff>
      <xdr:row>19</xdr:row>
      <xdr:rowOff>127000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333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105410</xdr:rowOff>
    </xdr:from>
    <xdr:ext cx="761365"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9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58,896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19685</xdr:rowOff>
    </xdr:from>
    <xdr:to>
      <xdr:col>26</xdr:col>
      <xdr:colOff>101600</xdr:colOff>
      <xdr:row>19</xdr:row>
      <xdr:rowOff>121285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332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106045</xdr:rowOff>
    </xdr:from>
    <xdr:ext cx="7366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11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46990</xdr:rowOff>
    </xdr:from>
    <xdr:to>
      <xdr:col>22</xdr:col>
      <xdr:colOff>165100</xdr:colOff>
      <xdr:row>19</xdr:row>
      <xdr:rowOff>148590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335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133350</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3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57,383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78740</xdr:rowOff>
    </xdr:from>
    <xdr:to>
      <xdr:col>19</xdr:col>
      <xdr:colOff>38100</xdr:colOff>
      <xdr:row>20</xdr:row>
      <xdr:rowOff>8890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338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165100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7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55,169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85090</xdr:rowOff>
    </xdr:from>
    <xdr:to>
      <xdr:col>15</xdr:col>
      <xdr:colOff>101600</xdr:colOff>
      <xdr:row>20</xdr:row>
      <xdr:rowOff>15240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339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171450</xdr:rowOff>
    </xdr:from>
    <xdr:ext cx="762000"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7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54,722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88900</xdr:rowOff>
    </xdr:from>
    <xdr:to>
      <xdr:col>29</xdr:col>
      <xdr:colOff>127000</xdr:colOff>
      <xdr:row>38</xdr:row>
      <xdr:rowOff>3175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651500" y="601345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318770</xdr:rowOff>
    </xdr:from>
    <xdr:ext cx="761365" cy="259080"/>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3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3175</xdr:rowOff>
    </xdr:from>
    <xdr:to>
      <xdr:col>30</xdr:col>
      <xdr:colOff>25400</xdr:colOff>
      <xdr:row>38</xdr:row>
      <xdr:rowOff>3175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7470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3175</xdr:rowOff>
    </xdr:from>
    <xdr:ext cx="761365" cy="25971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2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88900</xdr:rowOff>
    </xdr:from>
    <xdr:to>
      <xdr:col>30</xdr:col>
      <xdr:colOff>25400</xdr:colOff>
      <xdr:row>33</xdr:row>
      <xdr:rowOff>88900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5562600" y="601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285115</xdr:rowOff>
    </xdr:from>
    <xdr:to>
      <xdr:col>29</xdr:col>
      <xdr:colOff>127000</xdr:colOff>
      <xdr:row>36</xdr:row>
      <xdr:rowOff>57785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5003800" y="6895465"/>
          <a:ext cx="647700" cy="1155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64770</xdr:rowOff>
    </xdr:from>
    <xdr:ext cx="761365" cy="257810"/>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12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219075</xdr:rowOff>
    </xdr:from>
    <xdr:to>
      <xdr:col>29</xdr:col>
      <xdr:colOff>177800</xdr:colOff>
      <xdr:row>35</xdr:row>
      <xdr:rowOff>321310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56007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57785</xdr:rowOff>
    </xdr:from>
    <xdr:to>
      <xdr:col>26</xdr:col>
      <xdr:colOff>50800</xdr:colOff>
      <xdr:row>36</xdr:row>
      <xdr:rowOff>85090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4305300" y="701103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xdr:rowOff>
    </xdr:from>
    <xdr:ext cx="736600"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28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85090</xdr:rowOff>
    </xdr:from>
    <xdr:to>
      <xdr:col>22</xdr:col>
      <xdr:colOff>114300</xdr:colOff>
      <xdr:row>36</xdr:row>
      <xdr:rowOff>132080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3606800" y="703834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50800</xdr:rowOff>
    </xdr:from>
    <xdr:to>
      <xdr:col>22</xdr:col>
      <xdr:colOff>165100</xdr:colOff>
      <xdr:row>35</xdr:row>
      <xdr:rowOff>153035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4254500" y="66611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162560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430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132080</xdr:rowOff>
    </xdr:from>
    <xdr:to>
      <xdr:col>18</xdr:col>
      <xdr:colOff>177800</xdr:colOff>
      <xdr:row>37</xdr:row>
      <xdr:rowOff>25400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a:xfrm flipV="1">
          <a:off x="2908300" y="7085330"/>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45720</xdr:rowOff>
    </xdr:from>
    <xdr:to>
      <xdr:col>19</xdr:col>
      <xdr:colOff>38100</xdr:colOff>
      <xdr:row>35</xdr:row>
      <xdr:rowOff>147955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3556000" y="6656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158750</xdr:rowOff>
    </xdr:from>
    <xdr:ext cx="762000" cy="25781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426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60325</xdr:rowOff>
    </xdr:from>
    <xdr:to>
      <xdr:col>15</xdr:col>
      <xdr:colOff>101600</xdr:colOff>
      <xdr:row>35</xdr:row>
      <xdr:rowOff>161290</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a:xfrm>
          <a:off x="2857500" y="6670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172085</xdr:rowOff>
    </xdr:from>
    <xdr:ext cx="762000" cy="25971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233680</xdr:rowOff>
    </xdr:from>
    <xdr:to>
      <xdr:col>29</xdr:col>
      <xdr:colOff>177800</xdr:colOff>
      <xdr:row>35</xdr:row>
      <xdr:rowOff>335915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5600700" y="68440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205740</xdr:rowOff>
    </xdr:from>
    <xdr:ext cx="761365" cy="259080"/>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11,914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6985</xdr:rowOff>
    </xdr:from>
    <xdr:to>
      <xdr:col>26</xdr:col>
      <xdr:colOff>101600</xdr:colOff>
      <xdr:row>36</xdr:row>
      <xdr:rowOff>109220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953000" y="69602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93345</xdr:rowOff>
    </xdr:from>
    <xdr:ext cx="7366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465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8,362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34290</xdr:rowOff>
    </xdr:from>
    <xdr:to>
      <xdr:col>22</xdr:col>
      <xdr:colOff>165100</xdr:colOff>
      <xdr:row>36</xdr:row>
      <xdr:rowOff>135890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4254500" y="698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120650</xdr:rowOff>
    </xdr:from>
    <xdr:ext cx="762000" cy="25781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73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81280</xdr:rowOff>
    </xdr:from>
    <xdr:to>
      <xdr:col>19</xdr:col>
      <xdr:colOff>38100</xdr:colOff>
      <xdr:row>37</xdr:row>
      <xdr:rowOff>12065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3556000" y="7034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167640</xdr:rowOff>
    </xdr:from>
    <xdr:ext cx="762000" cy="25781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2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146685</xdr:rowOff>
    </xdr:from>
    <xdr:to>
      <xdr:col>15</xdr:col>
      <xdr:colOff>101600</xdr:colOff>
      <xdr:row>37</xdr:row>
      <xdr:rowOff>76835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a:xfrm>
          <a:off x="2857500" y="709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61595</xdr:rowOff>
    </xdr:from>
    <xdr:ext cx="762000" cy="2584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8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83,962
81,546
11.04
35,236,546
32,224,362
2,863,079
17,083,188
17,673,131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34.4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106045</xdr:rowOff>
    </xdr:from>
    <xdr:to>
      <xdr:col>24</xdr:col>
      <xdr:colOff>62865</xdr:colOff>
      <xdr:row>38</xdr:row>
      <xdr:rowOff>154940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5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158115</xdr:rowOff>
    </xdr:from>
    <xdr:ext cx="534670"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154940</xdr:rowOff>
    </xdr:from>
    <xdr:to>
      <xdr:col>24</xdr:col>
      <xdr:colOff>152400</xdr:colOff>
      <xdr:row>38</xdr:row>
      <xdr:rowOff>154940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52705</xdr:rowOff>
    </xdr:from>
    <xdr:ext cx="598805" cy="2584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106045</xdr:rowOff>
    </xdr:from>
    <xdr:to>
      <xdr:col>24</xdr:col>
      <xdr:colOff>152400</xdr:colOff>
      <xdr:row>30</xdr:row>
      <xdr:rowOff>106045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13335</xdr:rowOff>
    </xdr:from>
    <xdr:to>
      <xdr:col>24</xdr:col>
      <xdr:colOff>63500</xdr:colOff>
      <xdr:row>38</xdr:row>
      <xdr:rowOff>21590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284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36195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84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31115</xdr:rowOff>
    </xdr:from>
    <xdr:to>
      <xdr:col>20</xdr:col>
      <xdr:colOff>38100</xdr:colOff>
      <xdr:row>36</xdr:row>
      <xdr:rowOff>132715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149225</xdr:rowOff>
    </xdr:from>
    <xdr:ext cx="53403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978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36195</xdr:rowOff>
    </xdr:from>
    <xdr:to>
      <xdr:col>15</xdr:col>
      <xdr:colOff>50800</xdr:colOff>
      <xdr:row>38</xdr:row>
      <xdr:rowOff>102235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129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66040</xdr:rowOff>
    </xdr:from>
    <xdr:to>
      <xdr:col>15</xdr:col>
      <xdr:colOff>101600</xdr:colOff>
      <xdr:row>34</xdr:row>
      <xdr:rowOff>167640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12700</xdr:rowOff>
    </xdr:from>
    <xdr:ext cx="53403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670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102235</xdr:rowOff>
    </xdr:from>
    <xdr:to>
      <xdr:col>10</xdr:col>
      <xdr:colOff>114300</xdr:colOff>
      <xdr:row>38</xdr:row>
      <xdr:rowOff>114935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73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167005</xdr:rowOff>
    </xdr:from>
    <xdr:ext cx="534035"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824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53340</xdr:rowOff>
    </xdr:from>
    <xdr:to>
      <xdr:col>6</xdr:col>
      <xdr:colOff>38100</xdr:colOff>
      <xdr:row>35</xdr:row>
      <xdr:rowOff>154940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0</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829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142240</xdr:rowOff>
    </xdr:from>
    <xdr:to>
      <xdr:col>24</xdr:col>
      <xdr:colOff>114300</xdr:colOff>
      <xdr:row>38</xdr:row>
      <xdr:rowOff>72390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120650</xdr:rowOff>
    </xdr:from>
    <xdr:ext cx="534670"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4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55245</xdr:rowOff>
    </xdr:from>
    <xdr:ext cx="53403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570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156845</xdr:rowOff>
    </xdr:from>
    <xdr:to>
      <xdr:col>15</xdr:col>
      <xdr:colOff>101600</xdr:colOff>
      <xdr:row>38</xdr:row>
      <xdr:rowOff>86995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78105</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593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52070</xdr:rowOff>
    </xdr:from>
    <xdr:to>
      <xdr:col>10</xdr:col>
      <xdr:colOff>165100</xdr:colOff>
      <xdr:row>38</xdr:row>
      <xdr:rowOff>153035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144145</xdr:rowOff>
    </xdr:from>
    <xdr:ext cx="534035"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659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64135</xdr:rowOff>
    </xdr:from>
    <xdr:to>
      <xdr:col>6</xdr:col>
      <xdr:colOff>38100</xdr:colOff>
      <xdr:row>38</xdr:row>
      <xdr:rowOff>166370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156845</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671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41910</xdr:rowOff>
    </xdr:from>
    <xdr:to>
      <xdr:col>24</xdr:col>
      <xdr:colOff>62865</xdr:colOff>
      <xdr:row>58</xdr:row>
      <xdr:rowOff>105410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86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109220</xdr:rowOff>
    </xdr:from>
    <xdr:ext cx="534670" cy="2584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105410</xdr:rowOff>
    </xdr:from>
    <xdr:to>
      <xdr:col>24</xdr:col>
      <xdr:colOff>152400</xdr:colOff>
      <xdr:row>58</xdr:row>
      <xdr:rowOff>105410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160020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41910</xdr:rowOff>
    </xdr:from>
    <xdr:to>
      <xdr:col>24</xdr:col>
      <xdr:colOff>152400</xdr:colOff>
      <xdr:row>51</xdr:row>
      <xdr:rowOff>41910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123825</xdr:rowOff>
    </xdr:from>
    <xdr:to>
      <xdr:col>24</xdr:col>
      <xdr:colOff>63500</xdr:colOff>
      <xdr:row>56</xdr:row>
      <xdr:rowOff>163195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250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109855</xdr:rowOff>
    </xdr:from>
    <xdr:ext cx="534670" cy="2584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132080</xdr:rowOff>
    </xdr:from>
    <xdr:to>
      <xdr:col>24</xdr:col>
      <xdr:colOff>114300</xdr:colOff>
      <xdr:row>57</xdr:row>
      <xdr:rowOff>61595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163195</xdr:rowOff>
    </xdr:from>
    <xdr:to>
      <xdr:col>19</xdr:col>
      <xdr:colOff>177800</xdr:colOff>
      <xdr:row>57</xdr:row>
      <xdr:rowOff>60325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43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xdr:rowOff>
    </xdr:from>
    <xdr:to>
      <xdr:col>20</xdr:col>
      <xdr:colOff>38100</xdr:colOff>
      <xdr:row>57</xdr:row>
      <xdr:rowOff>102235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93345</xdr:rowOff>
    </xdr:from>
    <xdr:ext cx="53403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865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60325</xdr:rowOff>
    </xdr:from>
    <xdr:to>
      <xdr:col>15</xdr:col>
      <xdr:colOff>50800</xdr:colOff>
      <xdr:row>57</xdr:row>
      <xdr:rowOff>95250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29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111760</xdr:rowOff>
    </xdr:from>
    <xdr:to>
      <xdr:col>15</xdr:col>
      <xdr:colOff>101600</xdr:colOff>
      <xdr:row>57</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58420</xdr:rowOff>
    </xdr:from>
    <xdr:ext cx="53403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95250</xdr:rowOff>
    </xdr:from>
    <xdr:to>
      <xdr:col>10</xdr:col>
      <xdr:colOff>114300</xdr:colOff>
      <xdr:row>57</xdr:row>
      <xdr:rowOff>144145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679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90170</xdr:rowOff>
    </xdr:from>
    <xdr:ext cx="53403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51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21590</xdr:rowOff>
    </xdr:from>
    <xdr:to>
      <xdr:col>6</xdr:col>
      <xdr:colOff>38100</xdr:colOff>
      <xdr:row>57</xdr:row>
      <xdr:rowOff>123190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139700</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569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73025</xdr:rowOff>
    </xdr:from>
    <xdr:to>
      <xdr:col>24</xdr:col>
      <xdr:colOff>114300</xdr:colOff>
      <xdr:row>57</xdr:row>
      <xdr:rowOff>3175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95885</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5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112395</xdr:rowOff>
    </xdr:from>
    <xdr:to>
      <xdr:col>20</xdr:col>
      <xdr:colOff>38100</xdr:colOff>
      <xdr:row>57</xdr:row>
      <xdr:rowOff>42545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59055</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488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9525</xdr:rowOff>
    </xdr:from>
    <xdr:to>
      <xdr:col>15</xdr:col>
      <xdr:colOff>101600</xdr:colOff>
      <xdr:row>57</xdr:row>
      <xdr:rowOff>111125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102870</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875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44450</xdr:rowOff>
    </xdr:from>
    <xdr:to>
      <xdr:col>10</xdr:col>
      <xdr:colOff>165100</xdr:colOff>
      <xdr:row>57</xdr:row>
      <xdr:rowOff>146050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137160</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909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93345</xdr:rowOff>
    </xdr:from>
    <xdr:to>
      <xdr:col>6</xdr:col>
      <xdr:colOff>38100</xdr:colOff>
      <xdr:row>58</xdr:row>
      <xdr:rowOff>23495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14605</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958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147955</xdr:rowOff>
    </xdr:from>
    <xdr:to>
      <xdr:col>24</xdr:col>
      <xdr:colOff>62865</xdr:colOff>
      <xdr:row>79</xdr:row>
      <xdr:rowOff>27305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45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31115</xdr:rowOff>
    </xdr:from>
    <xdr:ext cx="378460" cy="2584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6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27305</xdr:rowOff>
    </xdr:from>
    <xdr:to>
      <xdr:col>24</xdr:col>
      <xdr:colOff>152400</xdr:colOff>
      <xdr:row>79</xdr:row>
      <xdr:rowOff>27305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94615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147955</xdr:rowOff>
    </xdr:from>
    <xdr:to>
      <xdr:col>24</xdr:col>
      <xdr:colOff>152400</xdr:colOff>
      <xdr:row>70</xdr:row>
      <xdr:rowOff>147955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170815</xdr:rowOff>
    </xdr:from>
    <xdr:to>
      <xdr:col>24</xdr:col>
      <xdr:colOff>63500</xdr:colOff>
      <xdr:row>79</xdr:row>
      <xdr:rowOff>635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39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23495</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102235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170815</xdr:rowOff>
    </xdr:from>
    <xdr:to>
      <xdr:col>19</xdr:col>
      <xdr:colOff>177800</xdr:colOff>
      <xdr:row>79</xdr:row>
      <xdr:rowOff>635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439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171450</xdr:rowOff>
    </xdr:from>
    <xdr:to>
      <xdr:col>20</xdr:col>
      <xdr:colOff>38100</xdr:colOff>
      <xdr:row>78</xdr:row>
      <xdr:rowOff>101600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118110</xdr:rowOff>
    </xdr:from>
    <xdr:ext cx="46926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14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170180</xdr:rowOff>
    </xdr:from>
    <xdr:to>
      <xdr:col>15</xdr:col>
      <xdr:colOff>50800</xdr:colOff>
      <xdr:row>78</xdr:row>
      <xdr:rowOff>170815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432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33020</xdr:rowOff>
    </xdr:from>
    <xdr:to>
      <xdr:col>15</xdr:col>
      <xdr:colOff>101600</xdr:colOff>
      <xdr:row>77</xdr:row>
      <xdr:rowOff>134620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151130</xdr:rowOff>
    </xdr:from>
    <xdr:ext cx="46926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009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169545</xdr:rowOff>
    </xdr:from>
    <xdr:to>
      <xdr:col>10</xdr:col>
      <xdr:colOff>114300</xdr:colOff>
      <xdr:row>78</xdr:row>
      <xdr:rowOff>170180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426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107950</xdr:rowOff>
    </xdr:from>
    <xdr:to>
      <xdr:col>10</xdr:col>
      <xdr:colOff>165100</xdr:colOff>
      <xdr:row>78</xdr:row>
      <xdr:rowOff>38100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54610</xdr:rowOff>
    </xdr:from>
    <xdr:ext cx="469265" cy="2584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084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70485</xdr:rowOff>
    </xdr:from>
    <xdr:to>
      <xdr:col>6</xdr:col>
      <xdr:colOff>38100</xdr:colOff>
      <xdr:row>78</xdr:row>
      <xdr:rowOff>635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17780</xdr:rowOff>
    </xdr:from>
    <xdr:ext cx="469265" cy="2584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047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120650</xdr:rowOff>
    </xdr:from>
    <xdr:to>
      <xdr:col>24</xdr:col>
      <xdr:colOff>114300</xdr:colOff>
      <xdr:row>79</xdr:row>
      <xdr:rowOff>50165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34925</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08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121285</xdr:rowOff>
    </xdr:from>
    <xdr:to>
      <xdr:col>20</xdr:col>
      <xdr:colOff>38100</xdr:colOff>
      <xdr:row>79</xdr:row>
      <xdr:rowOff>52070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42545</xdr:rowOff>
    </xdr:from>
    <xdr:ext cx="46926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587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120650</xdr:rowOff>
    </xdr:from>
    <xdr:to>
      <xdr:col>15</xdr:col>
      <xdr:colOff>101600</xdr:colOff>
      <xdr:row>79</xdr:row>
      <xdr:rowOff>50165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41275</xdr:rowOff>
    </xdr:from>
    <xdr:ext cx="469265"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585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119380</xdr:rowOff>
    </xdr:from>
    <xdr:to>
      <xdr:col>10</xdr:col>
      <xdr:colOff>165100</xdr:colOff>
      <xdr:row>79</xdr:row>
      <xdr:rowOff>49530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40640</xdr:rowOff>
    </xdr:from>
    <xdr:ext cx="469265"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585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118745</xdr:rowOff>
    </xdr:from>
    <xdr:to>
      <xdr:col>6</xdr:col>
      <xdr:colOff>38100</xdr:colOff>
      <xdr:row>79</xdr:row>
      <xdr:rowOff>48895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40640</xdr:rowOff>
    </xdr:from>
    <xdr:ext cx="469265" cy="2584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585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56515</xdr:rowOff>
    </xdr:from>
    <xdr:to>
      <xdr:col>24</xdr:col>
      <xdr:colOff>62865</xdr:colOff>
      <xdr:row>98</xdr:row>
      <xdr:rowOff>92075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0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95885</xdr:rowOff>
    </xdr:from>
    <xdr:ext cx="534670"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92075</xdr:rowOff>
    </xdr:from>
    <xdr:to>
      <xdr:col>24</xdr:col>
      <xdr:colOff>152400</xdr:colOff>
      <xdr:row>98</xdr:row>
      <xdr:rowOff>92075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xdr:rowOff>
    </xdr:from>
    <xdr:ext cx="598805" cy="25908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56515</xdr:rowOff>
    </xdr:from>
    <xdr:to>
      <xdr:col>24</xdr:col>
      <xdr:colOff>152400</xdr:colOff>
      <xdr:row>90</xdr:row>
      <xdr:rowOff>56515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122555</xdr:rowOff>
    </xdr:from>
    <xdr:to>
      <xdr:col>24</xdr:col>
      <xdr:colOff>63500</xdr:colOff>
      <xdr:row>96</xdr:row>
      <xdr:rowOff>83820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1030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170180</xdr:rowOff>
    </xdr:from>
    <xdr:ext cx="598805"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147320</xdr:rowOff>
    </xdr:from>
    <xdr:to>
      <xdr:col>24</xdr:col>
      <xdr:colOff>114300</xdr:colOff>
      <xdr:row>96</xdr:row>
      <xdr:rowOff>77470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122555</xdr:rowOff>
    </xdr:from>
    <xdr:to>
      <xdr:col>19</xdr:col>
      <xdr:colOff>177800</xdr:colOff>
      <xdr:row>97</xdr:row>
      <xdr:rowOff>13970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1030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9525</xdr:rowOff>
    </xdr:from>
    <xdr:to>
      <xdr:col>20</xdr:col>
      <xdr:colOff>38100</xdr:colOff>
      <xdr:row>95</xdr:row>
      <xdr:rowOff>111125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127635</xdr:rowOff>
    </xdr:from>
    <xdr:ext cx="59817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580" y="16072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13970</xdr:rowOff>
    </xdr:from>
    <xdr:to>
      <xdr:col>15</xdr:col>
      <xdr:colOff>50800</xdr:colOff>
      <xdr:row>97</xdr:row>
      <xdr:rowOff>63500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446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87630</xdr:rowOff>
    </xdr:from>
    <xdr:to>
      <xdr:col>15</xdr:col>
      <xdr:colOff>101600</xdr:colOff>
      <xdr:row>97</xdr:row>
      <xdr:rowOff>17780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34290</xdr:rowOff>
    </xdr:from>
    <xdr:ext cx="59817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580" y="16322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63500</xdr:rowOff>
    </xdr:from>
    <xdr:to>
      <xdr:col>10</xdr:col>
      <xdr:colOff>114300</xdr:colOff>
      <xdr:row>97</xdr:row>
      <xdr:rowOff>128270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41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119380</xdr:rowOff>
    </xdr:from>
    <xdr:to>
      <xdr:col>10</xdr:col>
      <xdr:colOff>165100</xdr:colOff>
      <xdr:row>97</xdr:row>
      <xdr:rowOff>49530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66040</xdr:rowOff>
    </xdr:from>
    <xdr:ext cx="598170" cy="2584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580" y="16353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163195</xdr:rowOff>
    </xdr:from>
    <xdr:to>
      <xdr:col>6</xdr:col>
      <xdr:colOff>38100</xdr:colOff>
      <xdr:row>97</xdr:row>
      <xdr:rowOff>93345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109855</xdr:rowOff>
    </xdr:from>
    <xdr:ext cx="534035" cy="2584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397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33020</xdr:rowOff>
    </xdr:from>
    <xdr:to>
      <xdr:col>24</xdr:col>
      <xdr:colOff>114300</xdr:colOff>
      <xdr:row>96</xdr:row>
      <xdr:rowOff>134620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11430</xdr:rowOff>
    </xdr:from>
    <xdr:ext cx="598805"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70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108,635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71755</xdr:rowOff>
    </xdr:from>
    <xdr:to>
      <xdr:col>20</xdr:col>
      <xdr:colOff>38100</xdr:colOff>
      <xdr:row>96</xdr:row>
      <xdr:rowOff>1905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164465</xdr:rowOff>
    </xdr:from>
    <xdr:ext cx="59817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580" y="16452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134620</xdr:rowOff>
    </xdr:from>
    <xdr:to>
      <xdr:col>15</xdr:col>
      <xdr:colOff>101600</xdr:colOff>
      <xdr:row>97</xdr:row>
      <xdr:rowOff>64770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55880</xdr:rowOff>
    </xdr:from>
    <xdr:ext cx="5340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68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12700</xdr:rowOff>
    </xdr:from>
    <xdr:to>
      <xdr:col>10</xdr:col>
      <xdr:colOff>165100</xdr:colOff>
      <xdr:row>97</xdr:row>
      <xdr:rowOff>114300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105410</xdr:rowOff>
    </xdr:from>
    <xdr:ext cx="53403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736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77470</xdr:rowOff>
    </xdr:from>
    <xdr:to>
      <xdr:col>6</xdr:col>
      <xdr:colOff>38100</xdr:colOff>
      <xdr:row>98</xdr:row>
      <xdr:rowOff>7620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170180</xdr:rowOff>
    </xdr:from>
    <xdr:ext cx="53403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800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111760</xdr:rowOff>
    </xdr:from>
    <xdr:to>
      <xdr:col>54</xdr:col>
      <xdr:colOff>189865</xdr:colOff>
      <xdr:row>39</xdr:row>
      <xdr:rowOff>149225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71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153035</xdr:rowOff>
    </xdr:from>
    <xdr:ext cx="534670" cy="259080"/>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149225</xdr:rowOff>
    </xdr:from>
    <xdr:to>
      <xdr:col>55</xdr:col>
      <xdr:colOff>88900</xdr:colOff>
      <xdr:row>39</xdr:row>
      <xdr:rowOff>149225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58420</xdr:rowOff>
    </xdr:from>
    <xdr:ext cx="598805" cy="259080"/>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1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111760</xdr:rowOff>
    </xdr:from>
    <xdr:to>
      <xdr:col>55</xdr:col>
      <xdr:colOff>88900</xdr:colOff>
      <xdr:row>31</xdr:row>
      <xdr:rowOff>111760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46355</xdr:rowOff>
    </xdr:from>
    <xdr:to>
      <xdr:col>55</xdr:col>
      <xdr:colOff>0</xdr:colOff>
      <xdr:row>39</xdr:row>
      <xdr:rowOff>102870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73290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120650</xdr:rowOff>
    </xdr:from>
    <xdr:ext cx="534670" cy="2584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27305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63500</xdr:rowOff>
    </xdr:from>
    <xdr:to>
      <xdr:col>50</xdr:col>
      <xdr:colOff>114300</xdr:colOff>
      <xdr:row>39</xdr:row>
      <xdr:rowOff>102870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721350"/>
          <a:ext cx="889000" cy="1068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153670</xdr:rowOff>
    </xdr:from>
    <xdr:to>
      <xdr:col>50</xdr:col>
      <xdr:colOff>165100</xdr:colOff>
      <xdr:row>38</xdr:row>
      <xdr:rowOff>83820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100330</xdr:rowOff>
    </xdr:from>
    <xdr:ext cx="534035" cy="2584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1965" y="6272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63500</xdr:rowOff>
    </xdr:from>
    <xdr:to>
      <xdr:col>45</xdr:col>
      <xdr:colOff>177800</xdr:colOff>
      <xdr:row>39</xdr:row>
      <xdr:rowOff>125730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721350"/>
          <a:ext cx="889000" cy="1090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17780</xdr:rowOff>
    </xdr:from>
    <xdr:to>
      <xdr:col>46</xdr:col>
      <xdr:colOff>38100</xdr:colOff>
      <xdr:row>30</xdr:row>
      <xdr:rowOff>118745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135255</xdr:rowOff>
    </xdr:from>
    <xdr:ext cx="598170" cy="2584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580" y="4935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125730</xdr:rowOff>
    </xdr:from>
    <xdr:to>
      <xdr:col>41</xdr:col>
      <xdr:colOff>50800</xdr:colOff>
      <xdr:row>39</xdr:row>
      <xdr:rowOff>134620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8122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69850</xdr:rowOff>
    </xdr:from>
    <xdr:ext cx="53403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3965" y="624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164465</xdr:rowOff>
    </xdr:from>
    <xdr:to>
      <xdr:col>36</xdr:col>
      <xdr:colOff>165100</xdr:colOff>
      <xdr:row>38</xdr:row>
      <xdr:rowOff>94615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111125</xdr:rowOff>
    </xdr:from>
    <xdr:ext cx="534035" cy="2584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283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167005</xdr:rowOff>
    </xdr:from>
    <xdr:to>
      <xdr:col>55</xdr:col>
      <xdr:colOff>50800</xdr:colOff>
      <xdr:row>39</xdr:row>
      <xdr:rowOff>97790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81915</xdr:rowOff>
    </xdr:from>
    <xdr:ext cx="534670" cy="259080"/>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9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144780</xdr:rowOff>
    </xdr:from>
    <xdr:ext cx="534035" cy="2584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1965" y="6831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12065</xdr:rowOff>
    </xdr:from>
    <xdr:to>
      <xdr:col>46</xdr:col>
      <xdr:colOff>38100</xdr:colOff>
      <xdr:row>33</xdr:row>
      <xdr:rowOff>113665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6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104775</xdr:rowOff>
    </xdr:from>
    <xdr:ext cx="598170"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580" y="5762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74930</xdr:rowOff>
    </xdr:from>
    <xdr:to>
      <xdr:col>41</xdr:col>
      <xdr:colOff>101600</xdr:colOff>
      <xdr:row>40</xdr:row>
      <xdr:rowOff>5080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167640</xdr:rowOff>
    </xdr:from>
    <xdr:ext cx="534035" cy="2584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3965" y="6854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83820</xdr:rowOff>
    </xdr:from>
    <xdr:to>
      <xdr:col>36</xdr:col>
      <xdr:colOff>165100</xdr:colOff>
      <xdr:row>40</xdr:row>
      <xdr:rowOff>13970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40</xdr:row>
      <xdr:rowOff>5080</xdr:rowOff>
    </xdr:from>
    <xdr:ext cx="534035" cy="25908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4965" y="686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137160</xdr:rowOff>
    </xdr:from>
    <xdr:to>
      <xdr:col>54</xdr:col>
      <xdr:colOff>189865</xdr:colOff>
      <xdr:row>59</xdr:row>
      <xdr:rowOff>15240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1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19050</xdr:rowOff>
    </xdr:from>
    <xdr:ext cx="469900" cy="2584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15240</xdr:rowOff>
    </xdr:from>
    <xdr:to>
      <xdr:col>55</xdr:col>
      <xdr:colOff>88900</xdr:colOff>
      <xdr:row>59</xdr:row>
      <xdr:rowOff>15240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83820</xdr:rowOff>
    </xdr:from>
    <xdr:ext cx="598805" cy="259080"/>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137160</xdr:rowOff>
    </xdr:from>
    <xdr:to>
      <xdr:col>55</xdr:col>
      <xdr:colOff>88900</xdr:colOff>
      <xdr:row>51</xdr:row>
      <xdr:rowOff>137160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52705</xdr:rowOff>
    </xdr:from>
    <xdr:to>
      <xdr:col>55</xdr:col>
      <xdr:colOff>0</xdr:colOff>
      <xdr:row>57</xdr:row>
      <xdr:rowOff>111125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2535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20320</xdr:rowOff>
    </xdr:from>
    <xdr:ext cx="534670" cy="2584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5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168910</xdr:rowOff>
    </xdr:from>
    <xdr:to>
      <xdr:col>55</xdr:col>
      <xdr:colOff>50800</xdr:colOff>
      <xdr:row>57</xdr:row>
      <xdr:rowOff>99060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159385</xdr:rowOff>
    </xdr:from>
    <xdr:to>
      <xdr:col>50</xdr:col>
      <xdr:colOff>114300</xdr:colOff>
      <xdr:row>57</xdr:row>
      <xdr:rowOff>52705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76058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158115</xdr:rowOff>
    </xdr:from>
    <xdr:to>
      <xdr:col>50</xdr:col>
      <xdr:colOff>165100</xdr:colOff>
      <xdr:row>57</xdr:row>
      <xdr:rowOff>88265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104775</xdr:rowOff>
    </xdr:from>
    <xdr:ext cx="53403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1965" y="9534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159385</xdr:rowOff>
    </xdr:from>
    <xdr:to>
      <xdr:col>45</xdr:col>
      <xdr:colOff>177800</xdr:colOff>
      <xdr:row>57</xdr:row>
      <xdr:rowOff>99695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76058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143510</xdr:rowOff>
    </xdr:from>
    <xdr:to>
      <xdr:col>46</xdr:col>
      <xdr:colOff>38100</xdr:colOff>
      <xdr:row>56</xdr:row>
      <xdr:rowOff>73660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90170</xdr:rowOff>
    </xdr:from>
    <xdr:ext cx="53403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2965" y="9348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20320</xdr:rowOff>
    </xdr:from>
    <xdr:to>
      <xdr:col>41</xdr:col>
      <xdr:colOff>50800</xdr:colOff>
      <xdr:row>57</xdr:row>
      <xdr:rowOff>99695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9297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144780</xdr:rowOff>
    </xdr:from>
    <xdr:to>
      <xdr:col>41</xdr:col>
      <xdr:colOff>101600</xdr:colOff>
      <xdr:row>56</xdr:row>
      <xdr:rowOff>74930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91440</xdr:rowOff>
    </xdr:from>
    <xdr:ext cx="53403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3965" y="9349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152400</xdr:rowOff>
    </xdr:from>
    <xdr:to>
      <xdr:col>36</xdr:col>
      <xdr:colOff>165100</xdr:colOff>
      <xdr:row>56</xdr:row>
      <xdr:rowOff>82550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99060</xdr:rowOff>
    </xdr:from>
    <xdr:ext cx="534035" cy="2584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4965" y="9357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60325</xdr:rowOff>
    </xdr:from>
    <xdr:to>
      <xdr:col>55</xdr:col>
      <xdr:colOff>50800</xdr:colOff>
      <xdr:row>57</xdr:row>
      <xdr:rowOff>161925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38735</xdr:rowOff>
    </xdr:from>
    <xdr:ext cx="534670" cy="259080"/>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11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1905</xdr:rowOff>
    </xdr:from>
    <xdr:to>
      <xdr:col>50</xdr:col>
      <xdr:colOff>165100</xdr:colOff>
      <xdr:row>57</xdr:row>
      <xdr:rowOff>103505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94615</xdr:rowOff>
    </xdr:from>
    <xdr:ext cx="53403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1965" y="9867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109220</xdr:rowOff>
    </xdr:from>
    <xdr:to>
      <xdr:col>46</xdr:col>
      <xdr:colOff>38100</xdr:colOff>
      <xdr:row>57</xdr:row>
      <xdr:rowOff>38735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29845</xdr:rowOff>
    </xdr:from>
    <xdr:ext cx="534035" cy="2584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2965" y="9802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48895</xdr:rowOff>
    </xdr:from>
    <xdr:to>
      <xdr:col>41</xdr:col>
      <xdr:colOff>101600</xdr:colOff>
      <xdr:row>57</xdr:row>
      <xdr:rowOff>150495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141605</xdr:rowOff>
    </xdr:from>
    <xdr:ext cx="534035"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3965" y="9914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140970</xdr:rowOff>
    </xdr:from>
    <xdr:to>
      <xdr:col>36</xdr:col>
      <xdr:colOff>165100</xdr:colOff>
      <xdr:row>57</xdr:row>
      <xdr:rowOff>71120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62230</xdr:rowOff>
    </xdr:from>
    <xdr:ext cx="534035" cy="25908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4965" y="9834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29845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79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147955</xdr:rowOff>
    </xdr:from>
    <xdr:ext cx="598805" cy="2584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29845</xdr:rowOff>
    </xdr:from>
    <xdr:to>
      <xdr:col>55</xdr:col>
      <xdr:colOff>88900</xdr:colOff>
      <xdr:row>71</xdr:row>
      <xdr:rowOff>29845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92710</xdr:rowOff>
    </xdr:from>
    <xdr:to>
      <xdr:col>55</xdr:col>
      <xdr:colOff>0</xdr:colOff>
      <xdr:row>78</xdr:row>
      <xdr:rowOff>127000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658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59055</xdr:rowOff>
    </xdr:from>
    <xdr:ext cx="534670" cy="259080"/>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36195</xdr:rowOff>
    </xdr:from>
    <xdr:to>
      <xdr:col>55</xdr:col>
      <xdr:colOff>50800</xdr:colOff>
      <xdr:row>78</xdr:row>
      <xdr:rowOff>137795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31115</xdr:rowOff>
    </xdr:from>
    <xdr:to>
      <xdr:col>50</xdr:col>
      <xdr:colOff>114300</xdr:colOff>
      <xdr:row>78</xdr:row>
      <xdr:rowOff>92710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0421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21590</xdr:rowOff>
    </xdr:from>
    <xdr:to>
      <xdr:col>50</xdr:col>
      <xdr:colOff>165100</xdr:colOff>
      <xdr:row>78</xdr:row>
      <xdr:rowOff>123190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139700</xdr:rowOff>
    </xdr:from>
    <xdr:ext cx="53403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31115</xdr:rowOff>
    </xdr:from>
    <xdr:to>
      <xdr:col>45</xdr:col>
      <xdr:colOff>177800</xdr:colOff>
      <xdr:row>78</xdr:row>
      <xdr:rowOff>106680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0421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107315</xdr:rowOff>
    </xdr:from>
    <xdr:to>
      <xdr:col>46</xdr:col>
      <xdr:colOff>38100</xdr:colOff>
      <xdr:row>78</xdr:row>
      <xdr:rowOff>37465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53975</xdr:rowOff>
    </xdr:from>
    <xdr:ext cx="534035" cy="2584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2965" y="13084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20320</xdr:rowOff>
    </xdr:from>
    <xdr:to>
      <xdr:col>41</xdr:col>
      <xdr:colOff>50800</xdr:colOff>
      <xdr:row>78</xdr:row>
      <xdr:rowOff>106680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934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121920</xdr:rowOff>
    </xdr:from>
    <xdr:to>
      <xdr:col>41</xdr:col>
      <xdr:colOff>101600</xdr:colOff>
      <xdr:row>78</xdr:row>
      <xdr:rowOff>52070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68580</xdr:rowOff>
    </xdr:from>
    <xdr:ext cx="53403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3098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76200</xdr:rowOff>
    </xdr:from>
    <xdr:to>
      <xdr:col>36</xdr:col>
      <xdr:colOff>165100</xdr:colOff>
      <xdr:row>78</xdr:row>
      <xdr:rowOff>6350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22860</xdr:rowOff>
    </xdr:from>
    <xdr:ext cx="53403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305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76200</xdr:rowOff>
    </xdr:from>
    <xdr:to>
      <xdr:col>55</xdr:col>
      <xdr:colOff>50800</xdr:colOff>
      <xdr:row>79</xdr:row>
      <xdr:rowOff>6350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14605</xdr:rowOff>
    </xdr:from>
    <xdr:ext cx="469900" cy="259080"/>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41910</xdr:rowOff>
    </xdr:from>
    <xdr:to>
      <xdr:col>50</xdr:col>
      <xdr:colOff>165100</xdr:colOff>
      <xdr:row>78</xdr:row>
      <xdr:rowOff>143510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135255</xdr:rowOff>
    </xdr:from>
    <xdr:ext cx="469265"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350" y="13508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151765</xdr:rowOff>
    </xdr:from>
    <xdr:to>
      <xdr:col>46</xdr:col>
      <xdr:colOff>38100</xdr:colOff>
      <xdr:row>78</xdr:row>
      <xdr:rowOff>81915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73025</xdr:rowOff>
    </xdr:from>
    <xdr:ext cx="53403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2965" y="13446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55880</xdr:rowOff>
    </xdr:from>
    <xdr:to>
      <xdr:col>41</xdr:col>
      <xdr:colOff>101600</xdr:colOff>
      <xdr:row>78</xdr:row>
      <xdr:rowOff>157480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148590</xdr:rowOff>
    </xdr:from>
    <xdr:ext cx="469265"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350" y="13521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140970</xdr:rowOff>
    </xdr:from>
    <xdr:to>
      <xdr:col>36</xdr:col>
      <xdr:colOff>165100</xdr:colOff>
      <xdr:row>78</xdr:row>
      <xdr:rowOff>71120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62230</xdr:rowOff>
    </xdr:from>
    <xdr:ext cx="534035"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4965" y="13435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45720</xdr:rowOff>
    </xdr:from>
    <xdr:to>
      <xdr:col>54</xdr:col>
      <xdr:colOff>189865</xdr:colOff>
      <xdr:row>99</xdr:row>
      <xdr:rowOff>13335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67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9900" cy="2584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13335</xdr:rowOff>
    </xdr:from>
    <xdr:to>
      <xdr:col>55</xdr:col>
      <xdr:colOff>88900</xdr:colOff>
      <xdr:row>99</xdr:row>
      <xdr:rowOff>13335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163830</xdr:rowOff>
    </xdr:from>
    <xdr:ext cx="598805" cy="259080"/>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45720</xdr:rowOff>
    </xdr:from>
    <xdr:to>
      <xdr:col>55</xdr:col>
      <xdr:colOff>88900</xdr:colOff>
      <xdr:row>91</xdr:row>
      <xdr:rowOff>45720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20320</xdr:rowOff>
    </xdr:from>
    <xdr:to>
      <xdr:col>55</xdr:col>
      <xdr:colOff>0</xdr:colOff>
      <xdr:row>97</xdr:row>
      <xdr:rowOff>158750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5097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25400</xdr:rowOff>
    </xdr:from>
    <xdr:ext cx="534670" cy="259080"/>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20320</xdr:rowOff>
    </xdr:from>
    <xdr:to>
      <xdr:col>50</xdr:col>
      <xdr:colOff>114300</xdr:colOff>
      <xdr:row>97</xdr:row>
      <xdr:rowOff>133985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5097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107315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98425</xdr:rowOff>
    </xdr:from>
    <xdr:ext cx="534035" cy="2584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72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133985</xdr:rowOff>
    </xdr:from>
    <xdr:to>
      <xdr:col>45</xdr:col>
      <xdr:colOff>177800</xdr:colOff>
      <xdr:row>98</xdr:row>
      <xdr:rowOff>60960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6463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161925</xdr:rowOff>
    </xdr:from>
    <xdr:to>
      <xdr:col>46</xdr:col>
      <xdr:colOff>38100</xdr:colOff>
      <xdr:row>96</xdr:row>
      <xdr:rowOff>92075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109220</xdr:rowOff>
    </xdr:from>
    <xdr:ext cx="534035" cy="2584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52070</xdr:rowOff>
    </xdr:from>
    <xdr:to>
      <xdr:col>41</xdr:col>
      <xdr:colOff>50800</xdr:colOff>
      <xdr:row>98</xdr:row>
      <xdr:rowOff>60960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541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168275</xdr:rowOff>
    </xdr:from>
    <xdr:to>
      <xdr:col>41</xdr:col>
      <xdr:colOff>101600</xdr:colOff>
      <xdr:row>96</xdr:row>
      <xdr:rowOff>98425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114935</xdr:rowOff>
    </xdr:from>
    <xdr:ext cx="53403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3965" y="1623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40640</xdr:rowOff>
    </xdr:from>
    <xdr:to>
      <xdr:col>36</xdr:col>
      <xdr:colOff>165100</xdr:colOff>
      <xdr:row>96</xdr:row>
      <xdr:rowOff>141605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158115</xdr:rowOff>
    </xdr:from>
    <xdr:ext cx="534035" cy="2584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4965" y="16274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107950</xdr:rowOff>
    </xdr:from>
    <xdr:to>
      <xdr:col>55</xdr:col>
      <xdr:colOff>50800</xdr:colOff>
      <xdr:row>98</xdr:row>
      <xdr:rowOff>38100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86360</xdr:rowOff>
    </xdr:from>
    <xdr:ext cx="534670" cy="2584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17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140970</xdr:rowOff>
    </xdr:from>
    <xdr:to>
      <xdr:col>50</xdr:col>
      <xdr:colOff>165100</xdr:colOff>
      <xdr:row>97</xdr:row>
      <xdr:rowOff>71120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87630</xdr:rowOff>
    </xdr:from>
    <xdr:ext cx="534035" cy="2584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1965" y="16375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83185</xdr:rowOff>
    </xdr:from>
    <xdr:to>
      <xdr:col>46</xdr:col>
      <xdr:colOff>38100</xdr:colOff>
      <xdr:row>98</xdr:row>
      <xdr:rowOff>13335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4445</xdr:rowOff>
    </xdr:from>
    <xdr:ext cx="53403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2965" y="1680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10160</xdr:rowOff>
    </xdr:from>
    <xdr:to>
      <xdr:col>41</xdr:col>
      <xdr:colOff>101600</xdr:colOff>
      <xdr:row>98</xdr:row>
      <xdr:rowOff>111760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102870</xdr:rowOff>
    </xdr:from>
    <xdr:ext cx="53403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3965" y="16904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635</xdr:rowOff>
    </xdr:from>
    <xdr:to>
      <xdr:col>36</xdr:col>
      <xdr:colOff>165100</xdr:colOff>
      <xdr:row>98</xdr:row>
      <xdr:rowOff>102235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93345</xdr:rowOff>
    </xdr:from>
    <xdr:ext cx="534035"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4965" y="16895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48260</xdr:rowOff>
    </xdr:from>
    <xdr:to>
      <xdr:col>85</xdr:col>
      <xdr:colOff>126365</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147320</xdr:rowOff>
    </xdr:from>
    <xdr:ext cx="249555" cy="259080"/>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166370</xdr:rowOff>
    </xdr:from>
    <xdr:ext cx="534670" cy="2584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48260</xdr:rowOff>
    </xdr:from>
    <xdr:to>
      <xdr:col>86</xdr:col>
      <xdr:colOff>25400</xdr:colOff>
      <xdr:row>32</xdr:row>
      <xdr:rowOff>48260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64770</xdr:rowOff>
    </xdr:from>
    <xdr:ext cx="469900" cy="2584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177800</xdr:colOff>
      <xdr:row>38</xdr:row>
      <xdr:rowOff>143510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40640</xdr:rowOff>
    </xdr:from>
    <xdr:to>
      <xdr:col>81</xdr:col>
      <xdr:colOff>101600</xdr:colOff>
      <xdr:row>38</xdr:row>
      <xdr:rowOff>141605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158115</xdr:rowOff>
    </xdr:from>
    <xdr:ext cx="469265" cy="2584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350" y="6330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75565</xdr:rowOff>
    </xdr:from>
    <xdr:to>
      <xdr:col>76</xdr:col>
      <xdr:colOff>165100</xdr:colOff>
      <xdr:row>37</xdr:row>
      <xdr:rowOff>6350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22225</xdr:rowOff>
    </xdr:from>
    <xdr:ext cx="469265" cy="2584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350" y="6022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76835</xdr:rowOff>
    </xdr:from>
    <xdr:to>
      <xdr:col>72</xdr:col>
      <xdr:colOff>38100</xdr:colOff>
      <xdr:row>37</xdr:row>
      <xdr:rowOff>6985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23495</xdr:rowOff>
    </xdr:from>
    <xdr:ext cx="46926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024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162560</xdr:rowOff>
    </xdr:from>
    <xdr:to>
      <xdr:col>67</xdr:col>
      <xdr:colOff>101600</xdr:colOff>
      <xdr:row>37</xdr:row>
      <xdr:rowOff>92710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109220</xdr:rowOff>
    </xdr:from>
    <xdr:ext cx="469265" cy="2584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109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20320</xdr:rowOff>
    </xdr:from>
    <xdr:ext cx="249555" cy="2584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4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892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892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8920"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8920" cy="25908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26035</xdr:rowOff>
    </xdr:from>
    <xdr:to>
      <xdr:col>85</xdr:col>
      <xdr:colOff>126365</xdr:colOff>
      <xdr:row>78</xdr:row>
      <xdr:rowOff>78740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82550</xdr:rowOff>
    </xdr:from>
    <xdr:ext cx="534670" cy="259080"/>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78740</xdr:rowOff>
    </xdr:from>
    <xdr:to>
      <xdr:col>86</xdr:col>
      <xdr:colOff>25400</xdr:colOff>
      <xdr:row>78</xdr:row>
      <xdr:rowOff>78740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144145</xdr:rowOff>
    </xdr:from>
    <xdr:ext cx="598805" cy="2584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26035</xdr:rowOff>
    </xdr:from>
    <xdr:to>
      <xdr:col>86</xdr:col>
      <xdr:colOff>25400</xdr:colOff>
      <xdr:row>70</xdr:row>
      <xdr:rowOff>26035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67310</xdr:rowOff>
    </xdr:from>
    <xdr:to>
      <xdr:col>85</xdr:col>
      <xdr:colOff>127000</xdr:colOff>
      <xdr:row>77</xdr:row>
      <xdr:rowOff>78740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689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71755</xdr:rowOff>
    </xdr:from>
    <xdr:ext cx="534670" cy="259080"/>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48895</xdr:rowOff>
    </xdr:from>
    <xdr:to>
      <xdr:col>85</xdr:col>
      <xdr:colOff>177800</xdr:colOff>
      <xdr:row>76</xdr:row>
      <xdr:rowOff>150495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78740</xdr:rowOff>
    </xdr:from>
    <xdr:to>
      <xdr:col>81</xdr:col>
      <xdr:colOff>50800</xdr:colOff>
      <xdr:row>77</xdr:row>
      <xdr:rowOff>92075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803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53340</xdr:rowOff>
    </xdr:from>
    <xdr:to>
      <xdr:col>81</xdr:col>
      <xdr:colOff>101600</xdr:colOff>
      <xdr:row>76</xdr:row>
      <xdr:rowOff>154940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171450</xdr:rowOff>
    </xdr:from>
    <xdr:ext cx="53403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285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92075</xdr:rowOff>
    </xdr:from>
    <xdr:to>
      <xdr:col>76</xdr:col>
      <xdr:colOff>114300</xdr:colOff>
      <xdr:row>77</xdr:row>
      <xdr:rowOff>94615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93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154940</xdr:rowOff>
    </xdr:from>
    <xdr:to>
      <xdr:col>76</xdr:col>
      <xdr:colOff>165100</xdr:colOff>
      <xdr:row>75</xdr:row>
      <xdr:rowOff>84455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100965</xdr:rowOff>
    </xdr:from>
    <xdr:ext cx="534035" cy="2584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2616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94615</xdr:rowOff>
    </xdr:from>
    <xdr:to>
      <xdr:col>71</xdr:col>
      <xdr:colOff>177800</xdr:colOff>
      <xdr:row>77</xdr:row>
      <xdr:rowOff>126365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962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158115</xdr:rowOff>
    </xdr:from>
    <xdr:to>
      <xdr:col>72</xdr:col>
      <xdr:colOff>38100</xdr:colOff>
      <xdr:row>75</xdr:row>
      <xdr:rowOff>88265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104775</xdr:rowOff>
    </xdr:from>
    <xdr:ext cx="53403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2620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162560</xdr:rowOff>
    </xdr:from>
    <xdr:to>
      <xdr:col>67</xdr:col>
      <xdr:colOff>101600</xdr:colOff>
      <xdr:row>75</xdr:row>
      <xdr:rowOff>92710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109220</xdr:rowOff>
    </xdr:from>
    <xdr:ext cx="534035" cy="2584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2625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16510</xdr:rowOff>
    </xdr:from>
    <xdr:to>
      <xdr:col>85</xdr:col>
      <xdr:colOff>177800</xdr:colOff>
      <xdr:row>77</xdr:row>
      <xdr:rowOff>118110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166370</xdr:rowOff>
    </xdr:from>
    <xdr:ext cx="534670" cy="2584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96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27940</xdr:rowOff>
    </xdr:from>
    <xdr:to>
      <xdr:col>81</xdr:col>
      <xdr:colOff>101600</xdr:colOff>
      <xdr:row>77</xdr:row>
      <xdr:rowOff>129540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120650</xdr:rowOff>
    </xdr:from>
    <xdr:ext cx="534035" cy="2584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3965" y="13322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41275</xdr:rowOff>
    </xdr:from>
    <xdr:to>
      <xdr:col>76</xdr:col>
      <xdr:colOff>165100</xdr:colOff>
      <xdr:row>77</xdr:row>
      <xdr:rowOff>143510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133985</xdr:rowOff>
    </xdr:from>
    <xdr:ext cx="534035" cy="2584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4965" y="13335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43815</xdr:rowOff>
    </xdr:from>
    <xdr:to>
      <xdr:col>72</xdr:col>
      <xdr:colOff>38100</xdr:colOff>
      <xdr:row>77</xdr:row>
      <xdr:rowOff>145415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136525</xdr:rowOff>
    </xdr:from>
    <xdr:ext cx="534035" cy="2584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5965" y="1333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75565</xdr:rowOff>
    </xdr:from>
    <xdr:to>
      <xdr:col>67</xdr:col>
      <xdr:colOff>101600</xdr:colOff>
      <xdr:row>78</xdr:row>
      <xdr:rowOff>6350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168275</xdr:rowOff>
    </xdr:from>
    <xdr:ext cx="534035" cy="2584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6965" y="13369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129540</xdr:rowOff>
    </xdr:from>
    <xdr:to>
      <xdr:col>85</xdr:col>
      <xdr:colOff>126365</xdr:colOff>
      <xdr:row>99</xdr:row>
      <xdr:rowOff>40640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59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584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76200</xdr:rowOff>
    </xdr:from>
    <xdr:ext cx="598805" cy="2584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129540</xdr:rowOff>
    </xdr:from>
    <xdr:to>
      <xdr:col>86</xdr:col>
      <xdr:colOff>25400</xdr:colOff>
      <xdr:row>89</xdr:row>
      <xdr:rowOff>129540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17780</xdr:rowOff>
    </xdr:from>
    <xdr:to>
      <xdr:col>85</xdr:col>
      <xdr:colOff>127000</xdr:colOff>
      <xdr:row>97</xdr:row>
      <xdr:rowOff>78740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4843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50800</xdr:rowOff>
    </xdr:from>
    <xdr:ext cx="534670" cy="25908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72390</xdr:rowOff>
    </xdr:from>
    <xdr:to>
      <xdr:col>85</xdr:col>
      <xdr:colOff>177800</xdr:colOff>
      <xdr:row>98</xdr:row>
      <xdr:rowOff>2540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78740</xdr:rowOff>
    </xdr:from>
    <xdr:to>
      <xdr:col>81</xdr:col>
      <xdr:colOff>50800</xdr:colOff>
      <xdr:row>97</xdr:row>
      <xdr:rowOff>111125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093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47625</xdr:rowOff>
    </xdr:from>
    <xdr:to>
      <xdr:col>81</xdr:col>
      <xdr:colOff>101600</xdr:colOff>
      <xdr:row>97</xdr:row>
      <xdr:rowOff>149225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140335</xdr:rowOff>
    </xdr:from>
    <xdr:ext cx="53403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77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111125</xdr:rowOff>
    </xdr:from>
    <xdr:to>
      <xdr:col>76</xdr:col>
      <xdr:colOff>114300</xdr:colOff>
      <xdr:row>98</xdr:row>
      <xdr:rowOff>45720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4177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135890</xdr:rowOff>
    </xdr:from>
    <xdr:to>
      <xdr:col>76</xdr:col>
      <xdr:colOff>165100</xdr:colOff>
      <xdr:row>98</xdr:row>
      <xdr:rowOff>66040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57150</xdr:rowOff>
    </xdr:from>
    <xdr:ext cx="53403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45720</xdr:rowOff>
    </xdr:from>
    <xdr:to>
      <xdr:col>71</xdr:col>
      <xdr:colOff>177800</xdr:colOff>
      <xdr:row>98</xdr:row>
      <xdr:rowOff>113030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478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151765</xdr:rowOff>
    </xdr:from>
    <xdr:to>
      <xdr:col>72</xdr:col>
      <xdr:colOff>38100</xdr:colOff>
      <xdr:row>98</xdr:row>
      <xdr:rowOff>81915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98425</xdr:rowOff>
    </xdr:from>
    <xdr:ext cx="534035" cy="2584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5965" y="16557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147955</xdr:rowOff>
    </xdr:from>
    <xdr:to>
      <xdr:col>67</xdr:col>
      <xdr:colOff>101600</xdr:colOff>
      <xdr:row>98</xdr:row>
      <xdr:rowOff>78105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94615</xdr:rowOff>
    </xdr:from>
    <xdr:ext cx="53403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6965" y="1655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137795</xdr:rowOff>
    </xdr:from>
    <xdr:to>
      <xdr:col>85</xdr:col>
      <xdr:colOff>177800</xdr:colOff>
      <xdr:row>97</xdr:row>
      <xdr:rowOff>67945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160655</xdr:rowOff>
    </xdr:from>
    <xdr:ext cx="534670" cy="25908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4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27940</xdr:rowOff>
    </xdr:from>
    <xdr:to>
      <xdr:col>81</xdr:col>
      <xdr:colOff>101600</xdr:colOff>
      <xdr:row>97</xdr:row>
      <xdr:rowOff>129540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146050</xdr:rowOff>
    </xdr:from>
    <xdr:ext cx="534035" cy="2584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3965" y="16433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60325</xdr:rowOff>
    </xdr:from>
    <xdr:to>
      <xdr:col>76</xdr:col>
      <xdr:colOff>165100</xdr:colOff>
      <xdr:row>97</xdr:row>
      <xdr:rowOff>161925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xdr:rowOff>
    </xdr:from>
    <xdr:ext cx="534035" cy="2584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4965" y="1646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166370</xdr:rowOff>
    </xdr:from>
    <xdr:to>
      <xdr:col>72</xdr:col>
      <xdr:colOff>38100</xdr:colOff>
      <xdr:row>98</xdr:row>
      <xdr:rowOff>96520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87630</xdr:rowOff>
    </xdr:from>
    <xdr:ext cx="534035" cy="2584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5965" y="16889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62230</xdr:rowOff>
    </xdr:from>
    <xdr:to>
      <xdr:col>67</xdr:col>
      <xdr:colOff>101600</xdr:colOff>
      <xdr:row>98</xdr:row>
      <xdr:rowOff>163830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154940</xdr:rowOff>
    </xdr:from>
    <xdr:ext cx="469265" cy="2584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350" y="16957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725" cy="2584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72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725" cy="2584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120650</xdr:rowOff>
    </xdr:from>
    <xdr:to>
      <xdr:col>116</xdr:col>
      <xdr:colOff>62865</xdr:colOff>
      <xdr:row>39</xdr:row>
      <xdr:rowOff>99060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1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67310</xdr:rowOff>
    </xdr:from>
    <xdr:ext cx="469900" cy="259080"/>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120650</xdr:rowOff>
    </xdr:from>
    <xdr:to>
      <xdr:col>116</xdr:col>
      <xdr:colOff>152400</xdr:colOff>
      <xdr:row>30</xdr:row>
      <xdr:rowOff>120650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36195</xdr:rowOff>
    </xdr:from>
    <xdr:ext cx="469900" cy="259080"/>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xdr:rowOff>
    </xdr:from>
    <xdr:to>
      <xdr:col>116</xdr:col>
      <xdr:colOff>114300</xdr:colOff>
      <xdr:row>38</xdr:row>
      <xdr:rowOff>114935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167005</xdr:rowOff>
    </xdr:from>
    <xdr:to>
      <xdr:col>112</xdr:col>
      <xdr:colOff>38100</xdr:colOff>
      <xdr:row>38</xdr:row>
      <xdr:rowOff>97790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113665</xdr:rowOff>
    </xdr:from>
    <xdr:ext cx="469265" cy="2584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350" y="6285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78105</xdr:rowOff>
    </xdr:from>
    <xdr:to>
      <xdr:col>107</xdr:col>
      <xdr:colOff>101600</xdr:colOff>
      <xdr:row>36</xdr:row>
      <xdr:rowOff>8255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24765</xdr:rowOff>
    </xdr:from>
    <xdr:ext cx="46926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5854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121285</xdr:rowOff>
    </xdr:from>
    <xdr:ext cx="469265" cy="2584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350" y="6122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1270</xdr:rowOff>
    </xdr:from>
    <xdr:ext cx="46926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350" y="6173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84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163195</xdr:rowOff>
    </xdr:from>
    <xdr:to>
      <xdr:col>116</xdr:col>
      <xdr:colOff>62865</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109855</xdr:rowOff>
    </xdr:from>
    <xdr:ext cx="534670" cy="2584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163195</xdr:rowOff>
    </xdr:from>
    <xdr:to>
      <xdr:col>116</xdr:col>
      <xdr:colOff>152400</xdr:colOff>
      <xdr:row>49</xdr:row>
      <xdr:rowOff>163195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33655</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492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109220</xdr:rowOff>
    </xdr:from>
    <xdr:ext cx="469900" cy="2584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26035</xdr:rowOff>
    </xdr:from>
    <xdr:to>
      <xdr:col>111</xdr:col>
      <xdr:colOff>177800</xdr:colOff>
      <xdr:row>59</xdr:row>
      <xdr:rowOff>33655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415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78740</xdr:rowOff>
    </xdr:from>
    <xdr:to>
      <xdr:col>112</xdr:col>
      <xdr:colOff>38100</xdr:colOff>
      <xdr:row>59</xdr:row>
      <xdr:rowOff>8890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25400</xdr:rowOff>
    </xdr:from>
    <xdr:ext cx="46926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350" y="9798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140970</xdr:rowOff>
    </xdr:from>
    <xdr:to>
      <xdr:col>107</xdr:col>
      <xdr:colOff>50800</xdr:colOff>
      <xdr:row>59</xdr:row>
      <xdr:rowOff>26035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850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125095</xdr:rowOff>
    </xdr:from>
    <xdr:to>
      <xdr:col>107</xdr:col>
      <xdr:colOff>101600</xdr:colOff>
      <xdr:row>58</xdr:row>
      <xdr:rowOff>55245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71755</xdr:rowOff>
    </xdr:from>
    <xdr:ext cx="46926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9672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140970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8507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133985</xdr:rowOff>
    </xdr:from>
    <xdr:to>
      <xdr:col>102</xdr:col>
      <xdr:colOff>165100</xdr:colOff>
      <xdr:row>58</xdr:row>
      <xdr:rowOff>64135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80645</xdr:rowOff>
    </xdr:from>
    <xdr:ext cx="46926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350" y="9681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128905</xdr:rowOff>
    </xdr:from>
    <xdr:to>
      <xdr:col>98</xdr:col>
      <xdr:colOff>38100</xdr:colOff>
      <xdr:row>58</xdr:row>
      <xdr:rowOff>59055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75565</xdr:rowOff>
    </xdr:from>
    <xdr:ext cx="469265" cy="2584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350" y="9676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154940</xdr:rowOff>
    </xdr:from>
    <xdr:to>
      <xdr:col>112</xdr:col>
      <xdr:colOff>38100</xdr:colOff>
      <xdr:row>59</xdr:row>
      <xdr:rowOff>84455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75565</xdr:rowOff>
    </xdr:from>
    <xdr:ext cx="378460" cy="2584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70" y="10191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146685</xdr:rowOff>
    </xdr:from>
    <xdr:to>
      <xdr:col>107</xdr:col>
      <xdr:colOff>101600</xdr:colOff>
      <xdr:row>59</xdr:row>
      <xdr:rowOff>76835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67945</xdr:rowOff>
    </xdr:from>
    <xdr:ext cx="378460" cy="2584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70" y="1018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90170</xdr:rowOff>
    </xdr:from>
    <xdr:to>
      <xdr:col>102</xdr:col>
      <xdr:colOff>165100</xdr:colOff>
      <xdr:row>59</xdr:row>
      <xdr:rowOff>20320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11430</xdr:rowOff>
    </xdr:from>
    <xdr:ext cx="469265"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350" y="10126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170180</xdr:rowOff>
    </xdr:from>
    <xdr:to>
      <xdr:col>116</xdr:col>
      <xdr:colOff>62865</xdr:colOff>
      <xdr:row>79</xdr:row>
      <xdr:rowOff>116840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68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120650</xdr:rowOff>
    </xdr:from>
    <xdr:ext cx="534670" cy="2584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5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116840</xdr:rowOff>
    </xdr:from>
    <xdr:to>
      <xdr:col>116</xdr:col>
      <xdr:colOff>152400</xdr:colOff>
      <xdr:row>79</xdr:row>
      <xdr:rowOff>116840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116840</xdr:rowOff>
    </xdr:from>
    <xdr:ext cx="534670" cy="259080"/>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170180</xdr:rowOff>
    </xdr:from>
    <xdr:to>
      <xdr:col>116</xdr:col>
      <xdr:colOff>152400</xdr:colOff>
      <xdr:row>70</xdr:row>
      <xdr:rowOff>170180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156845</xdr:rowOff>
    </xdr:from>
    <xdr:to>
      <xdr:col>116</xdr:col>
      <xdr:colOff>63500</xdr:colOff>
      <xdr:row>79</xdr:row>
      <xdr:rowOff>26035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52994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42545</xdr:rowOff>
    </xdr:from>
    <xdr:ext cx="534670" cy="2584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01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19685</xdr:rowOff>
    </xdr:from>
    <xdr:to>
      <xdr:col>116</xdr:col>
      <xdr:colOff>114300</xdr:colOff>
      <xdr:row>76</xdr:row>
      <xdr:rowOff>121285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143510</xdr:rowOff>
    </xdr:from>
    <xdr:to>
      <xdr:col>111</xdr:col>
      <xdr:colOff>177800</xdr:colOff>
      <xdr:row>79</xdr:row>
      <xdr:rowOff>26035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5166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48895</xdr:rowOff>
    </xdr:from>
    <xdr:to>
      <xdr:col>112</xdr:col>
      <xdr:colOff>38100</xdr:colOff>
      <xdr:row>76</xdr:row>
      <xdr:rowOff>150495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167005</xdr:rowOff>
    </xdr:from>
    <xdr:ext cx="534035" cy="2584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5965" y="1285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143510</xdr:rowOff>
    </xdr:from>
    <xdr:to>
      <xdr:col>107</xdr:col>
      <xdr:colOff>50800</xdr:colOff>
      <xdr:row>78</xdr:row>
      <xdr:rowOff>144780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5166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165100</xdr:rowOff>
    </xdr:from>
    <xdr:to>
      <xdr:col>107</xdr:col>
      <xdr:colOff>101600</xdr:colOff>
      <xdr:row>75</xdr:row>
      <xdr:rowOff>95250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111760</xdr:rowOff>
    </xdr:from>
    <xdr:ext cx="534035"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6965" y="1262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144780</xdr:rowOff>
    </xdr:from>
    <xdr:to>
      <xdr:col>102</xdr:col>
      <xdr:colOff>114300</xdr:colOff>
      <xdr:row>78</xdr:row>
      <xdr:rowOff>145415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5178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144145</xdr:rowOff>
    </xdr:from>
    <xdr:to>
      <xdr:col>102</xdr:col>
      <xdr:colOff>165100</xdr:colOff>
      <xdr:row>74</xdr:row>
      <xdr:rowOff>74930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659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90805</xdr:rowOff>
    </xdr:from>
    <xdr:ext cx="534035"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7965" y="12435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139700</xdr:rowOff>
    </xdr:from>
    <xdr:to>
      <xdr:col>98</xdr:col>
      <xdr:colOff>38100</xdr:colOff>
      <xdr:row>74</xdr:row>
      <xdr:rowOff>69850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5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86360</xdr:rowOff>
    </xdr:from>
    <xdr:ext cx="534035" cy="2584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8965" y="12430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106045</xdr:rowOff>
    </xdr:from>
    <xdr:to>
      <xdr:col>116</xdr:col>
      <xdr:colOff>114300</xdr:colOff>
      <xdr:row>79</xdr:row>
      <xdr:rowOff>36195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84455</xdr:rowOff>
    </xdr:from>
    <xdr:ext cx="534670" cy="259080"/>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457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146685</xdr:rowOff>
    </xdr:from>
    <xdr:to>
      <xdr:col>112</xdr:col>
      <xdr:colOff>38100</xdr:colOff>
      <xdr:row>79</xdr:row>
      <xdr:rowOff>76835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67945</xdr:rowOff>
    </xdr:from>
    <xdr:ext cx="534035" cy="2584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5965" y="13612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92710</xdr:rowOff>
    </xdr:from>
    <xdr:to>
      <xdr:col>107</xdr:col>
      <xdr:colOff>101600</xdr:colOff>
      <xdr:row>79</xdr:row>
      <xdr:rowOff>22860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13970</xdr:rowOff>
    </xdr:from>
    <xdr:ext cx="53403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6965" y="1355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93980</xdr:rowOff>
    </xdr:from>
    <xdr:to>
      <xdr:col>102</xdr:col>
      <xdr:colOff>165100</xdr:colOff>
      <xdr:row>79</xdr:row>
      <xdr:rowOff>24130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15240</xdr:rowOff>
    </xdr:from>
    <xdr:ext cx="534035"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7965" y="1355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94615</xdr:rowOff>
    </xdr:from>
    <xdr:to>
      <xdr:col>98</xdr:col>
      <xdr:colOff>38100</xdr:colOff>
      <xdr:row>79</xdr:row>
      <xdr:rowOff>24765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79</xdr:row>
      <xdr:rowOff>15875</xdr:rowOff>
    </xdr:from>
    <xdr:ext cx="534035"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8965" y="13560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800" b="0" i="0" baseline="0">
              <a:solidFill>
                <a:schemeClr val="dk1"/>
              </a:solidFill>
              <a:effectLst/>
              <a:latin typeface="+mn-ea"/>
              <a:ea typeface="+mn-ea"/>
              <a:cs typeface="+mn-cs"/>
            </a:rPr>
            <a:t>　</a:t>
          </a:r>
          <a:r>
            <a:rPr kumimoji="1" lang="ja-JP" altLang="ja-JP" sz="700" b="0" i="0" baseline="0">
              <a:solidFill>
                <a:schemeClr val="dk1"/>
              </a:solidFill>
              <a:effectLst/>
              <a:latin typeface="+mn-ea"/>
              <a:ea typeface="+mn-ea"/>
              <a:cs typeface="+mn-cs"/>
            </a:rPr>
            <a:t>当市の歳出決算総額に対する住民一人当たりの金額は、383,796円となっている。主な構成要素は扶助費（108,635円）、物件費（74</a:t>
          </a:r>
          <a:r>
            <a:rPr kumimoji="1" lang="en-US" altLang="ja-JP" sz="700" b="0" i="0" baseline="0">
              <a:solidFill>
                <a:schemeClr val="dk1"/>
              </a:solidFill>
              <a:effectLst/>
              <a:latin typeface="+mn-ea"/>
              <a:ea typeface="+mn-ea"/>
              <a:cs typeface="+mn-cs"/>
            </a:rPr>
            <a:t>,939</a:t>
          </a:r>
          <a:r>
            <a:rPr kumimoji="1" lang="ja-JP" altLang="ja-JP" sz="700" b="0" i="0" baseline="0">
              <a:solidFill>
                <a:schemeClr val="dk1"/>
              </a:solidFill>
              <a:effectLst/>
              <a:latin typeface="+mn-ea"/>
              <a:ea typeface="+mn-ea"/>
              <a:cs typeface="+mn-cs"/>
            </a:rPr>
            <a:t>円）、普通建設事業費（36</a:t>
          </a:r>
          <a:r>
            <a:rPr kumimoji="1" lang="en-US" altLang="ja-JP" sz="700" b="0" i="0" baseline="0">
              <a:solidFill>
                <a:schemeClr val="dk1"/>
              </a:solidFill>
              <a:effectLst/>
              <a:latin typeface="+mn-ea"/>
              <a:ea typeface="+mn-ea"/>
              <a:cs typeface="+mn-cs"/>
            </a:rPr>
            <a:t>,244</a:t>
          </a:r>
          <a:r>
            <a:rPr kumimoji="1" lang="ja-JP" altLang="ja-JP" sz="700" b="0" i="0" baseline="0">
              <a:solidFill>
                <a:schemeClr val="dk1"/>
              </a:solidFill>
              <a:effectLst/>
              <a:latin typeface="+mn-ea"/>
              <a:ea typeface="+mn-ea"/>
              <a:cs typeface="+mn-cs"/>
            </a:rPr>
            <a:t>円）及び人件費（50</a:t>
          </a:r>
          <a:r>
            <a:rPr kumimoji="1" lang="en-US" altLang="ja-JP" sz="700" b="0" i="0" baseline="0">
              <a:solidFill>
                <a:schemeClr val="dk1"/>
              </a:solidFill>
              <a:effectLst/>
              <a:latin typeface="+mn-ea"/>
              <a:ea typeface="+mn-ea"/>
              <a:cs typeface="+mn-cs"/>
            </a:rPr>
            <a:t>,192円</a:t>
          </a:r>
          <a:r>
            <a:rPr kumimoji="1" lang="ja-JP" altLang="ja-JP" sz="700" b="0" i="0" baseline="0">
              <a:solidFill>
                <a:schemeClr val="dk1"/>
              </a:solidFill>
              <a:effectLst/>
              <a:latin typeface="+mn-ea"/>
              <a:ea typeface="+mn-ea"/>
              <a:cs typeface="+mn-cs"/>
            </a:rPr>
            <a:t>）</a:t>
          </a:r>
          <a:r>
            <a:rPr kumimoji="1" lang="ja-JP" altLang="en-US" sz="700" b="0" i="0" baseline="0">
              <a:solidFill>
                <a:schemeClr val="dk1"/>
              </a:solidFill>
              <a:effectLst/>
              <a:latin typeface="+mn-ea"/>
              <a:ea typeface="+mn-ea"/>
              <a:cs typeface="+mn-cs"/>
            </a:rPr>
            <a:t>で</a:t>
          </a:r>
          <a:r>
            <a:rPr kumimoji="1" lang="ja-JP" altLang="ja-JP" sz="700" b="0" i="0" baseline="0">
              <a:solidFill>
                <a:schemeClr val="dk1"/>
              </a:solidFill>
              <a:effectLst/>
              <a:latin typeface="+mn-ea"/>
              <a:ea typeface="+mn-ea"/>
              <a:cs typeface="+mn-cs"/>
            </a:rPr>
            <a:t>ある。</a:t>
          </a:r>
          <a:endParaRPr kumimoji="1" lang="ja-JP" altLang="en-US" sz="700">
            <a:latin typeface="ＭＳ Ｐゴシック"/>
            <a:ea typeface="ＭＳ Ｐゴシック"/>
          </a:endParaRPr>
        </a:p>
        <a:p>
          <a:r>
            <a:rPr kumimoji="1" lang="ja-JP" altLang="ja-JP" sz="700" b="0" i="0" baseline="0">
              <a:solidFill>
                <a:schemeClr val="dk1"/>
              </a:solidFill>
              <a:effectLst/>
              <a:latin typeface="+mn-ea"/>
              <a:ea typeface="+mn-ea"/>
              <a:cs typeface="+mn-cs"/>
            </a:rPr>
            <a:t>　</a:t>
          </a:r>
          <a:r>
            <a:rPr kumimoji="1" lang="ja-JP" altLang="en-US" sz="700" b="0" i="0" baseline="0">
              <a:solidFill>
                <a:schemeClr val="dk1"/>
              </a:solidFill>
              <a:effectLst/>
              <a:latin typeface="+mn-ea"/>
              <a:ea typeface="+mn-ea"/>
              <a:cs typeface="+mn-cs"/>
            </a:rPr>
            <a:t>補助費等については、</a:t>
          </a:r>
          <a:r>
            <a:rPr kumimoji="1" lang="ja-JP" altLang="ja-JP" sz="700" b="0" i="0" baseline="0">
              <a:solidFill>
                <a:schemeClr val="dk1"/>
              </a:solidFill>
              <a:effectLst/>
              <a:latin typeface="+mn-ea"/>
              <a:ea typeface="+mn-ea"/>
              <a:cs typeface="+mn-cs"/>
            </a:rPr>
            <a:t>前</a:t>
          </a:r>
          <a:r>
            <a:rPr kumimoji="1" lang="ja-JP" altLang="en-US" sz="700" b="0" i="0" baseline="0">
              <a:solidFill>
                <a:schemeClr val="dk1"/>
              </a:solidFill>
              <a:effectLst/>
              <a:latin typeface="+mn-ea"/>
              <a:ea typeface="+mn-ea"/>
              <a:cs typeface="+mn-cs"/>
            </a:rPr>
            <a:t>年度からの伸び率が大きくなっているが、</a:t>
          </a:r>
          <a:r>
            <a:rPr kumimoji="1" lang="ja-JP" altLang="ja-JP" sz="700" b="0" i="0" baseline="0">
              <a:solidFill>
                <a:schemeClr val="dk1"/>
              </a:solidFill>
              <a:effectLst/>
              <a:latin typeface="+mn-lt"/>
              <a:ea typeface="+mn-ea"/>
              <a:cs typeface="+mn-cs"/>
            </a:rPr>
            <a:t>ごみ広域処理施設の開設に向けて、一部事務組合を設立し、用地取得や後年度の施設建設費の負担平準化のため、前年度よりも負担金を増額しているためである。今後、施設建設が本格化する際に負担金の増加が見込まれるため、負担金の額を平準化し、後年度の補助費等の急激な増加を抑制に努めている。</a:t>
          </a:r>
          <a:endParaRPr kumimoji="1" lang="ja-JP" altLang="en-US" sz="700">
            <a:latin typeface="ＭＳ Ｐゴシック"/>
            <a:ea typeface="ＭＳ Ｐゴシック"/>
          </a:endParaRPr>
        </a:p>
        <a:p>
          <a:r>
            <a:rPr kumimoji="1" lang="ja-JP" altLang="ja-JP" sz="700" b="0" i="0" baseline="0">
              <a:solidFill>
                <a:schemeClr val="dk1"/>
              </a:solidFill>
              <a:effectLst/>
              <a:latin typeface="+mn-ea"/>
              <a:ea typeface="+mn-ea"/>
              <a:cs typeface="+mn-cs"/>
            </a:rPr>
            <a:t>　扶助費が前年度より減少しているが、令和3年度は新型コロナウイルス感染症対策として、子育て世帯及び住民税非課税世帯に臨時特別給付金を支給した影響である。経常的な扶助費については増加傾向にあり、都心にアクセスしやすい地理的優位性から</a:t>
          </a:r>
          <a:r>
            <a:rPr lang="ja-JP" altLang="ja-JP" sz="700" b="0" i="0" baseline="0">
              <a:solidFill>
                <a:schemeClr val="dk1"/>
              </a:solidFill>
              <a:effectLst/>
              <a:latin typeface="+mn-lt"/>
              <a:ea typeface="+mn-ea"/>
              <a:cs typeface="+mn-cs"/>
            </a:rPr>
            <a:t>子育て世帯が多く、子ども・子育て支援施策を重点的に行っていること等から、児童福祉費が年々増加している。</a:t>
          </a:r>
          <a:endParaRPr kumimoji="1" lang="ja-JP" altLang="en-US" sz="700">
            <a:latin typeface="ＭＳ Ｐゴシック"/>
            <a:ea typeface="ＭＳ Ｐゴシック"/>
          </a:endParaRPr>
        </a:p>
        <a:p>
          <a:r>
            <a:rPr kumimoji="1" lang="ja-JP" altLang="ja-JP" sz="700" b="0" i="0" baseline="0">
              <a:solidFill>
                <a:schemeClr val="dk1"/>
              </a:solidFill>
              <a:effectLst/>
              <a:latin typeface="+mn-ea"/>
              <a:ea typeface="+mn-ea"/>
              <a:cs typeface="+mn-cs"/>
            </a:rPr>
            <a:t>　物件費が類似団体内平均値を上回ることとなったが、これまで職員定数を抑制し、公共施設の指定管理者制度の活用や事務の効率化を図るためのシステム導入、業務の外部委託などを推進してきたことが要因である。前年度より増加している要員としては、扶助費同様に延長保育や一時預かり、放課後子ども教室の運営費用など、子育て施策に関する費用の増加や</a:t>
          </a:r>
          <a:r>
            <a:rPr kumimoji="0" lang="ja-JP" altLang="ja-JP" sz="700" b="0" i="0" u="none" strike="noStrike" kern="0" cap="none" spc="0" normalizeH="0" baseline="0" noProof="0">
              <a:ln>
                <a:noFill/>
              </a:ln>
              <a:solidFill>
                <a:prstClr val="black"/>
              </a:solidFill>
              <a:effectLst/>
              <a:uLnTx/>
              <a:uFillTx/>
              <a:latin typeface="+mn-ea"/>
              <a:ea typeface="+mn-ea"/>
              <a:cs typeface="+mn-cs"/>
            </a:rPr>
            <a:t>エネルギー価格高騰による公共施設の高熱費の上昇、令和3年12月に</a:t>
          </a:r>
          <a:r>
            <a:rPr lang="ja-JP" altLang="ja-JP" sz="700">
              <a:solidFill>
                <a:schemeClr val="dk1"/>
              </a:solidFill>
              <a:effectLst/>
              <a:latin typeface="+mn-lt"/>
              <a:ea typeface="+mn-ea"/>
              <a:cs typeface="+mn-cs"/>
            </a:rPr>
            <a:t>整備が完了した市民プール・総合児童センターの管理運営費用が1年分の計上となったことなど</a:t>
          </a:r>
          <a:r>
            <a:rPr kumimoji="1" lang="ja-JP" altLang="ja-JP" sz="700" b="0" i="0" baseline="0">
              <a:solidFill>
                <a:schemeClr val="dk1"/>
              </a:solidFill>
              <a:effectLst/>
              <a:latin typeface="+mn-ea"/>
              <a:ea typeface="+mn-ea"/>
              <a:cs typeface="+mn-cs"/>
            </a:rPr>
            <a:t>が挙げられる。</a:t>
          </a:r>
          <a:endParaRPr kumimoji="1" lang="ja-JP" altLang="en-US" sz="700">
            <a:latin typeface="ＭＳ Ｐゴシック"/>
            <a:ea typeface="ＭＳ Ｐゴシック"/>
          </a:endParaRPr>
        </a:p>
        <a:p>
          <a:r>
            <a:rPr kumimoji="1" lang="ja-JP" altLang="ja-JP" sz="700" b="0" i="0" baseline="0">
              <a:solidFill>
                <a:schemeClr val="dk1"/>
              </a:solidFill>
              <a:effectLst/>
              <a:latin typeface="+mn-ea"/>
              <a:ea typeface="+mn-ea"/>
              <a:cs typeface="+mn-cs"/>
            </a:rPr>
            <a:t>　普通建設事業費については、総合児童センター、市民プール、コミュニティ施設の建て替えが完了したため、前年度よりも減少したものの、今後は、小学校の更新整備費用や新たな地区での土地区画整理事業や市街地再開発事業等の都市基盤整備に係る普通建設事業費が増加することが見込まれる。経常経費の見直しを行うとともに、投資的経費についても特定財源の確保や優先度を的確に捉え、時機を逸するとなく推進していくことが必要である。</a:t>
          </a:r>
          <a:endParaRPr kumimoji="1" lang="ja-JP" altLang="en-US" sz="700">
            <a:latin typeface="ＭＳ Ｐゴシック"/>
            <a:ea typeface="ＭＳ Ｐゴシック"/>
          </a:endParaRPr>
        </a:p>
        <a:p>
          <a:r>
            <a:rPr kumimoji="1" lang="ja-JP" altLang="ja-JP" sz="700" b="0" i="0" baseline="0">
              <a:solidFill>
                <a:schemeClr val="dk1"/>
              </a:solidFill>
              <a:effectLst/>
              <a:latin typeface="+mn-ea"/>
              <a:ea typeface="+mn-ea"/>
              <a:cs typeface="+mn-cs"/>
            </a:rPr>
            <a:t>　人件費については、これまでの定員適正化の取組により職員数を抑制してきたため、類似団体内平均値を下回っている。前年度より減少した要員としては</a:t>
          </a:r>
          <a:r>
            <a:rPr kumimoji="0" lang="ja-JP" altLang="ja-JP" sz="700" b="0" i="0" u="none" strike="noStrike" kern="0" cap="none" spc="0" normalizeH="0" baseline="0" noProof="0">
              <a:ln>
                <a:noFill/>
              </a:ln>
              <a:solidFill>
                <a:prstClr val="black"/>
              </a:solidFill>
              <a:effectLst/>
              <a:uLnTx/>
              <a:uFillTx/>
              <a:latin typeface="+mn-ea"/>
              <a:ea typeface="+mn-ea"/>
              <a:cs typeface="+mn-cs"/>
            </a:rPr>
            <a:t>人事院勧告に基づく期末・勤勉手当の支給率の減により支給総額が抑えられたことが挙げられる。しかしながら、職員数、時間外勤務手当等の増により増加傾向にある。また、今後も、</a:t>
          </a:r>
          <a:r>
            <a:rPr lang="ja-JP" altLang="ja-JP" sz="700">
              <a:solidFill>
                <a:schemeClr val="dk1"/>
              </a:solidFill>
              <a:effectLst/>
              <a:latin typeface="+mn-lt"/>
              <a:ea typeface="+mn-ea"/>
              <a:cs typeface="+mn-cs"/>
            </a:rPr>
            <a:t>業務量及び内容に応じた適正な人員配置を行うことを基本として、職員数を増員していく予定のため、会計年度任用職員や時間外勤務手当の縮減等も含めて、人件費の上昇に注視しながら行政運営を行っていく必要が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83,962
81,546
11.04
35,236,546
32,224,362
2,863,079
17,083,188
17,673,131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34.4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143510</xdr:rowOff>
    </xdr:from>
    <xdr:to>
      <xdr:col>24</xdr:col>
      <xdr:colOff>62865</xdr:colOff>
      <xdr:row>37</xdr:row>
      <xdr:rowOff>145415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8460"/>
          <a:ext cx="127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149225</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145415</xdr:rowOff>
    </xdr:from>
    <xdr:to>
      <xdr:col>24</xdr:col>
      <xdr:colOff>152400</xdr:colOff>
      <xdr:row>37</xdr:row>
      <xdr:rowOff>145415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89535</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dr:col>23</xdr:col>
      <xdr:colOff>165100</xdr:colOff>
      <xdr:row>31</xdr:row>
      <xdr:rowOff>143510</xdr:rowOff>
    </xdr:from>
    <xdr:to>
      <xdr:col>24</xdr:col>
      <xdr:colOff>152400</xdr:colOff>
      <xdr:row>31</xdr:row>
      <xdr:rowOff>143510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52070</xdr:rowOff>
    </xdr:from>
    <xdr:to>
      <xdr:col>24</xdr:col>
      <xdr:colOff>63500</xdr:colOff>
      <xdr:row>37</xdr:row>
      <xdr:rowOff>90805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9572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52070</xdr:rowOff>
    </xdr:from>
    <xdr:ext cx="469900" cy="2584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3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83185</xdr:rowOff>
    </xdr:from>
    <xdr:to>
      <xdr:col>19</xdr:col>
      <xdr:colOff>177800</xdr:colOff>
      <xdr:row>37</xdr:row>
      <xdr:rowOff>90805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268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xdr:rowOff>
    </xdr:from>
    <xdr:to>
      <xdr:col>20</xdr:col>
      <xdr:colOff>38100</xdr:colOff>
      <xdr:row>35</xdr:row>
      <xdr:rowOff>118110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134620</xdr:rowOff>
    </xdr:from>
    <xdr:ext cx="469265" cy="2584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792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83185</xdr:rowOff>
    </xdr:from>
    <xdr:to>
      <xdr:col>15</xdr:col>
      <xdr:colOff>50800</xdr:colOff>
      <xdr:row>37</xdr:row>
      <xdr:rowOff>85090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26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141605</xdr:rowOff>
    </xdr:from>
    <xdr:to>
      <xdr:col>15</xdr:col>
      <xdr:colOff>101600</xdr:colOff>
      <xdr:row>35</xdr:row>
      <xdr:rowOff>71755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88265</xdr:rowOff>
    </xdr:from>
    <xdr:ext cx="469265" cy="2584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746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60325</xdr:rowOff>
    </xdr:from>
    <xdr:to>
      <xdr:col>10</xdr:col>
      <xdr:colOff>114300</xdr:colOff>
      <xdr:row>37</xdr:row>
      <xdr:rowOff>85090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039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94615</xdr:rowOff>
    </xdr:from>
    <xdr:to>
      <xdr:col>10</xdr:col>
      <xdr:colOff>165100</xdr:colOff>
      <xdr:row>35</xdr:row>
      <xdr:rowOff>24765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41275</xdr:rowOff>
    </xdr:from>
    <xdr:ext cx="469265"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699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83820</xdr:rowOff>
    </xdr:from>
    <xdr:to>
      <xdr:col>6</xdr:col>
      <xdr:colOff>38100</xdr:colOff>
      <xdr:row>35</xdr:row>
      <xdr:rowOff>13970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30480</xdr:rowOff>
    </xdr:from>
    <xdr:ext cx="46926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688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1270</xdr:rowOff>
    </xdr:from>
    <xdr:to>
      <xdr:col>24</xdr:col>
      <xdr:colOff>114300</xdr:colOff>
      <xdr:row>37</xdr:row>
      <xdr:rowOff>102870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88265</xdr:rowOff>
    </xdr:from>
    <xdr:ext cx="469900" cy="2584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60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40640</xdr:rowOff>
    </xdr:from>
    <xdr:to>
      <xdr:col>20</xdr:col>
      <xdr:colOff>38100</xdr:colOff>
      <xdr:row>37</xdr:row>
      <xdr:rowOff>141605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132715</xdr:rowOff>
    </xdr:from>
    <xdr:ext cx="469265" cy="2584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6476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32385</xdr:rowOff>
    </xdr:from>
    <xdr:to>
      <xdr:col>15</xdr:col>
      <xdr:colOff>101600</xdr:colOff>
      <xdr:row>37</xdr:row>
      <xdr:rowOff>133985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125095</xdr:rowOff>
    </xdr:from>
    <xdr:ext cx="46926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468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34290</xdr:rowOff>
    </xdr:from>
    <xdr:to>
      <xdr:col>10</xdr:col>
      <xdr:colOff>165100</xdr:colOff>
      <xdr:row>37</xdr:row>
      <xdr:rowOff>135890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127000</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470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9525</xdr:rowOff>
    </xdr:from>
    <xdr:to>
      <xdr:col>6</xdr:col>
      <xdr:colOff>38100</xdr:colOff>
      <xdr:row>37</xdr:row>
      <xdr:rowOff>111125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102235</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445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165100</xdr:rowOff>
    </xdr:from>
    <xdr:to>
      <xdr:col>24</xdr:col>
      <xdr:colOff>62865</xdr:colOff>
      <xdr:row>57</xdr:row>
      <xdr:rowOff>139065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15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534670" cy="2584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6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139065</xdr:rowOff>
    </xdr:from>
    <xdr:to>
      <xdr:col>24</xdr:col>
      <xdr:colOff>152400</xdr:colOff>
      <xdr:row>57</xdr:row>
      <xdr:rowOff>139065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111760</xdr:rowOff>
    </xdr:from>
    <xdr:ext cx="598805" cy="2584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dr:col>23</xdr:col>
      <xdr:colOff>165100</xdr:colOff>
      <xdr:row>49</xdr:row>
      <xdr:rowOff>165100</xdr:rowOff>
    </xdr:from>
    <xdr:to>
      <xdr:col>24</xdr:col>
      <xdr:colOff>152400</xdr:colOff>
      <xdr:row>49</xdr:row>
      <xdr:rowOff>165100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154940</xdr:rowOff>
    </xdr:from>
    <xdr:to>
      <xdr:col>24</xdr:col>
      <xdr:colOff>63500</xdr:colOff>
      <xdr:row>57</xdr:row>
      <xdr:rowOff>31750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84690"/>
          <a:ext cx="8382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22225</xdr:rowOff>
    </xdr:from>
    <xdr:ext cx="534670" cy="2584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170815</xdr:rowOff>
    </xdr:from>
    <xdr:to>
      <xdr:col>24</xdr:col>
      <xdr:colOff>114300</xdr:colOff>
      <xdr:row>56</xdr:row>
      <xdr:rowOff>100965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27305</xdr:rowOff>
    </xdr:from>
    <xdr:to>
      <xdr:col>19</xdr:col>
      <xdr:colOff>177800</xdr:colOff>
      <xdr:row>55</xdr:row>
      <xdr:rowOff>154940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42705"/>
          <a:ext cx="8890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166370</xdr:rowOff>
    </xdr:from>
    <xdr:to>
      <xdr:col>20</xdr:col>
      <xdr:colOff>38100</xdr:colOff>
      <xdr:row>56</xdr:row>
      <xdr:rowOff>95885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86995</xdr:rowOff>
    </xdr:from>
    <xdr:ext cx="534035" cy="2584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688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27305</xdr:rowOff>
    </xdr:from>
    <xdr:to>
      <xdr:col>15</xdr:col>
      <xdr:colOff>50800</xdr:colOff>
      <xdr:row>57</xdr:row>
      <xdr:rowOff>18415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42705"/>
          <a:ext cx="889000" cy="848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33655</xdr:rowOff>
    </xdr:from>
    <xdr:to>
      <xdr:col>15</xdr:col>
      <xdr:colOff>101600</xdr:colOff>
      <xdr:row>51</xdr:row>
      <xdr:rowOff>135255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151765</xdr:rowOff>
    </xdr:from>
    <xdr:ext cx="598170"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8552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18415</xdr:rowOff>
    </xdr:from>
    <xdr:to>
      <xdr:col>10</xdr:col>
      <xdr:colOff>114300</xdr:colOff>
      <xdr:row>57</xdr:row>
      <xdr:rowOff>33020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10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151765</xdr:rowOff>
    </xdr:from>
    <xdr:to>
      <xdr:col>10</xdr:col>
      <xdr:colOff>165100</xdr:colOff>
      <xdr:row>56</xdr:row>
      <xdr:rowOff>81915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98425</xdr:rowOff>
    </xdr:from>
    <xdr:ext cx="534035" cy="2584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1965" y="9356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5080</xdr:rowOff>
    </xdr:from>
    <xdr:to>
      <xdr:col>6</xdr:col>
      <xdr:colOff>38100</xdr:colOff>
      <xdr:row>56</xdr:row>
      <xdr:rowOff>106680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123190</xdr:rowOff>
    </xdr:from>
    <xdr:ext cx="534035"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381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152400</xdr:rowOff>
    </xdr:from>
    <xdr:to>
      <xdr:col>24</xdr:col>
      <xdr:colOff>114300</xdr:colOff>
      <xdr:row>57</xdr:row>
      <xdr:rowOff>82550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67310</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103505</xdr:rowOff>
    </xdr:from>
    <xdr:to>
      <xdr:col>20</xdr:col>
      <xdr:colOff>38100</xdr:colOff>
      <xdr:row>56</xdr:row>
      <xdr:rowOff>33655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50165</xdr:rowOff>
    </xdr:from>
    <xdr:ext cx="53403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308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51</xdr:row>
      <xdr:rowOff>147955</xdr:rowOff>
    </xdr:from>
    <xdr:to>
      <xdr:col>15</xdr:col>
      <xdr:colOff>101600</xdr:colOff>
      <xdr:row>52</xdr:row>
      <xdr:rowOff>78105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69215</xdr:rowOff>
    </xdr:from>
    <xdr:ext cx="59817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580" y="8984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139065</xdr:rowOff>
    </xdr:from>
    <xdr:to>
      <xdr:col>10</xdr:col>
      <xdr:colOff>165100</xdr:colOff>
      <xdr:row>57</xdr:row>
      <xdr:rowOff>69215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60325</xdr:rowOff>
    </xdr:from>
    <xdr:ext cx="5340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832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74930</xdr:rowOff>
    </xdr:from>
    <xdr:ext cx="534035"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847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43180</xdr:rowOff>
    </xdr:from>
    <xdr:to>
      <xdr:col>24</xdr:col>
      <xdr:colOff>62865</xdr:colOff>
      <xdr:row>78</xdr:row>
      <xdr:rowOff>10160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3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13970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10160</xdr:rowOff>
    </xdr:from>
    <xdr:to>
      <xdr:col>24</xdr:col>
      <xdr:colOff>152400</xdr:colOff>
      <xdr:row>78</xdr:row>
      <xdr:rowOff>10160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161290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23</xdr:col>
      <xdr:colOff>165100</xdr:colOff>
      <xdr:row>71</xdr:row>
      <xdr:rowOff>43180</xdr:rowOff>
    </xdr:from>
    <xdr:to>
      <xdr:col>24</xdr:col>
      <xdr:colOff>152400</xdr:colOff>
      <xdr:row>71</xdr:row>
      <xdr:rowOff>43180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34925</xdr:rowOff>
    </xdr:from>
    <xdr:to>
      <xdr:col>24</xdr:col>
      <xdr:colOff>63500</xdr:colOff>
      <xdr:row>76</xdr:row>
      <xdr:rowOff>114935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6512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97790</xdr:rowOff>
    </xdr:from>
    <xdr:ext cx="598805" cy="2584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50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4445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34925</xdr:rowOff>
    </xdr:from>
    <xdr:to>
      <xdr:col>19</xdr:col>
      <xdr:colOff>177800</xdr:colOff>
      <xdr:row>76</xdr:row>
      <xdr:rowOff>149860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6512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10160</xdr:rowOff>
    </xdr:from>
    <xdr:to>
      <xdr:col>20</xdr:col>
      <xdr:colOff>38100</xdr:colOff>
      <xdr:row>75</xdr:row>
      <xdr:rowOff>111760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128270</xdr:rowOff>
    </xdr:from>
    <xdr:ext cx="59817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2644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149860</xdr:rowOff>
    </xdr:from>
    <xdr:to>
      <xdr:col>15</xdr:col>
      <xdr:colOff>50800</xdr:colOff>
      <xdr:row>77</xdr:row>
      <xdr:rowOff>50800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00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103505</xdr:rowOff>
    </xdr:from>
    <xdr:to>
      <xdr:col>15</xdr:col>
      <xdr:colOff>101600</xdr:colOff>
      <xdr:row>76</xdr:row>
      <xdr:rowOff>33655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50165</xdr:rowOff>
    </xdr:from>
    <xdr:ext cx="59817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2737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50800</xdr:rowOff>
    </xdr:from>
    <xdr:to>
      <xdr:col>10</xdr:col>
      <xdr:colOff>114300</xdr:colOff>
      <xdr:row>77</xdr:row>
      <xdr:rowOff>76200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24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144145</xdr:rowOff>
    </xdr:from>
    <xdr:to>
      <xdr:col>10</xdr:col>
      <xdr:colOff>165100</xdr:colOff>
      <xdr:row>76</xdr:row>
      <xdr:rowOff>74930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90805</xdr:rowOff>
    </xdr:from>
    <xdr:ext cx="59817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2778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14605</xdr:rowOff>
    </xdr:from>
    <xdr:to>
      <xdr:col>6</xdr:col>
      <xdr:colOff>38100</xdr:colOff>
      <xdr:row>76</xdr:row>
      <xdr:rowOff>116205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132715</xdr:rowOff>
    </xdr:from>
    <xdr:ext cx="59817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2820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64135</xdr:rowOff>
    </xdr:from>
    <xdr:to>
      <xdr:col>24</xdr:col>
      <xdr:colOff>114300</xdr:colOff>
      <xdr:row>76</xdr:row>
      <xdr:rowOff>166370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42545</xdr:rowOff>
    </xdr:from>
    <xdr:ext cx="598805" cy="2584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2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155575</xdr:rowOff>
    </xdr:from>
    <xdr:to>
      <xdr:col>20</xdr:col>
      <xdr:colOff>38100</xdr:colOff>
      <xdr:row>76</xdr:row>
      <xdr:rowOff>86360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76835</xdr:rowOff>
    </xdr:from>
    <xdr:ext cx="598170" cy="2584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3107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99060</xdr:rowOff>
    </xdr:from>
    <xdr:to>
      <xdr:col>15</xdr:col>
      <xdr:colOff>101600</xdr:colOff>
      <xdr:row>77</xdr:row>
      <xdr:rowOff>29210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20320</xdr:rowOff>
    </xdr:from>
    <xdr:ext cx="598170" cy="2584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3221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171450</xdr:rowOff>
    </xdr:from>
    <xdr:to>
      <xdr:col>10</xdr:col>
      <xdr:colOff>165100</xdr:colOff>
      <xdr:row>77</xdr:row>
      <xdr:rowOff>101600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92710</xdr:rowOff>
    </xdr:from>
    <xdr:ext cx="59817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3294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25400</xdr:rowOff>
    </xdr:from>
    <xdr:to>
      <xdr:col>6</xdr:col>
      <xdr:colOff>38100</xdr:colOff>
      <xdr:row>77</xdr:row>
      <xdr:rowOff>127000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118110</xdr:rowOff>
    </xdr:from>
    <xdr:ext cx="59817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3319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107315</xdr:rowOff>
    </xdr:from>
    <xdr:to>
      <xdr:col>24</xdr:col>
      <xdr:colOff>62865</xdr:colOff>
      <xdr:row>99</xdr:row>
      <xdr:rowOff>163195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815"/>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167005</xdr:rowOff>
    </xdr:from>
    <xdr:ext cx="534670" cy="2584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163195</xdr:rowOff>
    </xdr:from>
    <xdr:to>
      <xdr:col>24</xdr:col>
      <xdr:colOff>152400</xdr:colOff>
      <xdr:row>99</xdr:row>
      <xdr:rowOff>163195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53975</xdr:rowOff>
    </xdr:from>
    <xdr:ext cx="598805" cy="2584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dr:col>23</xdr:col>
      <xdr:colOff>165100</xdr:colOff>
      <xdr:row>90</xdr:row>
      <xdr:rowOff>107315</xdr:rowOff>
    </xdr:from>
    <xdr:to>
      <xdr:col>24</xdr:col>
      <xdr:colOff>152400</xdr:colOff>
      <xdr:row>90</xdr:row>
      <xdr:rowOff>107315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3175</xdr:rowOff>
    </xdr:from>
    <xdr:to>
      <xdr:col>24</xdr:col>
      <xdr:colOff>63500</xdr:colOff>
      <xdr:row>99</xdr:row>
      <xdr:rowOff>34290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767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80645</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57785</xdr:rowOff>
    </xdr:from>
    <xdr:to>
      <xdr:col>24</xdr:col>
      <xdr:colOff>114300</xdr:colOff>
      <xdr:row>98</xdr:row>
      <xdr:rowOff>159385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34290</xdr:rowOff>
    </xdr:from>
    <xdr:to>
      <xdr:col>19</xdr:col>
      <xdr:colOff>177800</xdr:colOff>
      <xdr:row>99</xdr:row>
      <xdr:rowOff>149860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0784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73025</xdr:rowOff>
    </xdr:from>
    <xdr:to>
      <xdr:col>20</xdr:col>
      <xdr:colOff>38100</xdr:colOff>
      <xdr:row>99</xdr:row>
      <xdr:rowOff>3175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19685</xdr:rowOff>
    </xdr:from>
    <xdr:ext cx="534035" cy="2584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650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149860</xdr:rowOff>
    </xdr:from>
    <xdr:to>
      <xdr:col>15</xdr:col>
      <xdr:colOff>50800</xdr:colOff>
      <xdr:row>99</xdr:row>
      <xdr:rowOff>170815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234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43815</xdr:rowOff>
    </xdr:from>
    <xdr:to>
      <xdr:col>15</xdr:col>
      <xdr:colOff>101600</xdr:colOff>
      <xdr:row>98</xdr:row>
      <xdr:rowOff>145415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161925</xdr:rowOff>
    </xdr:from>
    <xdr:ext cx="53403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621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170815</xdr:rowOff>
    </xdr:from>
    <xdr:to>
      <xdr:col>10</xdr:col>
      <xdr:colOff>114300</xdr:colOff>
      <xdr:row>100</xdr:row>
      <xdr:rowOff>6350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443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80010</xdr:rowOff>
    </xdr:from>
    <xdr:to>
      <xdr:col>10</xdr:col>
      <xdr:colOff>165100</xdr:colOff>
      <xdr:row>99</xdr:row>
      <xdr:rowOff>10160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26670</xdr:rowOff>
    </xdr:from>
    <xdr:ext cx="53403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657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101600</xdr:rowOff>
    </xdr:from>
    <xdr:to>
      <xdr:col>6</xdr:col>
      <xdr:colOff>38100</xdr:colOff>
      <xdr:row>99</xdr:row>
      <xdr:rowOff>31750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0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48260</xdr:rowOff>
    </xdr:from>
    <xdr:ext cx="53403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67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123825</xdr:rowOff>
    </xdr:from>
    <xdr:to>
      <xdr:col>24</xdr:col>
      <xdr:colOff>114300</xdr:colOff>
      <xdr:row>99</xdr:row>
      <xdr:rowOff>53975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102235</xdr:rowOff>
    </xdr:from>
    <xdr:ext cx="534670" cy="2584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04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154940</xdr:rowOff>
    </xdr:from>
    <xdr:to>
      <xdr:col>20</xdr:col>
      <xdr:colOff>38100</xdr:colOff>
      <xdr:row>99</xdr:row>
      <xdr:rowOff>85090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76200</xdr:rowOff>
    </xdr:from>
    <xdr:ext cx="534035" cy="2584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9965" y="17049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99060</xdr:rowOff>
    </xdr:from>
    <xdr:to>
      <xdr:col>15</xdr:col>
      <xdr:colOff>101600</xdr:colOff>
      <xdr:row>100</xdr:row>
      <xdr:rowOff>29210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100</xdr:row>
      <xdr:rowOff>20320</xdr:rowOff>
    </xdr:from>
    <xdr:ext cx="534035" cy="2584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0965" y="17165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120650</xdr:rowOff>
    </xdr:from>
    <xdr:to>
      <xdr:col>10</xdr:col>
      <xdr:colOff>165100</xdr:colOff>
      <xdr:row>100</xdr:row>
      <xdr:rowOff>50165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94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100</xdr:row>
      <xdr:rowOff>41275</xdr:rowOff>
    </xdr:from>
    <xdr:ext cx="534035" cy="2584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1965" y="17186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127000</xdr:rowOff>
    </xdr:from>
    <xdr:to>
      <xdr:col>6</xdr:col>
      <xdr:colOff>38100</xdr:colOff>
      <xdr:row>100</xdr:row>
      <xdr:rowOff>57150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10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100</xdr:row>
      <xdr:rowOff>48260</xdr:rowOff>
    </xdr:from>
    <xdr:ext cx="5340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2965" y="1719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168275</xdr:rowOff>
    </xdr:from>
    <xdr:ext cx="469900" cy="2584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95250</xdr:rowOff>
    </xdr:from>
    <xdr:to>
      <xdr:col>55</xdr:col>
      <xdr:colOff>0</xdr:colOff>
      <xdr:row>37</xdr:row>
      <xdr:rowOff>104140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389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97790</xdr:rowOff>
    </xdr:from>
    <xdr:ext cx="378460" cy="2584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144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118745</xdr:rowOff>
    </xdr:from>
    <xdr:to>
      <xdr:col>55</xdr:col>
      <xdr:colOff>50800</xdr:colOff>
      <xdr:row>38</xdr:row>
      <xdr:rowOff>48895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89535</xdr:rowOff>
    </xdr:from>
    <xdr:to>
      <xdr:col>50</xdr:col>
      <xdr:colOff>114300</xdr:colOff>
      <xdr:row>37</xdr:row>
      <xdr:rowOff>104140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331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33020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548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75565</xdr:rowOff>
    </xdr:from>
    <xdr:to>
      <xdr:col>45</xdr:col>
      <xdr:colOff>177800</xdr:colOff>
      <xdr:row>37</xdr:row>
      <xdr:rowOff>89535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7631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106045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1067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75565</xdr:rowOff>
    </xdr:from>
    <xdr:to>
      <xdr:col>41</xdr:col>
      <xdr:colOff>50800</xdr:colOff>
      <xdr:row>37</xdr:row>
      <xdr:rowOff>104140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76315"/>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66675</xdr:rowOff>
    </xdr:from>
    <xdr:to>
      <xdr:col>41</xdr:col>
      <xdr:colOff>101600</xdr:colOff>
      <xdr:row>37</xdr:row>
      <xdr:rowOff>168275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159385</xdr:rowOff>
    </xdr:from>
    <xdr:ext cx="378460" cy="2584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503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76835</xdr:rowOff>
    </xdr:from>
    <xdr:to>
      <xdr:col>36</xdr:col>
      <xdr:colOff>165100</xdr:colOff>
      <xdr:row>38</xdr:row>
      <xdr:rowOff>6985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169545</xdr:rowOff>
    </xdr:from>
    <xdr:ext cx="378460"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513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67310</xdr:rowOff>
    </xdr:from>
    <xdr:ext cx="378460"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39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53340</xdr:rowOff>
    </xdr:from>
    <xdr:to>
      <xdr:col>50</xdr:col>
      <xdr:colOff>165100</xdr:colOff>
      <xdr:row>37</xdr:row>
      <xdr:rowOff>154940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171450</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172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38735</xdr:rowOff>
    </xdr:from>
    <xdr:to>
      <xdr:col>46</xdr:col>
      <xdr:colOff>38100</xdr:colOff>
      <xdr:row>37</xdr:row>
      <xdr:rowOff>140335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132080</xdr:rowOff>
    </xdr:from>
    <xdr:ext cx="378460" cy="2584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4757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24765</xdr:rowOff>
    </xdr:from>
    <xdr:to>
      <xdr:col>41</xdr:col>
      <xdr:colOff>101600</xdr:colOff>
      <xdr:row>35</xdr:row>
      <xdr:rowOff>126365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143510</xdr:rowOff>
    </xdr:from>
    <xdr:ext cx="469265" cy="2584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350" y="5801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53340</xdr:rowOff>
    </xdr:from>
    <xdr:to>
      <xdr:col>36</xdr:col>
      <xdr:colOff>165100</xdr:colOff>
      <xdr:row>37</xdr:row>
      <xdr:rowOff>154940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171450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172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79375</xdr:rowOff>
    </xdr:from>
    <xdr:to>
      <xdr:col>54</xdr:col>
      <xdr:colOff>189865</xdr:colOff>
      <xdr:row>59</xdr:row>
      <xdr:rowOff>41910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2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378460"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26035</xdr:rowOff>
    </xdr:from>
    <xdr:ext cx="534670"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dr:col>54</xdr:col>
      <xdr:colOff>101600</xdr:colOff>
      <xdr:row>51</xdr:row>
      <xdr:rowOff>79375</xdr:rowOff>
    </xdr:from>
    <xdr:to>
      <xdr:col>55</xdr:col>
      <xdr:colOff>88900</xdr:colOff>
      <xdr:row>51</xdr:row>
      <xdr:rowOff>79375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33020</xdr:rowOff>
    </xdr:from>
    <xdr:to>
      <xdr:col>55</xdr:col>
      <xdr:colOff>0</xdr:colOff>
      <xdr:row>59</xdr:row>
      <xdr:rowOff>33655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85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68580</xdr:rowOff>
    </xdr:from>
    <xdr:ext cx="46990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45720</xdr:rowOff>
    </xdr:from>
    <xdr:to>
      <xdr:col>55</xdr:col>
      <xdr:colOff>50800</xdr:colOff>
      <xdr:row>58</xdr:row>
      <xdr:rowOff>147320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33655</xdr:rowOff>
    </xdr:from>
    <xdr:to>
      <xdr:col>50</xdr:col>
      <xdr:colOff>114300</xdr:colOff>
      <xdr:row>59</xdr:row>
      <xdr:rowOff>33655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49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41910</xdr:rowOff>
    </xdr:from>
    <xdr:to>
      <xdr:col>50</xdr:col>
      <xdr:colOff>165100</xdr:colOff>
      <xdr:row>58</xdr:row>
      <xdr:rowOff>143510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160020</xdr:rowOff>
    </xdr:from>
    <xdr:ext cx="46926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350" y="9761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33020</xdr:rowOff>
    </xdr:from>
    <xdr:to>
      <xdr:col>45</xdr:col>
      <xdr:colOff>177800</xdr:colOff>
      <xdr:row>59</xdr:row>
      <xdr:rowOff>33655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48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46355</xdr:rowOff>
    </xdr:from>
    <xdr:to>
      <xdr:col>46</xdr:col>
      <xdr:colOff>38100</xdr:colOff>
      <xdr:row>56</xdr:row>
      <xdr:rowOff>147955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164465</xdr:rowOff>
    </xdr:from>
    <xdr:ext cx="53403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42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32385</xdr:rowOff>
    </xdr:from>
    <xdr:to>
      <xdr:col>41</xdr:col>
      <xdr:colOff>50800</xdr:colOff>
      <xdr:row>59</xdr:row>
      <xdr:rowOff>33020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7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10160</xdr:rowOff>
    </xdr:from>
    <xdr:ext cx="53403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439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6350</xdr:rowOff>
    </xdr:from>
    <xdr:ext cx="534035" cy="2584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436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153670</xdr:rowOff>
    </xdr:from>
    <xdr:to>
      <xdr:col>55</xdr:col>
      <xdr:colOff>50800</xdr:colOff>
      <xdr:row>59</xdr:row>
      <xdr:rowOff>83820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69215</xdr:rowOff>
    </xdr:from>
    <xdr:ext cx="37846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3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154940</xdr:rowOff>
    </xdr:from>
    <xdr:to>
      <xdr:col>50</xdr:col>
      <xdr:colOff>165100</xdr:colOff>
      <xdr:row>59</xdr:row>
      <xdr:rowOff>84455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59</xdr:row>
      <xdr:rowOff>75565</xdr:rowOff>
    </xdr:from>
    <xdr:ext cx="378460"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70" y="10191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154940</xdr:rowOff>
    </xdr:from>
    <xdr:to>
      <xdr:col>46</xdr:col>
      <xdr:colOff>38100</xdr:colOff>
      <xdr:row>59</xdr:row>
      <xdr:rowOff>84455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59</xdr:row>
      <xdr:rowOff>75565</xdr:rowOff>
    </xdr:from>
    <xdr:ext cx="378460" cy="2584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70" y="10191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153670</xdr:rowOff>
    </xdr:from>
    <xdr:to>
      <xdr:col>41</xdr:col>
      <xdr:colOff>101600</xdr:colOff>
      <xdr:row>59</xdr:row>
      <xdr:rowOff>83820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59</xdr:row>
      <xdr:rowOff>74930</xdr:rowOff>
    </xdr:from>
    <xdr:ext cx="378460"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70" y="101904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153035</xdr:rowOff>
    </xdr:from>
    <xdr:to>
      <xdr:col>36</xdr:col>
      <xdr:colOff>165100</xdr:colOff>
      <xdr:row>59</xdr:row>
      <xdr:rowOff>83185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59</xdr:row>
      <xdr:rowOff>74930</xdr:rowOff>
    </xdr:from>
    <xdr:ext cx="378460"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70" y="101904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20320</xdr:rowOff>
    </xdr:from>
    <xdr:to>
      <xdr:col>54</xdr:col>
      <xdr:colOff>189865</xdr:colOff>
      <xdr:row>78</xdr:row>
      <xdr:rowOff>163195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820"/>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900" cy="2584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40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34670"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dr:col>54</xdr:col>
      <xdr:colOff>101600</xdr:colOff>
      <xdr:row>70</xdr:row>
      <xdr:rowOff>20320</xdr:rowOff>
    </xdr:from>
    <xdr:to>
      <xdr:col>55</xdr:col>
      <xdr:colOff>88900</xdr:colOff>
      <xdr:row>70</xdr:row>
      <xdr:rowOff>20320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106680</xdr:rowOff>
    </xdr:from>
    <xdr:to>
      <xdr:col>55</xdr:col>
      <xdr:colOff>0</xdr:colOff>
      <xdr:row>78</xdr:row>
      <xdr:rowOff>160020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797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151130</xdr:rowOff>
    </xdr:from>
    <xdr:ext cx="469900" cy="25908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128270</xdr:rowOff>
    </xdr:from>
    <xdr:to>
      <xdr:col>55</xdr:col>
      <xdr:colOff>50800</xdr:colOff>
      <xdr:row>77</xdr:row>
      <xdr:rowOff>58420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137160</xdr:rowOff>
    </xdr:from>
    <xdr:to>
      <xdr:col>50</xdr:col>
      <xdr:colOff>114300</xdr:colOff>
      <xdr:row>78</xdr:row>
      <xdr:rowOff>160020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0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129540</xdr:rowOff>
    </xdr:from>
    <xdr:to>
      <xdr:col>50</xdr:col>
      <xdr:colOff>165100</xdr:colOff>
      <xdr:row>77</xdr:row>
      <xdr:rowOff>59690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76200</xdr:rowOff>
    </xdr:from>
    <xdr:ext cx="469265" cy="2584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350" y="12934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137160</xdr:rowOff>
    </xdr:from>
    <xdr:to>
      <xdr:col>45</xdr:col>
      <xdr:colOff>177800</xdr:colOff>
      <xdr:row>78</xdr:row>
      <xdr:rowOff>151765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102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8255</xdr:rowOff>
    </xdr:from>
    <xdr:to>
      <xdr:col>46</xdr:col>
      <xdr:colOff>38100</xdr:colOff>
      <xdr:row>74</xdr:row>
      <xdr:rowOff>109855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69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126365</xdr:rowOff>
    </xdr:from>
    <xdr:ext cx="53403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2470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151765</xdr:rowOff>
    </xdr:from>
    <xdr:to>
      <xdr:col>41</xdr:col>
      <xdr:colOff>50800</xdr:colOff>
      <xdr:row>79</xdr:row>
      <xdr:rowOff>15240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248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140335</xdr:rowOff>
    </xdr:from>
    <xdr:ext cx="53403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2827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19050</xdr:rowOff>
    </xdr:from>
    <xdr:to>
      <xdr:col>36</xdr:col>
      <xdr:colOff>165100</xdr:colOff>
      <xdr:row>76</xdr:row>
      <xdr:rowOff>120650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137160</xdr:rowOff>
    </xdr:from>
    <xdr:ext cx="53403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282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55880</xdr:rowOff>
    </xdr:from>
    <xdr:to>
      <xdr:col>55</xdr:col>
      <xdr:colOff>50800</xdr:colOff>
      <xdr:row>78</xdr:row>
      <xdr:rowOff>157480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142240</xdr:rowOff>
    </xdr:from>
    <xdr:ext cx="469900" cy="25908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43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109220</xdr:rowOff>
    </xdr:from>
    <xdr:to>
      <xdr:col>50</xdr:col>
      <xdr:colOff>165100</xdr:colOff>
      <xdr:row>79</xdr:row>
      <xdr:rowOff>39370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30480</xdr:rowOff>
    </xdr:from>
    <xdr:ext cx="469265" cy="2584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350" y="13575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86360</xdr:rowOff>
    </xdr:from>
    <xdr:to>
      <xdr:col>46</xdr:col>
      <xdr:colOff>38100</xdr:colOff>
      <xdr:row>79</xdr:row>
      <xdr:rowOff>16510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7620</xdr:rowOff>
    </xdr:from>
    <xdr:ext cx="469265" cy="2584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350" y="13552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100965</xdr:rowOff>
    </xdr:from>
    <xdr:to>
      <xdr:col>41</xdr:col>
      <xdr:colOff>101600</xdr:colOff>
      <xdr:row>79</xdr:row>
      <xdr:rowOff>31115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22225</xdr:rowOff>
    </xdr:from>
    <xdr:ext cx="469265"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350" y="13566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135890</xdr:rowOff>
    </xdr:from>
    <xdr:to>
      <xdr:col>36</xdr:col>
      <xdr:colOff>165100</xdr:colOff>
      <xdr:row>79</xdr:row>
      <xdr:rowOff>66040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57150</xdr:rowOff>
    </xdr:from>
    <xdr:ext cx="37846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70" y="13601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59690</xdr:rowOff>
    </xdr:from>
    <xdr:to>
      <xdr:col>54</xdr:col>
      <xdr:colOff>189865</xdr:colOff>
      <xdr:row>99</xdr:row>
      <xdr:rowOff>148590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19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152400</xdr:rowOff>
    </xdr:from>
    <xdr:ext cx="534670"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148590</xdr:rowOff>
    </xdr:from>
    <xdr:to>
      <xdr:col>55</xdr:col>
      <xdr:colOff>88900</xdr:colOff>
      <xdr:row>99</xdr:row>
      <xdr:rowOff>148590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6350</xdr:rowOff>
    </xdr:from>
    <xdr:ext cx="598805" cy="2584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dr:col>54</xdr:col>
      <xdr:colOff>101600</xdr:colOff>
      <xdr:row>90</xdr:row>
      <xdr:rowOff>59690</xdr:rowOff>
    </xdr:from>
    <xdr:to>
      <xdr:col>55</xdr:col>
      <xdr:colOff>88900</xdr:colOff>
      <xdr:row>90</xdr:row>
      <xdr:rowOff>59690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34290</xdr:rowOff>
    </xdr:from>
    <xdr:to>
      <xdr:col>55</xdr:col>
      <xdr:colOff>0</xdr:colOff>
      <xdr:row>98</xdr:row>
      <xdr:rowOff>83820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3639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73025</xdr:rowOff>
    </xdr:from>
    <xdr:ext cx="534670" cy="25908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57150</xdr:rowOff>
    </xdr:from>
    <xdr:to>
      <xdr:col>50</xdr:col>
      <xdr:colOff>114300</xdr:colOff>
      <xdr:row>98</xdr:row>
      <xdr:rowOff>83820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8780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58420</xdr:rowOff>
    </xdr:from>
    <xdr:to>
      <xdr:col>50</xdr:col>
      <xdr:colOff>165100</xdr:colOff>
      <xdr:row>97</xdr:row>
      <xdr:rowOff>160020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5080</xdr:rowOff>
    </xdr:from>
    <xdr:ext cx="53403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1965" y="1646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57150</xdr:rowOff>
    </xdr:from>
    <xdr:to>
      <xdr:col>45</xdr:col>
      <xdr:colOff>177800</xdr:colOff>
      <xdr:row>97</xdr:row>
      <xdr:rowOff>140970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878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52070</xdr:rowOff>
    </xdr:from>
    <xdr:to>
      <xdr:col>46</xdr:col>
      <xdr:colOff>38100</xdr:colOff>
      <xdr:row>96</xdr:row>
      <xdr:rowOff>153670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170180</xdr:rowOff>
    </xdr:from>
    <xdr:ext cx="53403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43180</xdr:rowOff>
    </xdr:from>
    <xdr:to>
      <xdr:col>41</xdr:col>
      <xdr:colOff>50800</xdr:colOff>
      <xdr:row>97</xdr:row>
      <xdr:rowOff>140970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7383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100330</xdr:rowOff>
    </xdr:from>
    <xdr:to>
      <xdr:col>41</xdr:col>
      <xdr:colOff>101600</xdr:colOff>
      <xdr:row>97</xdr:row>
      <xdr:rowOff>30480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3403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3965" y="16334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93980</xdr:rowOff>
    </xdr:from>
    <xdr:to>
      <xdr:col>36</xdr:col>
      <xdr:colOff>165100</xdr:colOff>
      <xdr:row>97</xdr:row>
      <xdr:rowOff>24130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34035" cy="2584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4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154940</xdr:rowOff>
    </xdr:from>
    <xdr:to>
      <xdr:col>55</xdr:col>
      <xdr:colOff>50800</xdr:colOff>
      <xdr:row>98</xdr:row>
      <xdr:rowOff>85090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133350</xdr:rowOff>
    </xdr:from>
    <xdr:ext cx="534670" cy="2584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64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33020</xdr:rowOff>
    </xdr:from>
    <xdr:to>
      <xdr:col>50</xdr:col>
      <xdr:colOff>165100</xdr:colOff>
      <xdr:row>98</xdr:row>
      <xdr:rowOff>134620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125730</xdr:rowOff>
    </xdr:from>
    <xdr:ext cx="53403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1965" y="16927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xdr:rowOff>
    </xdr:from>
    <xdr:to>
      <xdr:col>46</xdr:col>
      <xdr:colOff>38100</xdr:colOff>
      <xdr:row>97</xdr:row>
      <xdr:rowOff>107950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99060</xdr:rowOff>
    </xdr:from>
    <xdr:ext cx="534035" cy="2584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2965" y="16729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90170</xdr:rowOff>
    </xdr:from>
    <xdr:to>
      <xdr:col>41</xdr:col>
      <xdr:colOff>101600</xdr:colOff>
      <xdr:row>98</xdr:row>
      <xdr:rowOff>20320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11430</xdr:rowOff>
    </xdr:from>
    <xdr:ext cx="53403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3965" y="16813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163830</xdr:rowOff>
    </xdr:from>
    <xdr:to>
      <xdr:col>36</xdr:col>
      <xdr:colOff>165100</xdr:colOff>
      <xdr:row>97</xdr:row>
      <xdr:rowOff>93980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85090</xdr:rowOff>
    </xdr:from>
    <xdr:ext cx="53403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4965" y="16715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61595</xdr:rowOff>
    </xdr:from>
    <xdr:to>
      <xdr:col>85</xdr:col>
      <xdr:colOff>126365</xdr:colOff>
      <xdr:row>38</xdr:row>
      <xdr:rowOff>167640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799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171450</xdr:rowOff>
    </xdr:from>
    <xdr:ext cx="469900" cy="259080"/>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167640</xdr:rowOff>
    </xdr:from>
    <xdr:to>
      <xdr:col>86</xdr:col>
      <xdr:colOff>25400</xdr:colOff>
      <xdr:row>38</xdr:row>
      <xdr:rowOff>167640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8255</xdr:rowOff>
    </xdr:from>
    <xdr:ext cx="534670" cy="2584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dr:col>85</xdr:col>
      <xdr:colOff>38100</xdr:colOff>
      <xdr:row>32</xdr:row>
      <xdr:rowOff>61595</xdr:rowOff>
    </xdr:from>
    <xdr:to>
      <xdr:col>86</xdr:col>
      <xdr:colOff>25400</xdr:colOff>
      <xdr:row>32</xdr:row>
      <xdr:rowOff>61595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49530</xdr:rowOff>
    </xdr:from>
    <xdr:to>
      <xdr:col>85</xdr:col>
      <xdr:colOff>127000</xdr:colOff>
      <xdr:row>38</xdr:row>
      <xdr:rowOff>69850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646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52070</xdr:rowOff>
    </xdr:from>
    <xdr:ext cx="534670" cy="2584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69850</xdr:rowOff>
    </xdr:from>
    <xdr:to>
      <xdr:col>81</xdr:col>
      <xdr:colOff>50800</xdr:colOff>
      <xdr:row>38</xdr:row>
      <xdr:rowOff>83185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84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37465</xdr:rowOff>
    </xdr:from>
    <xdr:to>
      <xdr:col>81</xdr:col>
      <xdr:colOff>101600</xdr:colOff>
      <xdr:row>37</xdr:row>
      <xdr:rowOff>139065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155575</xdr:rowOff>
    </xdr:from>
    <xdr:ext cx="534035" cy="2584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3965" y="6156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83185</xdr:rowOff>
    </xdr:from>
    <xdr:to>
      <xdr:col>76</xdr:col>
      <xdr:colOff>114300</xdr:colOff>
      <xdr:row>38</xdr:row>
      <xdr:rowOff>88900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98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93345</xdr:rowOff>
    </xdr:from>
    <xdr:to>
      <xdr:col>76</xdr:col>
      <xdr:colOff>165100</xdr:colOff>
      <xdr:row>36</xdr:row>
      <xdr:rowOff>23495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40640</xdr:rowOff>
    </xdr:from>
    <xdr:ext cx="534035" cy="2584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4965" y="5869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86360</xdr:rowOff>
    </xdr:from>
    <xdr:to>
      <xdr:col>71</xdr:col>
      <xdr:colOff>177800</xdr:colOff>
      <xdr:row>38</xdr:row>
      <xdr:rowOff>88900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601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xdr:rowOff>
    </xdr:from>
    <xdr:to>
      <xdr:col>72</xdr:col>
      <xdr:colOff>38100</xdr:colOff>
      <xdr:row>36</xdr:row>
      <xdr:rowOff>107315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123825</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5965" y="5953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19685</xdr:rowOff>
    </xdr:from>
    <xdr:to>
      <xdr:col>67</xdr:col>
      <xdr:colOff>101600</xdr:colOff>
      <xdr:row>36</xdr:row>
      <xdr:rowOff>121285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137795</xdr:rowOff>
    </xdr:from>
    <xdr:ext cx="53403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6965" y="5967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85090</xdr:rowOff>
    </xdr:from>
    <xdr:ext cx="534670" cy="259080"/>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2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19050</xdr:rowOff>
    </xdr:from>
    <xdr:to>
      <xdr:col>81</xdr:col>
      <xdr:colOff>101600</xdr:colOff>
      <xdr:row>38</xdr:row>
      <xdr:rowOff>120650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111760</xdr:rowOff>
    </xdr:from>
    <xdr:ext cx="534035" cy="2584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3965" y="662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32385</xdr:rowOff>
    </xdr:from>
    <xdr:to>
      <xdr:col>76</xdr:col>
      <xdr:colOff>165100</xdr:colOff>
      <xdr:row>38</xdr:row>
      <xdr:rowOff>133985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125095</xdr:rowOff>
    </xdr:from>
    <xdr:ext cx="534035" cy="2584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4965" y="6640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38100</xdr:rowOff>
    </xdr:from>
    <xdr:to>
      <xdr:col>72</xdr:col>
      <xdr:colOff>38100</xdr:colOff>
      <xdr:row>38</xdr:row>
      <xdr:rowOff>139700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130810</xdr:rowOff>
    </xdr:from>
    <xdr:ext cx="53403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5965" y="664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34925</xdr:rowOff>
    </xdr:from>
    <xdr:to>
      <xdr:col>67</xdr:col>
      <xdr:colOff>101600</xdr:colOff>
      <xdr:row>38</xdr:row>
      <xdr:rowOff>136525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127635</xdr:rowOff>
    </xdr:from>
    <xdr:ext cx="53403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6965" y="6642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59690</xdr:rowOff>
    </xdr:from>
    <xdr:to>
      <xdr:col>85</xdr:col>
      <xdr:colOff>126365</xdr:colOff>
      <xdr:row>58</xdr:row>
      <xdr:rowOff>106680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64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110490</xdr:rowOff>
    </xdr:from>
    <xdr:ext cx="534670" cy="2584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106680</xdr:rowOff>
    </xdr:from>
    <xdr:to>
      <xdr:col>86</xdr:col>
      <xdr:colOff>25400</xdr:colOff>
      <xdr:row>58</xdr:row>
      <xdr:rowOff>106680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6350</xdr:rowOff>
    </xdr:from>
    <xdr:ext cx="534670" cy="2584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dr:col>85</xdr:col>
      <xdr:colOff>38100</xdr:colOff>
      <xdr:row>51</xdr:row>
      <xdr:rowOff>59690</xdr:rowOff>
    </xdr:from>
    <xdr:to>
      <xdr:col>86</xdr:col>
      <xdr:colOff>25400</xdr:colOff>
      <xdr:row>51</xdr:row>
      <xdr:rowOff>59690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106680</xdr:rowOff>
    </xdr:from>
    <xdr:to>
      <xdr:col>85</xdr:col>
      <xdr:colOff>127000</xdr:colOff>
      <xdr:row>57</xdr:row>
      <xdr:rowOff>83185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64980"/>
          <a:ext cx="8382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118110</xdr:rowOff>
    </xdr:from>
    <xdr:ext cx="534670" cy="25908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140970</xdr:rowOff>
    </xdr:from>
    <xdr:to>
      <xdr:col>81</xdr:col>
      <xdr:colOff>50800</xdr:colOff>
      <xdr:row>57</xdr:row>
      <xdr:rowOff>83185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4217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162560</xdr:rowOff>
    </xdr:from>
    <xdr:to>
      <xdr:col>81</xdr:col>
      <xdr:colOff>101600</xdr:colOff>
      <xdr:row>56</xdr:row>
      <xdr:rowOff>92710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109220</xdr:rowOff>
    </xdr:from>
    <xdr:ext cx="534035" cy="2584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3965" y="9367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140970</xdr:rowOff>
    </xdr:from>
    <xdr:to>
      <xdr:col>76</xdr:col>
      <xdr:colOff>114300</xdr:colOff>
      <xdr:row>57</xdr:row>
      <xdr:rowOff>78105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4217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137795</xdr:rowOff>
    </xdr:from>
    <xdr:to>
      <xdr:col>76</xdr:col>
      <xdr:colOff>165100</xdr:colOff>
      <xdr:row>55</xdr:row>
      <xdr:rowOff>67945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84455</xdr:rowOff>
    </xdr:from>
    <xdr:ext cx="53403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171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78105</xdr:rowOff>
    </xdr:from>
    <xdr:to>
      <xdr:col>71</xdr:col>
      <xdr:colOff>177800</xdr:colOff>
      <xdr:row>58</xdr:row>
      <xdr:rowOff>41275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5075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41910</xdr:rowOff>
    </xdr:from>
    <xdr:to>
      <xdr:col>72</xdr:col>
      <xdr:colOff>38100</xdr:colOff>
      <xdr:row>55</xdr:row>
      <xdr:rowOff>143510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160020</xdr:rowOff>
    </xdr:from>
    <xdr:ext cx="53403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24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78105</xdr:rowOff>
    </xdr:from>
    <xdr:to>
      <xdr:col>67</xdr:col>
      <xdr:colOff>101600</xdr:colOff>
      <xdr:row>56</xdr:row>
      <xdr:rowOff>8255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24765</xdr:rowOff>
    </xdr:from>
    <xdr:ext cx="53403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283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55880</xdr:rowOff>
    </xdr:from>
    <xdr:to>
      <xdr:col>85</xdr:col>
      <xdr:colOff>177800</xdr:colOff>
      <xdr:row>54</xdr:row>
      <xdr:rowOff>157480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78740</xdr:rowOff>
    </xdr:from>
    <xdr:ext cx="534670" cy="25908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65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32385</xdr:rowOff>
    </xdr:from>
    <xdr:to>
      <xdr:col>81</xdr:col>
      <xdr:colOff>101600</xdr:colOff>
      <xdr:row>57</xdr:row>
      <xdr:rowOff>133985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125095</xdr:rowOff>
    </xdr:from>
    <xdr:ext cx="534035" cy="2584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3965" y="9897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90170</xdr:rowOff>
    </xdr:from>
    <xdr:to>
      <xdr:col>76</xdr:col>
      <xdr:colOff>165100</xdr:colOff>
      <xdr:row>57</xdr:row>
      <xdr:rowOff>20320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11430</xdr:rowOff>
    </xdr:from>
    <xdr:ext cx="53403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4965" y="978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27305</xdr:rowOff>
    </xdr:from>
    <xdr:to>
      <xdr:col>72</xdr:col>
      <xdr:colOff>38100</xdr:colOff>
      <xdr:row>57</xdr:row>
      <xdr:rowOff>128905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120650</xdr:rowOff>
    </xdr:from>
    <xdr:ext cx="534035" cy="2584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5965" y="9893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161925</xdr:rowOff>
    </xdr:from>
    <xdr:to>
      <xdr:col>67</xdr:col>
      <xdr:colOff>101600</xdr:colOff>
      <xdr:row>58</xdr:row>
      <xdr:rowOff>92075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83185</xdr:rowOff>
    </xdr:from>
    <xdr:ext cx="53403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6965" y="10027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48260</xdr:rowOff>
    </xdr:from>
    <xdr:to>
      <xdr:col>85</xdr:col>
      <xdr:colOff>126365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147320</xdr:rowOff>
    </xdr:from>
    <xdr:ext cx="249555" cy="25908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166370</xdr:rowOff>
    </xdr:from>
    <xdr:ext cx="534670" cy="2584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dr:col>85</xdr:col>
      <xdr:colOff>38100</xdr:colOff>
      <xdr:row>72</xdr:row>
      <xdr:rowOff>48260</xdr:rowOff>
    </xdr:from>
    <xdr:to>
      <xdr:col>86</xdr:col>
      <xdr:colOff>25400</xdr:colOff>
      <xdr:row>72</xdr:row>
      <xdr:rowOff>48260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64770</xdr:rowOff>
    </xdr:from>
    <xdr:ext cx="469900" cy="2584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177800</xdr:colOff>
      <xdr:row>78</xdr:row>
      <xdr:rowOff>143510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39370</xdr:rowOff>
    </xdr:from>
    <xdr:to>
      <xdr:col>81</xdr:col>
      <xdr:colOff>101600</xdr:colOff>
      <xdr:row>78</xdr:row>
      <xdr:rowOff>140970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157480</xdr:rowOff>
    </xdr:from>
    <xdr:ext cx="469265" cy="2584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350" y="13187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75565</xdr:rowOff>
    </xdr:from>
    <xdr:to>
      <xdr:col>76</xdr:col>
      <xdr:colOff>165100</xdr:colOff>
      <xdr:row>77</xdr:row>
      <xdr:rowOff>6350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22225</xdr:rowOff>
    </xdr:from>
    <xdr:ext cx="469265" cy="2584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350" y="1288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76835</xdr:rowOff>
    </xdr:from>
    <xdr:to>
      <xdr:col>72</xdr:col>
      <xdr:colOff>38100</xdr:colOff>
      <xdr:row>77</xdr:row>
      <xdr:rowOff>6985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1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23495</xdr:rowOff>
    </xdr:from>
    <xdr:ext cx="469265"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2882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162560</xdr:rowOff>
    </xdr:from>
    <xdr:to>
      <xdr:col>67</xdr:col>
      <xdr:colOff>101600</xdr:colOff>
      <xdr:row>77</xdr:row>
      <xdr:rowOff>92710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19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109220</xdr:rowOff>
    </xdr:from>
    <xdr:ext cx="469265" cy="2584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2967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20320</xdr:rowOff>
    </xdr:from>
    <xdr:ext cx="249555" cy="2584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4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892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892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892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892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26035</xdr:rowOff>
    </xdr:from>
    <xdr:to>
      <xdr:col>85</xdr:col>
      <xdr:colOff>126365</xdr:colOff>
      <xdr:row>98</xdr:row>
      <xdr:rowOff>78740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82550</xdr:rowOff>
    </xdr:from>
    <xdr:ext cx="534670" cy="259080"/>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78740</xdr:rowOff>
    </xdr:from>
    <xdr:to>
      <xdr:col>86</xdr:col>
      <xdr:colOff>25400</xdr:colOff>
      <xdr:row>98</xdr:row>
      <xdr:rowOff>78740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144145</xdr:rowOff>
    </xdr:from>
    <xdr:ext cx="598805" cy="2584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dr:col>85</xdr:col>
      <xdr:colOff>38100</xdr:colOff>
      <xdr:row>90</xdr:row>
      <xdr:rowOff>26035</xdr:rowOff>
    </xdr:from>
    <xdr:to>
      <xdr:col>86</xdr:col>
      <xdr:colOff>25400</xdr:colOff>
      <xdr:row>90</xdr:row>
      <xdr:rowOff>26035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67310</xdr:rowOff>
    </xdr:from>
    <xdr:to>
      <xdr:col>85</xdr:col>
      <xdr:colOff>127000</xdr:colOff>
      <xdr:row>97</xdr:row>
      <xdr:rowOff>78740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979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71755</xdr:rowOff>
    </xdr:from>
    <xdr:ext cx="534670" cy="259080"/>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48895</xdr:rowOff>
    </xdr:from>
    <xdr:to>
      <xdr:col>85</xdr:col>
      <xdr:colOff>177800</xdr:colOff>
      <xdr:row>96</xdr:row>
      <xdr:rowOff>150495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78740</xdr:rowOff>
    </xdr:from>
    <xdr:to>
      <xdr:col>81</xdr:col>
      <xdr:colOff>50800</xdr:colOff>
      <xdr:row>97</xdr:row>
      <xdr:rowOff>92075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093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52705</xdr:rowOff>
    </xdr:from>
    <xdr:to>
      <xdr:col>81</xdr:col>
      <xdr:colOff>101600</xdr:colOff>
      <xdr:row>96</xdr:row>
      <xdr:rowOff>154940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170815</xdr:rowOff>
    </xdr:from>
    <xdr:ext cx="534035" cy="2584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396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92075</xdr:rowOff>
    </xdr:from>
    <xdr:to>
      <xdr:col>76</xdr:col>
      <xdr:colOff>114300</xdr:colOff>
      <xdr:row>97</xdr:row>
      <xdr:rowOff>94615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22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154940</xdr:rowOff>
    </xdr:from>
    <xdr:to>
      <xdr:col>76</xdr:col>
      <xdr:colOff>165100</xdr:colOff>
      <xdr:row>95</xdr:row>
      <xdr:rowOff>84455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100965</xdr:rowOff>
    </xdr:from>
    <xdr:ext cx="534035" cy="2584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4965" y="1604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94615</xdr:rowOff>
    </xdr:from>
    <xdr:to>
      <xdr:col>71</xdr:col>
      <xdr:colOff>177800</xdr:colOff>
      <xdr:row>97</xdr:row>
      <xdr:rowOff>126365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252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158115</xdr:rowOff>
    </xdr:from>
    <xdr:to>
      <xdr:col>72</xdr:col>
      <xdr:colOff>38100</xdr:colOff>
      <xdr:row>95</xdr:row>
      <xdr:rowOff>88265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104775</xdr:rowOff>
    </xdr:from>
    <xdr:ext cx="53403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049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162560</xdr:rowOff>
    </xdr:from>
    <xdr:to>
      <xdr:col>67</xdr:col>
      <xdr:colOff>101600</xdr:colOff>
      <xdr:row>95</xdr:row>
      <xdr:rowOff>92710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109220</xdr:rowOff>
    </xdr:from>
    <xdr:ext cx="534035" cy="2584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6965" y="16054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16510</xdr:rowOff>
    </xdr:from>
    <xdr:to>
      <xdr:col>85</xdr:col>
      <xdr:colOff>177800</xdr:colOff>
      <xdr:row>97</xdr:row>
      <xdr:rowOff>118110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166370</xdr:rowOff>
    </xdr:from>
    <xdr:ext cx="534670" cy="2584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25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27940</xdr:rowOff>
    </xdr:from>
    <xdr:to>
      <xdr:col>81</xdr:col>
      <xdr:colOff>101600</xdr:colOff>
      <xdr:row>97</xdr:row>
      <xdr:rowOff>129540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120650</xdr:rowOff>
    </xdr:from>
    <xdr:ext cx="534035" cy="2584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3965" y="16751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41275</xdr:rowOff>
    </xdr:from>
    <xdr:to>
      <xdr:col>76</xdr:col>
      <xdr:colOff>165100</xdr:colOff>
      <xdr:row>97</xdr:row>
      <xdr:rowOff>143510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133985</xdr:rowOff>
    </xdr:from>
    <xdr:ext cx="534035" cy="2584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4965" y="16764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43815</xdr:rowOff>
    </xdr:from>
    <xdr:to>
      <xdr:col>72</xdr:col>
      <xdr:colOff>38100</xdr:colOff>
      <xdr:row>97</xdr:row>
      <xdr:rowOff>145415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136525</xdr:rowOff>
    </xdr:from>
    <xdr:ext cx="534035" cy="2584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5965" y="16767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75565</xdr:rowOff>
    </xdr:from>
    <xdr:to>
      <xdr:col>67</xdr:col>
      <xdr:colOff>101600</xdr:colOff>
      <xdr:row>98</xdr:row>
      <xdr:rowOff>6350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168275</xdr:rowOff>
    </xdr:from>
    <xdr:ext cx="53403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6965" y="16798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655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158115</xdr:rowOff>
    </xdr:from>
    <xdr:to>
      <xdr:col>116</xdr:col>
      <xdr:colOff>62865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615"/>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69215</xdr:rowOff>
    </xdr:from>
    <xdr:ext cx="249555" cy="25908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7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104775</xdr:rowOff>
    </xdr:from>
    <xdr:ext cx="469900" cy="25908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dr:col>115</xdr:col>
      <xdr:colOff>165100</xdr:colOff>
      <xdr:row>30</xdr:row>
      <xdr:rowOff>158115</xdr:rowOff>
    </xdr:from>
    <xdr:to>
      <xdr:col>116</xdr:col>
      <xdr:colOff>152400</xdr:colOff>
      <xdr:row>30</xdr:row>
      <xdr:rowOff>158115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158115</xdr:rowOff>
    </xdr:from>
    <xdr:ext cx="313690" cy="2584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7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135255</xdr:rowOff>
    </xdr:from>
    <xdr:to>
      <xdr:col>116</xdr:col>
      <xdr:colOff>114300</xdr:colOff>
      <xdr:row>39</xdr:row>
      <xdr:rowOff>65405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154940</xdr:rowOff>
    </xdr:from>
    <xdr:ext cx="378460" cy="2584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70" y="6327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7620</xdr:rowOff>
    </xdr:from>
    <xdr:to>
      <xdr:col>107</xdr:col>
      <xdr:colOff>101600</xdr:colOff>
      <xdr:row>38</xdr:row>
      <xdr:rowOff>109220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125730</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153035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169545</xdr:rowOff>
    </xdr:from>
    <xdr:ext cx="378460" cy="2584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70" y="63417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89535</xdr:rowOff>
    </xdr:from>
    <xdr:to>
      <xdr:col>98</xdr:col>
      <xdr:colOff>38100</xdr:colOff>
      <xdr:row>39</xdr:row>
      <xdr:rowOff>19685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36195</xdr:rowOff>
    </xdr:from>
    <xdr:ext cx="31369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455" y="63798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113665</xdr:rowOff>
    </xdr:from>
    <xdr:ext cx="249555" cy="2584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7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b="0" i="0" baseline="0">
              <a:solidFill>
                <a:schemeClr val="dk1"/>
              </a:solidFill>
              <a:effectLst/>
              <a:latin typeface="+mn-lt"/>
              <a:ea typeface="+mn-ea"/>
              <a:cs typeface="+mn-cs"/>
            </a:rPr>
            <a:t>　当市の歳出決算総額に対する住民一人当たりの金額は、383</a:t>
          </a:r>
          <a:r>
            <a:rPr kumimoji="1" lang="en-US" altLang="ja-JP" sz="900" b="0" i="0" baseline="0">
              <a:solidFill>
                <a:schemeClr val="dk1"/>
              </a:solidFill>
              <a:effectLst/>
              <a:latin typeface="+mn-lt"/>
              <a:ea typeface="+mn-ea"/>
              <a:cs typeface="+mn-cs"/>
            </a:rPr>
            <a:t>,796</a:t>
          </a:r>
          <a:r>
            <a:rPr kumimoji="1" lang="ja-JP" altLang="ja-JP" sz="900" b="0" i="0" baseline="0">
              <a:solidFill>
                <a:schemeClr val="dk1"/>
              </a:solidFill>
              <a:effectLst/>
              <a:latin typeface="+mn-lt"/>
              <a:ea typeface="+mn-ea"/>
              <a:cs typeface="+mn-cs"/>
            </a:rPr>
            <a:t>円となっている。目的別で見たときに類似団体内平均値を上回っているのは教育費と労働費である。</a:t>
          </a:r>
          <a:endParaRPr kumimoji="1" lang="ja-JP" altLang="en-US" sz="900">
            <a:latin typeface="ＭＳ Ｐゴシック"/>
            <a:ea typeface="ＭＳ Ｐゴシック"/>
          </a:endParaRPr>
        </a:p>
        <a:p>
          <a:r>
            <a:rPr kumimoji="1" lang="ja-JP" altLang="ja-JP" sz="900" b="0" i="0" baseline="0">
              <a:solidFill>
                <a:schemeClr val="dk1"/>
              </a:solidFill>
              <a:effectLst/>
              <a:latin typeface="+mn-lt"/>
              <a:ea typeface="+mn-ea"/>
              <a:cs typeface="+mn-cs"/>
            </a:rPr>
            <a:t>　教育費は、前年度から大きく増加しているが、その要因としては、小中学校の特別教室空調機設置費、小学校トイレの改修費など教育施設の修繕・整備費が増加したこと、また、小学校の老朽化に伴う建替えに備えて、借地部分の用地取得や学校教育施設整備基金に例年より多額の積み立てを行ったことによる。</a:t>
          </a:r>
          <a:endParaRPr kumimoji="1" lang="ja-JP" altLang="en-US" sz="900">
            <a:latin typeface="ＭＳ Ｐゴシック"/>
            <a:ea typeface="ＭＳ Ｐゴシック"/>
          </a:endParaRPr>
        </a:p>
        <a:p>
          <a:r>
            <a:rPr kumimoji="1" lang="ja-JP" altLang="en-US" sz="900" b="0" i="0" baseline="0">
              <a:solidFill>
                <a:schemeClr val="dk1"/>
              </a:solidFill>
              <a:effectLst/>
              <a:latin typeface="+mn-ea"/>
              <a:ea typeface="+mn-ea"/>
              <a:cs typeface="+mn-cs"/>
            </a:rPr>
            <a:t>　労働費については、勤労青少年ホームと勤労福祉センターの2つの勤労者向けの公共施設を保有しており、当該施設の維持管理に関して費用がかかっているためである。また、労務単価等が上昇していること等から維持管理費用も増加傾向にある。令和4年10月から勤労福祉センターの運営方法を指定管理から直営に変更しており、経費の縮減に努めている。</a:t>
          </a:r>
          <a:endParaRPr kumimoji="1" lang="ja-JP" altLang="en-US" sz="900">
            <a:latin typeface="ＭＳ Ｐゴシック"/>
            <a:ea typeface="ＭＳ Ｐゴシック"/>
          </a:endParaRPr>
        </a:p>
        <a:p>
          <a:r>
            <a:rPr kumimoji="1" lang="ja-JP" altLang="en-US" sz="900" b="0" i="0" baseline="0">
              <a:solidFill>
                <a:schemeClr val="dk1"/>
              </a:solidFill>
              <a:effectLst/>
              <a:latin typeface="+mn-ea"/>
              <a:ea typeface="+mn-ea"/>
              <a:cs typeface="+mn-cs"/>
            </a:rPr>
            <a:t>　歳出決算額のうち一番大きな</a:t>
          </a:r>
          <a:r>
            <a:rPr kumimoji="1" lang="ja-JP" altLang="ja-JP" sz="900" b="0" i="0" baseline="0">
              <a:solidFill>
                <a:schemeClr val="dk1"/>
              </a:solidFill>
              <a:effectLst/>
              <a:latin typeface="+mn-lt"/>
              <a:ea typeface="+mn-ea"/>
              <a:cs typeface="+mn-cs"/>
            </a:rPr>
            <a:t>ウエイトを占めているのは民生費であり、前年度より減少しているのは、令和3年度は</a:t>
          </a:r>
          <a:r>
            <a:rPr kumimoji="1" lang="ja-JP" altLang="ja-JP" sz="900" b="0" i="0" baseline="0">
              <a:solidFill>
                <a:schemeClr val="dk1"/>
              </a:solidFill>
              <a:effectLst/>
              <a:latin typeface="+mn-ea"/>
              <a:ea typeface="+mn-ea"/>
              <a:cs typeface="+mn-cs"/>
            </a:rPr>
            <a:t>新型コロナウイルス感染症対策として、子育て世帯及び住民税非課税世帯に臨時特別給付金を支給した影響によるものである。経常的な費用は増加傾向にあり、都心にアクセスしやすい地理的優位性から</a:t>
          </a:r>
          <a:r>
            <a:rPr lang="ja-JP" altLang="ja-JP" sz="900" b="0" i="0" baseline="0">
              <a:solidFill>
                <a:schemeClr val="dk1"/>
              </a:solidFill>
              <a:effectLst/>
              <a:latin typeface="+mn-lt"/>
              <a:ea typeface="+mn-ea"/>
              <a:cs typeface="+mn-cs"/>
            </a:rPr>
            <a:t>子育て世帯が多く、子ども・子育て支援施策を重点的に行っていること等から、児童福祉費が年々増加していることや</a:t>
          </a:r>
          <a:r>
            <a:rPr lang="ja-JP" altLang="ja-JP" sz="1000" b="0" i="0" baseline="0">
              <a:solidFill>
                <a:schemeClr val="dk1"/>
              </a:solidFill>
              <a:effectLst/>
              <a:latin typeface="+mn-lt"/>
              <a:ea typeface="+mn-ea"/>
              <a:cs typeface="+mn-cs"/>
            </a:rPr>
            <a:t>社会保障関連経費も全体的に逓増していることがコスト上昇の主な要因となっている。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800">
              <a:solidFill>
                <a:schemeClr val="dk1"/>
              </a:solidFill>
              <a:effectLst/>
              <a:latin typeface="+mn-lt"/>
              <a:ea typeface="+mn-ea"/>
              <a:cs typeface="+mn-cs"/>
            </a:rPr>
            <a:t>　財政調整基金残高について、平成22年度に約6億4千万円まで減少したものの、その後の人口増等に伴う市税の増加等により令和4年度末で約20億円に基金残高が回復し、標準財政規模比も増加している。一般的に標準財政規模の5～10％の基金残高が適正とされており、当市の比率も適正な水準と考えられる。しかしながら、当初予算編成における取崩しと、前年度歳計剰余金による積立により、年度内での基金残高に大幅な変動があるため、より安定的な財政運営のため、年間を通しての財政調整基金残高の確保に努める。</a:t>
          </a:r>
          <a:endParaRPr kumimoji="1" lang="ja-JP" altLang="en-US" sz="800">
            <a:latin typeface="ＭＳ ゴシック"/>
            <a:ea typeface="ＭＳ ゴシック"/>
          </a:endParaRPr>
        </a:p>
        <a:p>
          <a:r>
            <a:rPr lang="ja-JP" altLang="ja-JP" sz="800">
              <a:solidFill>
                <a:schemeClr val="dk1"/>
              </a:solidFill>
              <a:effectLst/>
              <a:latin typeface="+mn-lt"/>
              <a:ea typeface="+mn-ea"/>
              <a:cs typeface="+mn-cs"/>
            </a:rPr>
            <a:t>　実質収支については、令和3年度の実質収支が新型コロナウイルス感染症の影響による税収減等の影響を想定ほど受けなかったこと、感染状況からイベント等の事業を中止したことなどから約30億円と多額の黒字となっていたが、令和4年度はイベント等の事業の再開もあり、約28億円と減少したため、実質単年度収支は減少した。前年度より実質収支が減少したとはいえ、依然として高い水準であり、標準財政規模比も高い水準で推移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連結実質赤字比率については、各会計とも黒字で推移している。一般会計の黒字額が減少したが、令和3年度は、新型コロナウイルス感染症の影響による税収減等の影響を想定ほど受けなかったこと、感染状況からイベント等の事業を中止したことなどから、一般会計の黒字額が大きく増加たが、令和4年度はイベント等の事業の再開もあり、黒字額が減少した。黒字額が減少したとはいえ、依然として高い黒字額で推移しており、今後も黒字での財政運営を維持し、健全性の確保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50">
              <a:solidFill>
                <a:schemeClr val="dk1"/>
              </a:solidFill>
              <a:effectLst/>
              <a:latin typeface="+mn-ea"/>
              <a:ea typeface="+mn-ea"/>
              <a:cs typeface="+mn-cs"/>
            </a:rPr>
            <a:t>　</a:t>
          </a:r>
          <a:r>
            <a:rPr kumimoji="1" lang="ja-JP" altLang="en-US" sz="900">
              <a:latin typeface="+mn-ea"/>
              <a:ea typeface="+mn-ea"/>
            </a:rPr>
            <a:t>公共施設の老朽化対策、複数地区で施行している土地区画整理事業の元金償還の開始等により元利償還金が増加している。また、PFI事業で実施している広沢複合施設の整備が完了したことに伴い債務負担行為に基づく支出額の増加、ごみ広域処理施設の建設に向けて一部事務組合を設立し、用地取得を進めていることから組合等が起こした地方債の元利償還金等に対する負担金等の増加により、元利償還金等（A）は全体的に増加している。</a:t>
          </a:r>
          <a:endParaRPr kumimoji="1" lang="ja-JP" altLang="en-US" sz="900">
            <a:latin typeface="ＭＳ Ｐゴシック"/>
            <a:ea typeface="ＭＳ Ｐゴシック"/>
          </a:endParaRPr>
        </a:p>
        <a:p>
          <a:r>
            <a:rPr kumimoji="1" lang="ja-JP" altLang="en-US" sz="900">
              <a:latin typeface="+mn-ea"/>
              <a:ea typeface="+mn-ea"/>
            </a:rPr>
            <a:t>　</a:t>
          </a:r>
          <a:r>
            <a:rPr lang="ja-JP" altLang="ja-JP" sz="900">
              <a:solidFill>
                <a:schemeClr val="dk1"/>
              </a:solidFill>
              <a:effectLst/>
              <a:latin typeface="+mn-ea"/>
              <a:ea typeface="+mn-ea"/>
              <a:cs typeface="+mn-cs"/>
            </a:rPr>
            <a:t>控除</a:t>
          </a:r>
          <a:r>
            <a:rPr kumimoji="1" lang="ja-JP" altLang="en-US" sz="900">
              <a:latin typeface="+mn-ea"/>
              <a:ea typeface="+mn-ea"/>
            </a:rPr>
            <a:t>対象となる算入公債費等については、都市計画事業に対する都市計画税の充当割合の減少、基準財政需要額の公債費費目の償還による減少などから算入公債費等（B）は減少し、比率が上昇している。</a:t>
          </a:r>
          <a:endParaRPr kumimoji="1" lang="ja-JP" altLang="en-US" sz="900">
            <a:latin typeface="ＭＳ ゴシック"/>
            <a:ea typeface="ＭＳ ゴシック"/>
          </a:endParaRPr>
        </a:p>
        <a:p>
          <a:r>
            <a:rPr lang="ja-JP" altLang="ja-JP" sz="900">
              <a:solidFill>
                <a:schemeClr val="dk1"/>
              </a:solidFill>
              <a:effectLst/>
              <a:latin typeface="+mn-ea"/>
              <a:ea typeface="+mn-ea"/>
              <a:cs typeface="+mn-cs"/>
            </a:rPr>
            <a:t>　今後も都市基盤整備事業やごみ広域処理施設建設に係る元利償還金の増加が見込まれるため、将来世代に過度な負担を残さないよう、計画的かつ安定的な財政運営が必要である。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当市においては、満期一括償還を見据えた地方債の借入れを行っていないため、減債基金の積み立てをしていない。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900">
              <a:solidFill>
                <a:schemeClr val="dk1"/>
              </a:solidFill>
              <a:effectLst/>
              <a:latin typeface="+mn-ea"/>
              <a:ea typeface="+mn-ea"/>
              <a:cs typeface="+mn-cs"/>
            </a:rPr>
            <a:t>　</a:t>
          </a:r>
          <a:r>
            <a:rPr kumimoji="1" lang="ja-JP" altLang="en-US" sz="900">
              <a:latin typeface="+mn-ea"/>
              <a:ea typeface="+mn-ea"/>
            </a:rPr>
            <a:t>将来負担額（A）のうち、一般会計等に係る地方債現在高が元金償還額よりも借入額を抑制したため、640百万円減少した。また、PFI事業で実施している広沢複合施設において令和3年度に施設整備が完了し、分割払い分の償還をしていることから、債務負担行為に基づく支出予定額が59百万円減少した。一方で、ごみ広域処理施設の建設に向けて一部事務組合を設立し、地方債を活用して用地取得を進めていることから、組合等負担等見込額が185百万円増加している。</a:t>
          </a:r>
          <a:endParaRPr lang="ja-JP" altLang="ja-JP" sz="900">
            <a:effectLst/>
            <a:latin typeface="+mn-ea"/>
            <a:ea typeface="+mn-ea"/>
          </a:endParaRPr>
        </a:p>
        <a:p>
          <a:r>
            <a:rPr kumimoji="1" lang="ja-JP" altLang="en-US" sz="900">
              <a:latin typeface="+mn-ea"/>
              <a:ea typeface="+mn-ea"/>
            </a:rPr>
            <a:t>　将来負担額全体としては、596百万円の減少となった。</a:t>
          </a:r>
          <a:endParaRPr lang="ja-JP" altLang="ja-JP" sz="900">
            <a:effectLst/>
            <a:latin typeface="+mn-ea"/>
            <a:ea typeface="+mn-ea"/>
          </a:endParaRPr>
        </a:p>
        <a:p>
          <a:r>
            <a:rPr kumimoji="1" lang="ja-JP" altLang="en-US" sz="900">
              <a:latin typeface="+mn-ea"/>
              <a:ea typeface="+mn-ea"/>
            </a:rPr>
            <a:t>　控除となる充当可能財源等（B）のうち充当可能基金は歳計剰余金を特定目的基金に積み立てたことにより、1,414百万円増加したが、充当可能特定歳入が都市計画事業に係る地方債現在高の減少等により1,131百万円、臨時財政対策債償還費等に係る基準財政需要額算入見込額が686百万円と減少したことから、充当可能財源等は403百万円減少している。</a:t>
          </a:r>
          <a:endParaRPr kumimoji="1" lang="ja-JP" altLang="en-US" sz="900">
            <a:latin typeface="ＭＳ ゴシック"/>
            <a:ea typeface="ＭＳ ゴシック"/>
          </a:endParaRPr>
        </a:p>
        <a:p>
          <a:r>
            <a:rPr kumimoji="1" lang="ja-JP" altLang="en-US" sz="900">
              <a:latin typeface="+mn-ea"/>
              <a:ea typeface="+mn-ea"/>
            </a:rPr>
            <a:t>　将来負担額の減少が充当可能財源等の減少を上回ったため、結果として比率が上昇している。</a:t>
          </a:r>
          <a:endParaRPr kumimoji="1" lang="ja-JP" altLang="en-US" sz="900">
            <a:latin typeface="ＭＳ ゴシック"/>
            <a:ea typeface="ＭＳ ゴシック"/>
          </a:endParaRPr>
        </a:p>
        <a:p>
          <a:r>
            <a:rPr lang="ja-JP" altLang="ja-JP" sz="900">
              <a:solidFill>
                <a:schemeClr val="dk1"/>
              </a:solidFill>
              <a:effectLst/>
              <a:latin typeface="+mn-ea"/>
              <a:ea typeface="+mn-ea"/>
              <a:cs typeface="+mn-cs"/>
            </a:rPr>
            <a:t>　今後も都市基盤整備事業やごみ広域処理施設建設に係る地方債の借入が見込まれるため、将来世代に過度な負担を残さないよう、計画的かつ安定的な財政運営を行っていく必要がある。</a:t>
          </a:r>
          <a:endParaRPr kumimoji="1" lang="ja-JP" altLang="en-US" sz="9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埼玉県和光市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ea"/>
              <a:ea typeface="+mn-ea"/>
              <a:cs typeface="+mn-cs"/>
            </a:rPr>
            <a:t>　財政調整基金については、若干の増加となっているが、歳計剰余金が例年よりも多かったことから、学校施設の老朽化対策に備えて学校教育施設整備基金に10億円、都市基盤整備に備えて都市基盤整備基金に2.5億円など、特定目的基金に例年より多くの積み立てを行ったため、基金全体の残高は大幅に増加している。</a:t>
          </a:r>
          <a:endParaRPr kumimoji="1" lang="en-US" altLang="ja-JP" sz="11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ea"/>
              <a:ea typeface="+mn-ea"/>
              <a:cs typeface="+mn-cs"/>
            </a:rPr>
            <a:t>　当市では、経済状況の著しい変動や災害発生等に伴う不測の支出に対応するために必要な資金として、標準財政規模の10％である約16億円を目標値に定めており、優先的に財政調整基金に積み立てることとしている。令和4年度末の基金残高は、この目標値を達成しているが、令和5年度の当初予算編成において取り崩しが生じており、年間を通して目標値を達成できていない状況にあるため</a:t>
          </a:r>
          <a:r>
            <a:rPr kumimoji="1" lang="ja-JP" altLang="en-US" sz="1100">
              <a:solidFill>
                <a:schemeClr val="dk1"/>
              </a:solidFill>
              <a:effectLst/>
              <a:latin typeface="+mn-ea"/>
              <a:ea typeface="+mn-ea"/>
              <a:cs typeface="+mn-cs"/>
            </a:rPr>
            <a:t>、不測の支出に対応できるよう年間を通して基金残高を確保できるよう努める。</a:t>
          </a:r>
          <a:endParaRPr lang="ja-JP" altLang="ja-JP" sz="1100">
            <a:effectLst/>
            <a:latin typeface="+mn-ea"/>
            <a:ea typeface="+mn-ea"/>
          </a:endParaRPr>
        </a:p>
        <a:p>
          <a:r>
            <a:rPr kumimoji="1" lang="ja-JP" altLang="en-US" sz="1100">
              <a:solidFill>
                <a:schemeClr val="dk1"/>
              </a:solidFill>
              <a:effectLst/>
              <a:latin typeface="+mn-ea"/>
              <a:ea typeface="+mn-ea"/>
              <a:cs typeface="+mn-cs"/>
            </a:rPr>
            <a:t>　また、</a:t>
          </a:r>
          <a:r>
            <a:rPr kumimoji="1" lang="ja-JP" altLang="ja-JP" sz="1100">
              <a:solidFill>
                <a:schemeClr val="dk1"/>
              </a:solidFill>
              <a:effectLst/>
              <a:latin typeface="+mn-ea"/>
              <a:ea typeface="+mn-ea"/>
              <a:cs typeface="+mn-cs"/>
            </a:rPr>
            <a:t>学校施設の老朽化に伴う改築、その他公共施設の老朽化対策などが控えていることに加え、土地区画整理事業などの都市基盤整備事業についても推進していく方針であるため、各特定目的金についても、歳計剰余金の状況を見ながら適宜積み立て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都市</a:t>
          </a:r>
          <a:r>
            <a:rPr kumimoji="1" lang="ja-JP" altLang="en-US" sz="1000">
              <a:solidFill>
                <a:schemeClr val="dk1"/>
              </a:solidFill>
              <a:effectLst/>
              <a:latin typeface="+mn-ea"/>
              <a:ea typeface="+mn-ea"/>
              <a:cs typeface="+mn-cs"/>
            </a:rPr>
            <a:t>基盤</a:t>
          </a:r>
          <a:r>
            <a:rPr kumimoji="1" lang="ja-JP" altLang="ja-JP" sz="1000">
              <a:solidFill>
                <a:schemeClr val="dk1"/>
              </a:solidFill>
              <a:effectLst/>
              <a:latin typeface="+mn-ea"/>
              <a:ea typeface="+mn-ea"/>
              <a:cs typeface="+mn-cs"/>
            </a:rPr>
            <a:t>整備基金</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都市基盤の整備にかかる事業の資金に充てるためのもの。</a:t>
          </a:r>
          <a:endParaRPr lang="ja-JP" altLang="ja-JP" sz="1000">
            <a:effectLst/>
            <a:latin typeface="+mn-ea"/>
            <a:ea typeface="+mn-ea"/>
          </a:endParaRPr>
        </a:p>
        <a:p>
          <a:r>
            <a:rPr kumimoji="1" lang="ja-JP" altLang="ja-JP" sz="1000">
              <a:solidFill>
                <a:schemeClr val="dk1"/>
              </a:solidFill>
              <a:effectLst/>
              <a:latin typeface="+mn-ea"/>
              <a:ea typeface="+mn-ea"/>
              <a:cs typeface="+mn-cs"/>
            </a:rPr>
            <a:t>　公共施設整備基金</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学校教育施設を除く公共施設の建設、改修、増設その他の整備の資金に充てるためのもの。</a:t>
          </a:r>
          <a:endParaRPr lang="ja-JP" altLang="ja-JP" sz="1000">
            <a:effectLst/>
            <a:latin typeface="+mn-ea"/>
            <a:ea typeface="+mn-ea"/>
          </a:endParaRPr>
        </a:p>
        <a:p>
          <a:r>
            <a:rPr kumimoji="1" lang="ja-JP" altLang="ja-JP" sz="1000">
              <a:solidFill>
                <a:schemeClr val="dk1"/>
              </a:solidFill>
              <a:effectLst/>
              <a:latin typeface="+mn-ea"/>
              <a:ea typeface="+mn-ea"/>
              <a:cs typeface="+mn-cs"/>
            </a:rPr>
            <a:t>　学校教育施設整備基金　：　学校教育施設の建設、改修、増設その他の整備の資金に充てるためのもの。</a:t>
          </a:r>
          <a:endParaRPr lang="ja-JP" altLang="ja-JP" sz="1000">
            <a:effectLst/>
            <a:latin typeface="+mn-ea"/>
            <a:ea typeface="+mn-ea"/>
          </a:endParaRPr>
        </a:p>
        <a:p>
          <a:r>
            <a:rPr kumimoji="1" lang="ja-JP" altLang="ja-JP" sz="1000">
              <a:solidFill>
                <a:schemeClr val="dk1"/>
              </a:solidFill>
              <a:effectLst/>
              <a:latin typeface="+mn-ea"/>
              <a:ea typeface="+mn-ea"/>
              <a:cs typeface="+mn-cs"/>
            </a:rPr>
            <a:t>　公共用地取得事業基金　：　公共用地取得事業資金に充てるためのもの。　</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　まちづくり基金</a:t>
          </a:r>
          <a:r>
            <a:rPr kumimoji="1" lang="en-US"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　</a:t>
          </a:r>
          <a:r>
            <a:rPr kumimoji="1" lang="ja-JP" altLang="en-US" sz="1000" baseline="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　個人、団体等から広く寄附を募り、寄附を行う方の意向を政策に反映させることにより、寄附を通じた多様な人々の参加による</a:t>
          </a:r>
          <a:endParaRPr kumimoji="1" lang="en-US" altLang="ja-JP" sz="1000">
            <a:solidFill>
              <a:schemeClr val="dk1"/>
            </a:solidFill>
            <a:effectLst/>
            <a:latin typeface="+mn-ea"/>
            <a:ea typeface="+mn-ea"/>
            <a:cs typeface="+mn-cs"/>
          </a:endParaRPr>
        </a:p>
        <a:p>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活力あるまちづくりを実現することを目的として積み立てるもの。</a:t>
          </a:r>
          <a:endParaRPr lang="ja-JP" altLang="ja-JP" sz="1000">
            <a:effectLst/>
            <a:latin typeface="+mn-ea"/>
            <a:ea typeface="+mn-ea"/>
          </a:endParaRPr>
        </a:p>
        <a:p>
          <a:r>
            <a:rPr kumimoji="1" lang="ja-JP" altLang="ja-JP" sz="1000">
              <a:solidFill>
                <a:schemeClr val="dk1"/>
              </a:solidFill>
              <a:effectLst/>
              <a:latin typeface="+mn-ea"/>
              <a:ea typeface="+mn-ea"/>
              <a:cs typeface="+mn-cs"/>
            </a:rPr>
            <a:t>　森林環境譲与税基金</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森林整備その他促進費用に充てるためのもの。</a:t>
          </a:r>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都市基盤整備基金　</a:t>
          </a:r>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基金運用要綱に基づく1億円に加えて、更に2億円を積立て、</a:t>
          </a:r>
          <a:r>
            <a:rPr kumimoji="1" lang="ja-JP" altLang="ja-JP" sz="1000">
              <a:solidFill>
                <a:schemeClr val="dk1"/>
              </a:solidFill>
              <a:effectLst/>
              <a:latin typeface="+mn-ea"/>
              <a:ea typeface="+mn-ea"/>
              <a:cs typeface="+mn-cs"/>
            </a:rPr>
            <a:t>組合施行の土地区画整理事業</a:t>
          </a:r>
          <a:r>
            <a:rPr kumimoji="1" lang="ja-JP" altLang="en-US" sz="1000">
              <a:solidFill>
                <a:schemeClr val="dk1"/>
              </a:solidFill>
              <a:effectLst/>
              <a:latin typeface="+mn-ea"/>
              <a:ea typeface="+mn-ea"/>
              <a:cs typeface="+mn-cs"/>
            </a:rPr>
            <a:t>に5千万円充当したことにより増加した。</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mn-ea"/>
              <a:ea typeface="+mn-ea"/>
              <a:cs typeface="+mn-cs"/>
            </a:rPr>
            <a:t>公共施設整備基金</a:t>
          </a:r>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a:t>
          </a:r>
          <a:r>
            <a:rPr kumimoji="1" lang="ja-JP" altLang="ja-JP" sz="1000">
              <a:solidFill>
                <a:schemeClr val="dk1"/>
              </a:solidFill>
              <a:effectLst/>
              <a:latin typeface="+mn-lt"/>
              <a:ea typeface="+mn-ea"/>
              <a:cs typeface="+mn-cs"/>
            </a:rPr>
            <a:t>基金運用要綱に基づき歳計剰余金のうち5</a:t>
          </a:r>
          <a:r>
            <a:rPr kumimoji="1" lang="ja-JP" altLang="en-US" sz="1000">
              <a:solidFill>
                <a:schemeClr val="dk1"/>
              </a:solidFill>
              <a:effectLst/>
              <a:latin typeface="+mn-lt"/>
              <a:ea typeface="+mn-ea"/>
              <a:cs typeface="+mn-cs"/>
            </a:rPr>
            <a:t>千万</a:t>
          </a:r>
          <a:r>
            <a:rPr kumimoji="1" lang="ja-JP" altLang="ja-JP" sz="1000">
              <a:solidFill>
                <a:schemeClr val="dk1"/>
              </a:solidFill>
              <a:effectLst/>
              <a:latin typeface="+mn-lt"/>
              <a:ea typeface="+mn-ea"/>
              <a:cs typeface="+mn-cs"/>
            </a:rPr>
            <a:t>円の積立を行ったため、増加した</a:t>
          </a:r>
          <a:r>
            <a:rPr kumimoji="1" lang="ja-JP" altLang="ja-JP" sz="1000">
              <a:solidFill>
                <a:schemeClr val="dk1"/>
              </a:solidFill>
              <a:effectLst/>
              <a:latin typeface="+mn-ea"/>
              <a:ea typeface="+mn-ea"/>
              <a:cs typeface="+mn-cs"/>
            </a:rPr>
            <a:t>。</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学校教育施設整備基金      </a:t>
          </a:r>
          <a:r>
            <a:rPr kumimoji="1" lang="en-US" altLang="ja-JP" sz="1000">
              <a:solidFill>
                <a:schemeClr val="dk1"/>
              </a:solidFill>
              <a:effectLst/>
              <a:latin typeface="+mn-lt"/>
              <a:ea typeface="+mn-ea"/>
              <a:cs typeface="+mn-cs"/>
            </a:rPr>
            <a:t>:       学校の老朽化に伴う改築等に向けて、10億</a:t>
          </a:r>
          <a:r>
            <a:rPr kumimoji="1" lang="ja-JP" altLang="ja-JP" sz="1000">
              <a:solidFill>
                <a:schemeClr val="dk1"/>
              </a:solidFill>
              <a:effectLst/>
              <a:latin typeface="+mn-lt"/>
              <a:ea typeface="+mn-ea"/>
              <a:cs typeface="+mn-cs"/>
            </a:rPr>
            <a:t>円の積立を行ったため、大幅に増加した。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公共用地取得事業基金　：　大きな増減なし</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まちづくり基金　　　　：　寄附目的に沿った事業の財源とするための積み立てが事業費への充当による取り崩しを上回ったため、増加した。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森林環境譲与税基金　　：　国産木材を使用した備品購入に一部充当し、残額は、公共施設の木質化等に活用するため、基金に積み立てたため、増加した。</a:t>
          </a:r>
          <a:endParaRPr kumimoji="1" lang="en-US" altLang="ja-JP" sz="10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学校施設の老朽化に伴う改築、その他公共施設の老朽化対策などが控えていることに加え、土地区画整理事業などの都市基盤整備事業についても推進していく方針であるため、各特定目的金の残高を確保するため、歳計剰余金の状況を見ながら適宜積み立て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ea"/>
              <a:ea typeface="+mn-ea"/>
              <a:cs typeface="+mn-cs"/>
            </a:rPr>
            <a:t>　令和4年度末の財政調整基金現在高</a:t>
          </a:r>
          <a:r>
            <a:rPr kumimoji="1" lang="ja-JP" altLang="en-US" sz="1100">
              <a:solidFill>
                <a:schemeClr val="dk1"/>
              </a:solidFill>
              <a:effectLst/>
              <a:latin typeface="+mn-ea"/>
              <a:ea typeface="+mn-ea"/>
              <a:cs typeface="+mn-cs"/>
            </a:rPr>
            <a:t>は、1,982百万円</a:t>
          </a:r>
          <a:r>
            <a:rPr kumimoji="1" lang="ja-JP" altLang="ja-JP" sz="1100">
              <a:solidFill>
                <a:schemeClr val="dk1"/>
              </a:solidFill>
              <a:effectLst/>
              <a:latin typeface="+mn-ea"/>
              <a:ea typeface="+mn-ea"/>
              <a:cs typeface="+mn-cs"/>
            </a:rPr>
            <a:t>となり、前年度末に比べて128百万円増加した。</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ea"/>
              <a:ea typeface="+mn-ea"/>
              <a:cs typeface="+mn-cs"/>
            </a:rPr>
            <a:t>　令和4年度予算編成において、財源不足額を基金から取り崩したが、令和3年度決算における歳計剰余金が、新型コロナウイルス感染症の影響による税収減等</a:t>
          </a:r>
          <a:r>
            <a:rPr lang="ja-JP" altLang="ja-JP" sz="1100">
              <a:solidFill>
                <a:schemeClr val="dk1"/>
              </a:solidFill>
              <a:effectLst/>
              <a:latin typeface="+mn-lt"/>
              <a:ea typeface="+mn-ea"/>
              <a:cs typeface="+mn-cs"/>
            </a:rPr>
            <a:t>の影響を想定ほど受けなかったこと、感染状況からイベント等の事業を中止したことなどから、</a:t>
          </a:r>
          <a:r>
            <a:rPr kumimoji="1" lang="ja-JP" altLang="ja-JP" sz="1100">
              <a:solidFill>
                <a:schemeClr val="dk1"/>
              </a:solidFill>
              <a:effectLst/>
              <a:latin typeface="+mn-ea"/>
              <a:ea typeface="+mn-ea"/>
              <a:cs typeface="+mn-cs"/>
            </a:rPr>
            <a:t>例年に比べて多かったため、前年度と同水準まで積み立てることができた。</a:t>
          </a:r>
          <a:endParaRPr lang="ja-JP" altLang="ja-JP" sz="1100">
            <a:effectLst/>
            <a:latin typeface="+mn-ea"/>
            <a:ea typeface="+mn-ea"/>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当市では、経済状況の著しい変動や災害発生等に伴う不測の支出に対応するために必要な資金として、標準財政規模の10％である約16億円を目標値に定めており、優先的に財政調整基金に積み立てることとしている。令和4年度末の基金残高は、この目標値を達成しているが、令和5年度の当初予算編成において取り崩しが生じており、年間を通して目標値を達成できていない状況に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mn-ea"/>
              <a:ea typeface="+mn-ea"/>
              <a:cs typeface="+mn-cs"/>
            </a:rPr>
            <a:t>　今後も選択と集中の考え方の下、事業の実施時期の見直しや、社会情勢の変化に伴う事業内容の精査を行い、不測の支出に対応できるよう年間を通して基金残高を確保できるよう努める。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　平成29年度</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公債費に全額充当した後は、当該基金に積み立ては行っていない。</a:t>
          </a:r>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　当面の間は、満期一括償還による借入等を予定していないため、当該基金への積み立ては行わない。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AA7A4F-EED6-4044-86E2-3A7AE208F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04682EE-0CB1-43AE-86ED-C8D77B69D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2425F27-75F2-4FB4-952D-13AF73BBAF3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E352AD9-9125-4B43-B1CC-17181C91EDB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3613862-7D2E-4F59-981B-E72D0239E45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96F47F0-14B0-4D35-B223-7B4B5EA50F6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94FE8A6-9A24-46C0-84C1-E33D50270EA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0023EC0-5593-4474-A3EB-2AB4447666C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BF0F0C-B403-4D3B-B00E-2221A6CFCF2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FB52E1A-EF81-4716-A1B9-8D53862D4AB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91162B0-A729-4212-8459-5614F9D995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EB30744-522F-49D4-8564-A814227F15D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83,962
81,546
11.04
35,236,546
32,224,362
2,863,079
17,083,188
17,673,131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A5F6F5A-BD3A-4E9C-988A-AB201A1DD11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8208065-9ECE-4F59-91CD-30FDF34E301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6BEAF99-9ECF-4748-BF32-69FFF709FF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F9A5E03-C514-4474-8039-34E35320D11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6ED6248-6C38-4218-A271-278B0B3CA26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BEAAD59-1413-443A-B5E9-842E7998F99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7F6A064-A941-489A-9EFE-C66C53961A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4127FC1-B65D-479A-A820-A53A4FD9BA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314D273-85AE-4A02-BB79-D47F4C0854C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3868157-9956-4AAD-BC42-782621ED5E0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1363A31-CC88-4DB2-9133-FF7E7C2DD9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278EB49-5ADB-4ADD-90E7-73980E09E84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1C4063-C355-42C6-9DBB-C7F609CCC0C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E82913F-521E-47C8-8F80-89D514CB13A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DC737C4-B2E2-437E-B884-E2059F64BD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287B6B0-2516-4F79-84A6-BBAD4A4E63A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24B89BA-01F7-41AA-A102-D99D9D09244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AD3A983-45B2-4BAE-90BE-35A8144C470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35BB686-8DF2-4773-A7C3-A88C18974F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A3F9CB5-1C91-4F32-BD7D-978F158B664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419170D-7C2E-4376-9D6C-E6FB29BEF7A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686F034-4CF6-4EBC-A82C-05C52572672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E213D72-A5AA-4D60-AA66-71FB2BFE132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5043C33-D293-483F-B0A2-AACFFEB8A5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0A0B1C3-1551-45AD-8C6D-10ABC9C81EE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714F315-5345-4E0B-874E-EB443478B11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48F88B2-3C8B-4483-863E-1BF3EF06F54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3CF9D61-05EF-4F58-BB0C-5424ADFB49D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E7CC718-403B-4B6C-9E78-A2C20E2143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769F97D-DFAD-4EB2-91C0-21A42F96601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2E8A270-7B02-4CD0-8288-8902A86BF59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D90165B-D06A-4EA3-9ACC-AEFEA78944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962957E-6982-4471-BC39-8A6D368B03E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16B7EA8-A604-410B-A213-5E41E57FB8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069C8D0-3CBD-4D1E-824A-510C4BFC98A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59.4</a:t>
          </a:r>
          <a:r>
            <a:rPr kumimoji="1" lang="ja-JP" altLang="en-US" sz="1100">
              <a:latin typeface="ＭＳ Ｐゴシック" panose="020B0600070205080204" pitchFamily="50" charset="-128"/>
              <a:ea typeface="ＭＳ Ｐゴシック" panose="020B0600070205080204" pitchFamily="50" charset="-128"/>
            </a:rPr>
            <a:t>％となった。令和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年度は、小中学校特別教室空調整備等が行われたことなどにより、有形固定資産は増加しているものの、有形固定資産減価償却率は上昇傾向にある。</a:t>
          </a:r>
        </a:p>
        <a:p>
          <a:r>
            <a:rPr kumimoji="1" lang="ja-JP" altLang="en-US" sz="1100">
              <a:latin typeface="ＭＳ Ｐゴシック" panose="020B0600070205080204" pitchFamily="50" charset="-128"/>
              <a:ea typeface="ＭＳ Ｐゴシック" panose="020B0600070205080204" pitchFamily="50" charset="-128"/>
            </a:rPr>
            <a:t>　他市と比較した順位は中位であり、類似団体内平均を下回っている状況ではあるが、学校施設をはじめ施設の老朽化が進行しており、今後も公共施設の計画的な老朽化対策に対応した予算配分が必要である。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1EDE8FE-27CF-4964-8B13-B8C540181C0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9596E48-59BB-419B-B9DE-F8AE24D8D7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CDADF64-3BE2-4AA1-920A-BCD158879F4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D62F4A97-9BB9-45EB-86D7-2F37B2B39CAD}"/>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2A499348-F1EB-46FB-9186-60CC417223F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41DA5B86-89B6-483B-A085-20945E4085EB}"/>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A24360A5-E84E-4890-8230-DE9B7794E4B4}"/>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E8B0B730-D5A8-435E-AE1D-35EF95BC57C3}"/>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5D676087-04C6-4849-A061-817143586AFF}"/>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F0AC91BD-FADD-43AD-AAEF-07C3EFF09A4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D3A630DA-4697-49F1-A7C0-6DB40C62396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C98C6FF4-53ED-4F27-AE46-2C55D3CFEB15}"/>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29128CAE-9AF4-4FB1-899D-A62A24FD35B5}"/>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73D28BD7-235C-42C3-854E-09323D1BE7CE}"/>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95388EDE-0855-487D-BEE2-B463A17603EC}"/>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1F0ACC7E-3C5A-4D16-B416-C0CC8F387D05}"/>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399C761E-79E1-427C-956B-41EF9D252B28}"/>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70C284F8-D8BE-4DEB-9725-9350130B445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71FB04E-E1D0-4240-BCC7-60A6E7CBE83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4E5061A-6DE3-42AD-991C-E5AF5896C62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AD51F693-F94C-4B7A-83D7-E5B163598286}"/>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7F0B9704-FB47-4B15-B83A-098D847B95EB}"/>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9920E1AF-029D-41AB-8AEF-70472BBE51A4}"/>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549A0AD3-E354-4374-9E7A-D63E33ADA99B}"/>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A92514AE-5241-49F3-B0A7-DBA30A2D95C8}"/>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ABE02A3C-0240-4D51-8236-A73622E005CD}"/>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9E67E4DB-A9B2-4ED2-B68F-0A4E91D1E6CD}"/>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6E3F3CC0-8CA4-433D-A6C3-8583C05A6FDE}"/>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128746</xdr:rowOff>
    </xdr:from>
    <xdr:to>
      <xdr:col>15</xdr:col>
      <xdr:colOff>187325</xdr:colOff>
      <xdr:row>31</xdr:row>
      <xdr:rowOff>58896</xdr:rowOff>
    </xdr:to>
    <xdr:sp macro="" textlink="">
      <xdr:nvSpPr>
        <xdr:cNvPr id="77" name="フローチャート: 判断 76">
          <a:extLst>
            <a:ext uri="{FF2B5EF4-FFF2-40B4-BE49-F238E27FC236}">
              <a16:creationId xmlns:a16="http://schemas.microsoft.com/office/drawing/2014/main" id="{3757ACF2-2F09-4EB4-8CEC-5B7AABF87073}"/>
            </a:ext>
          </a:extLst>
        </xdr:cNvPr>
        <xdr:cNvSpPr/>
      </xdr:nvSpPr>
      <xdr:spPr>
        <a:xfrm>
          <a:off x="3238500" y="604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82867</xdr:rowOff>
    </xdr:from>
    <xdr:to>
      <xdr:col>11</xdr:col>
      <xdr:colOff>187325</xdr:colOff>
      <xdr:row>31</xdr:row>
      <xdr:rowOff>13017</xdr:rowOff>
    </xdr:to>
    <xdr:sp macro="" textlink="">
      <xdr:nvSpPr>
        <xdr:cNvPr id="78" name="フローチャート: 判断 77">
          <a:extLst>
            <a:ext uri="{FF2B5EF4-FFF2-40B4-BE49-F238E27FC236}">
              <a16:creationId xmlns:a16="http://schemas.microsoft.com/office/drawing/2014/main" id="{0E5D935A-6800-4645-B8A0-9E239F284615}"/>
            </a:ext>
          </a:extLst>
        </xdr:cNvPr>
        <xdr:cNvSpPr/>
      </xdr:nvSpPr>
      <xdr:spPr>
        <a:xfrm>
          <a:off x="2476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a:extLst>
            <a:ext uri="{FF2B5EF4-FFF2-40B4-BE49-F238E27FC236}">
              <a16:creationId xmlns:a16="http://schemas.microsoft.com/office/drawing/2014/main" id="{EF7D135D-2910-45F8-8FF5-251AEE9A2A29}"/>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E9841F0-1A5A-451D-928E-510D82B0A7C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B5B2446-4C4A-4A9B-B183-1AEBB66BCB7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3765932-401B-4F7A-82BF-CF17F4166FE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9B051EA-6F96-46BC-B733-2AC25D2ECB3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7483024-59B0-4528-91EB-0E40FF9908B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50483</xdr:rowOff>
    </xdr:from>
    <xdr:to>
      <xdr:col>23</xdr:col>
      <xdr:colOff>136525</xdr:colOff>
      <xdr:row>30</xdr:row>
      <xdr:rowOff>152083</xdr:rowOff>
    </xdr:to>
    <xdr:sp macro="" textlink="">
      <xdr:nvSpPr>
        <xdr:cNvPr id="85" name="楕円 84">
          <a:extLst>
            <a:ext uri="{FF2B5EF4-FFF2-40B4-BE49-F238E27FC236}">
              <a16:creationId xmlns:a16="http://schemas.microsoft.com/office/drawing/2014/main" id="{2EEACB92-DF23-4F68-9A10-0C3824D66D17}"/>
            </a:ext>
          </a:extLst>
        </xdr:cNvPr>
        <xdr:cNvSpPr/>
      </xdr:nvSpPr>
      <xdr:spPr>
        <a:xfrm>
          <a:off x="47117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73360</xdr:rowOff>
    </xdr:from>
    <xdr:ext cx="405111" cy="259045"/>
    <xdr:sp macro="" textlink="">
      <xdr:nvSpPr>
        <xdr:cNvPr id="86" name="有形固定資産減価償却率該当値テキスト">
          <a:extLst>
            <a:ext uri="{FF2B5EF4-FFF2-40B4-BE49-F238E27FC236}">
              <a16:creationId xmlns:a16="http://schemas.microsoft.com/office/drawing/2014/main" id="{DBC476E4-E9A6-44EF-9E74-C52056B93B42}"/>
            </a:ext>
          </a:extLst>
        </xdr:cNvPr>
        <xdr:cNvSpPr txBox="1"/>
      </xdr:nvSpPr>
      <xdr:spPr>
        <a:xfrm>
          <a:off x="4813300" y="581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7" name="楕円 86">
          <a:extLst>
            <a:ext uri="{FF2B5EF4-FFF2-40B4-BE49-F238E27FC236}">
              <a16:creationId xmlns:a16="http://schemas.microsoft.com/office/drawing/2014/main" id="{976CE6B5-5538-41A4-9B7A-4D641D75506A}"/>
            </a:ext>
          </a:extLst>
        </xdr:cNvPr>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101283</xdr:rowOff>
    </xdr:to>
    <xdr:cxnSp macro="">
      <xdr:nvCxnSpPr>
        <xdr:cNvPr id="88" name="直線コネクタ 87">
          <a:extLst>
            <a:ext uri="{FF2B5EF4-FFF2-40B4-BE49-F238E27FC236}">
              <a16:creationId xmlns:a16="http://schemas.microsoft.com/office/drawing/2014/main" id="{96C0C4EB-E5D0-40EB-A4A4-23310CFCA2E1}"/>
            </a:ext>
          </a:extLst>
        </xdr:cNvPr>
        <xdr:cNvCxnSpPr/>
      </xdr:nvCxnSpPr>
      <xdr:spPr>
        <a:xfrm>
          <a:off x="4051300" y="5978525"/>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7303</xdr:rowOff>
    </xdr:from>
    <xdr:to>
      <xdr:col>15</xdr:col>
      <xdr:colOff>187325</xdr:colOff>
      <xdr:row>30</xdr:row>
      <xdr:rowOff>108903</xdr:rowOff>
    </xdr:to>
    <xdr:sp macro="" textlink="">
      <xdr:nvSpPr>
        <xdr:cNvPr id="89" name="楕円 88">
          <a:extLst>
            <a:ext uri="{FF2B5EF4-FFF2-40B4-BE49-F238E27FC236}">
              <a16:creationId xmlns:a16="http://schemas.microsoft.com/office/drawing/2014/main" id="{509D64B0-51D8-4F32-96E7-51545DA817BB}"/>
            </a:ext>
          </a:extLst>
        </xdr:cNvPr>
        <xdr:cNvSpPr/>
      </xdr:nvSpPr>
      <xdr:spPr>
        <a:xfrm>
          <a:off x="3238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63500</xdr:rowOff>
    </xdr:to>
    <xdr:cxnSp macro="">
      <xdr:nvCxnSpPr>
        <xdr:cNvPr id="90" name="直線コネクタ 89">
          <a:extLst>
            <a:ext uri="{FF2B5EF4-FFF2-40B4-BE49-F238E27FC236}">
              <a16:creationId xmlns:a16="http://schemas.microsoft.com/office/drawing/2014/main" id="{0C1C4C11-D679-4735-B052-68A1DA8BBFCF}"/>
            </a:ext>
          </a:extLst>
        </xdr:cNvPr>
        <xdr:cNvCxnSpPr/>
      </xdr:nvCxnSpPr>
      <xdr:spPr>
        <a:xfrm>
          <a:off x="3289300" y="5973128"/>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154464</xdr:rowOff>
    </xdr:from>
    <xdr:to>
      <xdr:col>11</xdr:col>
      <xdr:colOff>187325</xdr:colOff>
      <xdr:row>30</xdr:row>
      <xdr:rowOff>84614</xdr:rowOff>
    </xdr:to>
    <xdr:sp macro="" textlink="">
      <xdr:nvSpPr>
        <xdr:cNvPr id="91" name="楕円 90">
          <a:extLst>
            <a:ext uri="{FF2B5EF4-FFF2-40B4-BE49-F238E27FC236}">
              <a16:creationId xmlns:a16="http://schemas.microsoft.com/office/drawing/2014/main" id="{BB9C6094-90DA-4D90-9F3D-035FD07C2F33}"/>
            </a:ext>
          </a:extLst>
        </xdr:cNvPr>
        <xdr:cNvSpPr/>
      </xdr:nvSpPr>
      <xdr:spPr>
        <a:xfrm>
          <a:off x="2476500" y="58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33814</xdr:rowOff>
    </xdr:from>
    <xdr:to>
      <xdr:col>15</xdr:col>
      <xdr:colOff>136525</xdr:colOff>
      <xdr:row>30</xdr:row>
      <xdr:rowOff>58103</xdr:rowOff>
    </xdr:to>
    <xdr:cxnSp macro="">
      <xdr:nvCxnSpPr>
        <xdr:cNvPr id="92" name="直線コネクタ 91">
          <a:extLst>
            <a:ext uri="{FF2B5EF4-FFF2-40B4-BE49-F238E27FC236}">
              <a16:creationId xmlns:a16="http://schemas.microsoft.com/office/drawing/2014/main" id="{6C54E31A-90A2-46A2-BF94-5EC1BF242B59}"/>
            </a:ext>
          </a:extLst>
        </xdr:cNvPr>
        <xdr:cNvCxnSpPr/>
      </xdr:nvCxnSpPr>
      <xdr:spPr>
        <a:xfrm>
          <a:off x="2527300" y="5948839"/>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103188</xdr:rowOff>
    </xdr:from>
    <xdr:to>
      <xdr:col>7</xdr:col>
      <xdr:colOff>187325</xdr:colOff>
      <xdr:row>30</xdr:row>
      <xdr:rowOff>33338</xdr:rowOff>
    </xdr:to>
    <xdr:sp macro="" textlink="">
      <xdr:nvSpPr>
        <xdr:cNvPr id="93" name="楕円 92">
          <a:extLst>
            <a:ext uri="{FF2B5EF4-FFF2-40B4-BE49-F238E27FC236}">
              <a16:creationId xmlns:a16="http://schemas.microsoft.com/office/drawing/2014/main" id="{C0989605-954B-4EEA-91EA-99C2613EDDE8}"/>
            </a:ext>
          </a:extLst>
        </xdr:cNvPr>
        <xdr:cNvSpPr/>
      </xdr:nvSpPr>
      <xdr:spPr>
        <a:xfrm>
          <a:off x="17145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153988</xdr:rowOff>
    </xdr:from>
    <xdr:to>
      <xdr:col>11</xdr:col>
      <xdr:colOff>136525</xdr:colOff>
      <xdr:row>30</xdr:row>
      <xdr:rowOff>33814</xdr:rowOff>
    </xdr:to>
    <xdr:cxnSp macro="">
      <xdr:nvCxnSpPr>
        <xdr:cNvPr id="94" name="直線コネクタ 93">
          <a:extLst>
            <a:ext uri="{FF2B5EF4-FFF2-40B4-BE49-F238E27FC236}">
              <a16:creationId xmlns:a16="http://schemas.microsoft.com/office/drawing/2014/main" id="{CCF9E46C-6F3C-4EC1-9A87-87B555AD775B}"/>
            </a:ext>
          </a:extLst>
        </xdr:cNvPr>
        <xdr:cNvCxnSpPr/>
      </xdr:nvCxnSpPr>
      <xdr:spPr>
        <a:xfrm>
          <a:off x="1765300" y="5897563"/>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2E5BC2FA-E238-4B3A-A9DB-6E44891EEA09}"/>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50023</xdr:rowOff>
    </xdr:from>
    <xdr:ext cx="405111" cy="259045"/>
    <xdr:sp macro="" textlink="">
      <xdr:nvSpPr>
        <xdr:cNvPr id="96" name="n_2aveValue有形固定資産減価償却率">
          <a:extLst>
            <a:ext uri="{FF2B5EF4-FFF2-40B4-BE49-F238E27FC236}">
              <a16:creationId xmlns:a16="http://schemas.microsoft.com/office/drawing/2014/main" id="{170C16BE-03B9-4178-9532-31BC1ECBAB3A}"/>
            </a:ext>
          </a:extLst>
        </xdr:cNvPr>
        <xdr:cNvSpPr txBox="1"/>
      </xdr:nvSpPr>
      <xdr:spPr>
        <a:xfrm>
          <a:off x="3086744" y="61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4144</xdr:rowOff>
    </xdr:from>
    <xdr:ext cx="405111" cy="259045"/>
    <xdr:sp macro="" textlink="">
      <xdr:nvSpPr>
        <xdr:cNvPr id="97" name="n_3aveValue有形固定資産減価償却率">
          <a:extLst>
            <a:ext uri="{FF2B5EF4-FFF2-40B4-BE49-F238E27FC236}">
              <a16:creationId xmlns:a16="http://schemas.microsoft.com/office/drawing/2014/main" id="{287CCDFE-D464-4B53-8355-83EBFE6E2E3A}"/>
            </a:ext>
          </a:extLst>
        </xdr:cNvPr>
        <xdr:cNvSpPr txBox="1"/>
      </xdr:nvSpPr>
      <xdr:spPr>
        <a:xfrm>
          <a:off x="23247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8" name="n_4aveValue有形固定資産減価償却率">
          <a:extLst>
            <a:ext uri="{FF2B5EF4-FFF2-40B4-BE49-F238E27FC236}">
              <a16:creationId xmlns:a16="http://schemas.microsoft.com/office/drawing/2014/main" id="{54F3621C-641F-4410-8AF8-A3E63B6D2F61}"/>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9" name="n_1mainValue有形固定資産減価償却率">
          <a:extLst>
            <a:ext uri="{FF2B5EF4-FFF2-40B4-BE49-F238E27FC236}">
              <a16:creationId xmlns:a16="http://schemas.microsoft.com/office/drawing/2014/main" id="{7D6C5EDE-4B96-4A1C-B83B-1477E42FB58C}"/>
            </a:ext>
          </a:extLst>
        </xdr:cNvPr>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125430</xdr:rowOff>
    </xdr:from>
    <xdr:ext cx="405111" cy="259045"/>
    <xdr:sp macro="" textlink="">
      <xdr:nvSpPr>
        <xdr:cNvPr id="100" name="n_2mainValue有形固定資産減価償却率">
          <a:extLst>
            <a:ext uri="{FF2B5EF4-FFF2-40B4-BE49-F238E27FC236}">
              <a16:creationId xmlns:a16="http://schemas.microsoft.com/office/drawing/2014/main" id="{DA58D44E-6B7B-415B-9BD1-159DFDD2E2C1}"/>
            </a:ext>
          </a:extLst>
        </xdr:cNvPr>
        <xdr:cNvSpPr txBox="1"/>
      </xdr:nvSpPr>
      <xdr:spPr>
        <a:xfrm>
          <a:off x="30867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101141</xdr:rowOff>
    </xdr:from>
    <xdr:ext cx="405111" cy="259045"/>
    <xdr:sp macro="" textlink="">
      <xdr:nvSpPr>
        <xdr:cNvPr id="101" name="n_3mainValue有形固定資産減価償却率">
          <a:extLst>
            <a:ext uri="{FF2B5EF4-FFF2-40B4-BE49-F238E27FC236}">
              <a16:creationId xmlns:a16="http://schemas.microsoft.com/office/drawing/2014/main" id="{4E6CB5A2-57E6-40A1-B08D-5D2B45C0FCB1}"/>
            </a:ext>
          </a:extLst>
        </xdr:cNvPr>
        <xdr:cNvSpPr txBox="1"/>
      </xdr:nvSpPr>
      <xdr:spPr>
        <a:xfrm>
          <a:off x="2324744" y="56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49865</xdr:rowOff>
    </xdr:from>
    <xdr:ext cx="405111" cy="259045"/>
    <xdr:sp macro="" textlink="">
      <xdr:nvSpPr>
        <xdr:cNvPr id="102" name="n_4mainValue有形固定資産減価償却率">
          <a:extLst>
            <a:ext uri="{FF2B5EF4-FFF2-40B4-BE49-F238E27FC236}">
              <a16:creationId xmlns:a16="http://schemas.microsoft.com/office/drawing/2014/main" id="{49746E60-93D2-431A-A769-40AB539120F2}"/>
            </a:ext>
          </a:extLst>
        </xdr:cNvPr>
        <xdr:cNvSpPr txBox="1"/>
      </xdr:nvSpPr>
      <xdr:spPr>
        <a:xfrm>
          <a:off x="1562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A4868F5-8E08-4518-9C14-8A8411341E8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6224F67A-D648-4F91-AC7A-51993988D1E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ED309084-1385-4639-B670-0EA081C021D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371BDD9-CD33-4682-B951-7A186E8A2B0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FC8303C-F4E3-4A9E-B66C-7EF60ACDE18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32B362A5-A2C5-46B7-99A8-9E5F68D49E2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1D935CB-E0E5-4171-ACBA-9A02FA014F2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5D29E7ED-64E5-4621-8FBE-0C9802F2BCC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F2AC215-008B-4D7F-8BD8-FDAF7571CB5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B530418-9083-4C6A-9C69-15A220B281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3F6E356-BFA3-4E8D-AFA9-994D68F59AE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B9E0CDC-2AB3-438A-8013-AE31D6533A9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6F2A308-8662-49CA-AB56-D7388621E24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比率は、全国及び埼玉県の平均を下回っており、類似団体内順位も上位である。しかしながら、今後も都市基盤整備やごみ広域処理の建設、公共施設の老朽化対策などを予定しているため、経年での数値の推移を注視す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30474FAD-4F82-4194-86D4-5172C05A25E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67E9C205-BDF6-481F-841F-B9AAF646829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1ED7836-C396-43FF-8471-B30CFEC1412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F10988D7-A725-43E0-BD96-DD69E09DDE0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69CFAD5B-F631-471D-9704-748B465098C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1242E3D5-3867-4D56-85AB-4D56835B4F5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E568B8CC-1E71-4DD6-8481-A22088EBF6F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A8BB7414-E3BA-45A3-9DB2-4955139DF34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3E04E9A3-55D9-4DF9-B70C-39D7B97979D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31198635-B7F4-43C0-9860-82EBD35EA56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1737194-0427-4E86-9681-171294B56DF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9D8BAE49-B79F-428F-A854-3142B069542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1E710F2-B8A5-400B-8E03-613445FE763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3E4E9FC5-0484-49F7-9F34-6DF8B711F9F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E5B4B6B7-0292-4D27-86F3-30EC800BFB7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DAA6EC4-8107-4BA5-9E5D-C6A1D275E29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82452D4E-6022-44B5-A526-ADDCDB142D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41422026-6CDF-4BD1-9C9F-90585940DD9E}"/>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6236FA8E-BDE9-4EC5-84D6-5192383A66D4}"/>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516E0E49-4046-4BDF-97FD-1A074ED785A5}"/>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F5EE9504-4D1A-4CD8-A6CC-31626C2B66B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DD029547-340A-41C3-BDE6-64EDC06B709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38" name="債務償還比率平均値テキスト">
          <a:extLst>
            <a:ext uri="{FF2B5EF4-FFF2-40B4-BE49-F238E27FC236}">
              <a16:creationId xmlns:a16="http://schemas.microsoft.com/office/drawing/2014/main" id="{892087CA-70D1-4549-8439-93CFDF3A35EF}"/>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CCAE2403-125B-4978-9B2C-8C02CB4FEBDF}"/>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4F395D49-8958-4996-8743-F878616E0DAB}"/>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112821</xdr:rowOff>
    </xdr:from>
    <xdr:to>
      <xdr:col>68</xdr:col>
      <xdr:colOff>123825</xdr:colOff>
      <xdr:row>32</xdr:row>
      <xdr:rowOff>42971</xdr:rowOff>
    </xdr:to>
    <xdr:sp macro="" textlink="">
      <xdr:nvSpPr>
        <xdr:cNvPr id="141" name="フローチャート: 判断 140">
          <a:extLst>
            <a:ext uri="{FF2B5EF4-FFF2-40B4-BE49-F238E27FC236}">
              <a16:creationId xmlns:a16="http://schemas.microsoft.com/office/drawing/2014/main" id="{5AF53D6D-4623-48BA-90E3-47F8D51B7C89}"/>
            </a:ext>
          </a:extLst>
        </xdr:cNvPr>
        <xdr:cNvSpPr/>
      </xdr:nvSpPr>
      <xdr:spPr>
        <a:xfrm>
          <a:off x="13271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114980</xdr:rowOff>
    </xdr:from>
    <xdr:to>
      <xdr:col>64</xdr:col>
      <xdr:colOff>123825</xdr:colOff>
      <xdr:row>32</xdr:row>
      <xdr:rowOff>45130</xdr:rowOff>
    </xdr:to>
    <xdr:sp macro="" textlink="">
      <xdr:nvSpPr>
        <xdr:cNvPr id="142" name="フローチャート: 判断 141">
          <a:extLst>
            <a:ext uri="{FF2B5EF4-FFF2-40B4-BE49-F238E27FC236}">
              <a16:creationId xmlns:a16="http://schemas.microsoft.com/office/drawing/2014/main" id="{C5C10F40-BC0F-4DAF-B5F7-ADF93AC1D198}"/>
            </a:ext>
          </a:extLst>
        </xdr:cNvPr>
        <xdr:cNvSpPr/>
      </xdr:nvSpPr>
      <xdr:spPr>
        <a:xfrm>
          <a:off x="12509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114826</xdr:rowOff>
    </xdr:from>
    <xdr:to>
      <xdr:col>60</xdr:col>
      <xdr:colOff>123825</xdr:colOff>
      <xdr:row>32</xdr:row>
      <xdr:rowOff>44976</xdr:rowOff>
    </xdr:to>
    <xdr:sp macro="" textlink="">
      <xdr:nvSpPr>
        <xdr:cNvPr id="143" name="フローチャート: 判断 142">
          <a:extLst>
            <a:ext uri="{FF2B5EF4-FFF2-40B4-BE49-F238E27FC236}">
              <a16:creationId xmlns:a16="http://schemas.microsoft.com/office/drawing/2014/main" id="{3856CAEC-E900-47DC-842C-32ECADC20909}"/>
            </a:ext>
          </a:extLst>
        </xdr:cNvPr>
        <xdr:cNvSpPr/>
      </xdr:nvSpPr>
      <xdr:spPr>
        <a:xfrm>
          <a:off x="11747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E915B90-B9CD-431D-9451-B85580919BF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23AD849-41F3-416A-8B8F-BCCBD9E9F71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D311E24-ABAF-4825-AB9B-4E14D6108E8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DEB82B2-5255-4B89-A748-760BADEFD9F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697194E-8842-4DBB-A44B-A8B2FBE00FD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61205</xdr:rowOff>
    </xdr:from>
    <xdr:to>
      <xdr:col>76</xdr:col>
      <xdr:colOff>73025</xdr:colOff>
      <xdr:row>28</xdr:row>
      <xdr:rowOff>162805</xdr:rowOff>
    </xdr:to>
    <xdr:sp macro="" textlink="">
      <xdr:nvSpPr>
        <xdr:cNvPr id="149" name="楕円 148">
          <a:extLst>
            <a:ext uri="{FF2B5EF4-FFF2-40B4-BE49-F238E27FC236}">
              <a16:creationId xmlns:a16="http://schemas.microsoft.com/office/drawing/2014/main" id="{C6A9C311-ECDA-4369-91E5-6CC3455146FB}"/>
            </a:ext>
          </a:extLst>
        </xdr:cNvPr>
        <xdr:cNvSpPr/>
      </xdr:nvSpPr>
      <xdr:spPr>
        <a:xfrm>
          <a:off x="14744700" y="56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84082</xdr:rowOff>
    </xdr:from>
    <xdr:ext cx="469744" cy="259045"/>
    <xdr:sp macro="" textlink="">
      <xdr:nvSpPr>
        <xdr:cNvPr id="150" name="債務償還比率該当値テキスト">
          <a:extLst>
            <a:ext uri="{FF2B5EF4-FFF2-40B4-BE49-F238E27FC236}">
              <a16:creationId xmlns:a16="http://schemas.microsoft.com/office/drawing/2014/main" id="{0F14D72F-7B14-4FC5-A4C4-9AC6B79F17C0}"/>
            </a:ext>
          </a:extLst>
        </xdr:cNvPr>
        <xdr:cNvSpPr txBox="1"/>
      </xdr:nvSpPr>
      <xdr:spPr>
        <a:xfrm>
          <a:off x="14846300" y="54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98371</xdr:rowOff>
    </xdr:from>
    <xdr:to>
      <xdr:col>72</xdr:col>
      <xdr:colOff>123825</xdr:colOff>
      <xdr:row>29</xdr:row>
      <xdr:rowOff>28521</xdr:rowOff>
    </xdr:to>
    <xdr:sp macro="" textlink="">
      <xdr:nvSpPr>
        <xdr:cNvPr id="151" name="楕円 150">
          <a:extLst>
            <a:ext uri="{FF2B5EF4-FFF2-40B4-BE49-F238E27FC236}">
              <a16:creationId xmlns:a16="http://schemas.microsoft.com/office/drawing/2014/main" id="{19BE1643-DBED-4F50-8F12-F24B0E33F7A0}"/>
            </a:ext>
          </a:extLst>
        </xdr:cNvPr>
        <xdr:cNvSpPr/>
      </xdr:nvSpPr>
      <xdr:spPr>
        <a:xfrm>
          <a:off x="14033500" y="56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112005</xdr:rowOff>
    </xdr:from>
    <xdr:to>
      <xdr:col>76</xdr:col>
      <xdr:colOff>22225</xdr:colOff>
      <xdr:row>28</xdr:row>
      <xdr:rowOff>149171</xdr:rowOff>
    </xdr:to>
    <xdr:cxnSp macro="">
      <xdr:nvCxnSpPr>
        <xdr:cNvPr id="152" name="直線コネクタ 151">
          <a:extLst>
            <a:ext uri="{FF2B5EF4-FFF2-40B4-BE49-F238E27FC236}">
              <a16:creationId xmlns:a16="http://schemas.microsoft.com/office/drawing/2014/main" id="{7ECFA728-D7A1-4CC7-8509-F9797FD0888D}"/>
            </a:ext>
          </a:extLst>
        </xdr:cNvPr>
        <xdr:cNvCxnSpPr/>
      </xdr:nvCxnSpPr>
      <xdr:spPr>
        <a:xfrm flipV="1">
          <a:off x="14084300" y="5684130"/>
          <a:ext cx="7112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118881</xdr:rowOff>
    </xdr:from>
    <xdr:to>
      <xdr:col>68</xdr:col>
      <xdr:colOff>123825</xdr:colOff>
      <xdr:row>29</xdr:row>
      <xdr:rowOff>49031</xdr:rowOff>
    </xdr:to>
    <xdr:sp macro="" textlink="">
      <xdr:nvSpPr>
        <xdr:cNvPr id="153" name="楕円 152">
          <a:extLst>
            <a:ext uri="{FF2B5EF4-FFF2-40B4-BE49-F238E27FC236}">
              <a16:creationId xmlns:a16="http://schemas.microsoft.com/office/drawing/2014/main" id="{BDCACD2E-41A6-4CB2-9EBC-4DB224982D31}"/>
            </a:ext>
          </a:extLst>
        </xdr:cNvPr>
        <xdr:cNvSpPr/>
      </xdr:nvSpPr>
      <xdr:spPr>
        <a:xfrm>
          <a:off x="13271500" y="56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149171</xdr:rowOff>
    </xdr:from>
    <xdr:to>
      <xdr:col>72</xdr:col>
      <xdr:colOff>73025</xdr:colOff>
      <xdr:row>28</xdr:row>
      <xdr:rowOff>169681</xdr:rowOff>
    </xdr:to>
    <xdr:cxnSp macro="">
      <xdr:nvCxnSpPr>
        <xdr:cNvPr id="154" name="直線コネクタ 153">
          <a:extLst>
            <a:ext uri="{FF2B5EF4-FFF2-40B4-BE49-F238E27FC236}">
              <a16:creationId xmlns:a16="http://schemas.microsoft.com/office/drawing/2014/main" id="{8DFFC44D-45E0-4805-8A5E-A769CB421734}"/>
            </a:ext>
          </a:extLst>
        </xdr:cNvPr>
        <xdr:cNvCxnSpPr/>
      </xdr:nvCxnSpPr>
      <xdr:spPr>
        <a:xfrm flipV="1">
          <a:off x="13322300" y="5721296"/>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1869</xdr:rowOff>
    </xdr:from>
    <xdr:to>
      <xdr:col>64</xdr:col>
      <xdr:colOff>123825</xdr:colOff>
      <xdr:row>29</xdr:row>
      <xdr:rowOff>103469</xdr:rowOff>
    </xdr:to>
    <xdr:sp macro="" textlink="">
      <xdr:nvSpPr>
        <xdr:cNvPr id="155" name="楕円 154">
          <a:extLst>
            <a:ext uri="{FF2B5EF4-FFF2-40B4-BE49-F238E27FC236}">
              <a16:creationId xmlns:a16="http://schemas.microsoft.com/office/drawing/2014/main" id="{3B4398C8-FDE2-4747-88DB-379E6D4E49C0}"/>
            </a:ext>
          </a:extLst>
        </xdr:cNvPr>
        <xdr:cNvSpPr/>
      </xdr:nvSpPr>
      <xdr:spPr>
        <a:xfrm>
          <a:off x="12509500" y="57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169681</xdr:rowOff>
    </xdr:from>
    <xdr:to>
      <xdr:col>68</xdr:col>
      <xdr:colOff>73025</xdr:colOff>
      <xdr:row>29</xdr:row>
      <xdr:rowOff>52669</xdr:rowOff>
    </xdr:to>
    <xdr:cxnSp macro="">
      <xdr:nvCxnSpPr>
        <xdr:cNvPr id="156" name="直線コネクタ 155">
          <a:extLst>
            <a:ext uri="{FF2B5EF4-FFF2-40B4-BE49-F238E27FC236}">
              <a16:creationId xmlns:a16="http://schemas.microsoft.com/office/drawing/2014/main" id="{FDB33F60-A91A-4056-B375-81DF7657F08F}"/>
            </a:ext>
          </a:extLst>
        </xdr:cNvPr>
        <xdr:cNvCxnSpPr/>
      </xdr:nvCxnSpPr>
      <xdr:spPr>
        <a:xfrm flipV="1">
          <a:off x="12560300" y="5741806"/>
          <a:ext cx="762000" cy="5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163948</xdr:rowOff>
    </xdr:from>
    <xdr:to>
      <xdr:col>60</xdr:col>
      <xdr:colOff>123825</xdr:colOff>
      <xdr:row>30</xdr:row>
      <xdr:rowOff>94098</xdr:rowOff>
    </xdr:to>
    <xdr:sp macro="" textlink="">
      <xdr:nvSpPr>
        <xdr:cNvPr id="157" name="楕円 156">
          <a:extLst>
            <a:ext uri="{FF2B5EF4-FFF2-40B4-BE49-F238E27FC236}">
              <a16:creationId xmlns:a16="http://schemas.microsoft.com/office/drawing/2014/main" id="{D4AB4694-4E5D-41A0-95D1-AA2BF022588A}"/>
            </a:ext>
          </a:extLst>
        </xdr:cNvPr>
        <xdr:cNvSpPr/>
      </xdr:nvSpPr>
      <xdr:spPr>
        <a:xfrm>
          <a:off x="11747500" y="59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52669</xdr:rowOff>
    </xdr:from>
    <xdr:to>
      <xdr:col>64</xdr:col>
      <xdr:colOff>73025</xdr:colOff>
      <xdr:row>30</xdr:row>
      <xdr:rowOff>43298</xdr:rowOff>
    </xdr:to>
    <xdr:cxnSp macro="">
      <xdr:nvCxnSpPr>
        <xdr:cNvPr id="158" name="直線コネクタ 157">
          <a:extLst>
            <a:ext uri="{FF2B5EF4-FFF2-40B4-BE49-F238E27FC236}">
              <a16:creationId xmlns:a16="http://schemas.microsoft.com/office/drawing/2014/main" id="{653CDF9B-FD83-45A8-A56F-B0E0334A75C0}"/>
            </a:ext>
          </a:extLst>
        </xdr:cNvPr>
        <xdr:cNvCxnSpPr/>
      </xdr:nvCxnSpPr>
      <xdr:spPr>
        <a:xfrm flipV="1">
          <a:off x="11798300" y="5796244"/>
          <a:ext cx="762000" cy="16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59" name="n_1aveValue債務償還比率">
          <a:extLst>
            <a:ext uri="{FF2B5EF4-FFF2-40B4-BE49-F238E27FC236}">
              <a16:creationId xmlns:a16="http://schemas.microsoft.com/office/drawing/2014/main" id="{C3DD98DD-F265-45E1-9A9E-C69832B824B0}"/>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34098</xdr:rowOff>
    </xdr:from>
    <xdr:ext cx="469744" cy="259045"/>
    <xdr:sp macro="" textlink="">
      <xdr:nvSpPr>
        <xdr:cNvPr id="160" name="n_2aveValue債務償還比率">
          <a:extLst>
            <a:ext uri="{FF2B5EF4-FFF2-40B4-BE49-F238E27FC236}">
              <a16:creationId xmlns:a16="http://schemas.microsoft.com/office/drawing/2014/main" id="{F686CFCB-DD77-42ED-9A14-CFBFFC945AA4}"/>
            </a:ext>
          </a:extLst>
        </xdr:cNvPr>
        <xdr:cNvSpPr txBox="1"/>
      </xdr:nvSpPr>
      <xdr:spPr>
        <a:xfrm>
          <a:off x="130874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36257</xdr:rowOff>
    </xdr:from>
    <xdr:ext cx="469744" cy="259045"/>
    <xdr:sp macro="" textlink="">
      <xdr:nvSpPr>
        <xdr:cNvPr id="161" name="n_3aveValue債務償還比率">
          <a:extLst>
            <a:ext uri="{FF2B5EF4-FFF2-40B4-BE49-F238E27FC236}">
              <a16:creationId xmlns:a16="http://schemas.microsoft.com/office/drawing/2014/main" id="{C70F4C9E-1324-496B-A2EF-3B3662C3DD43}"/>
            </a:ext>
          </a:extLst>
        </xdr:cNvPr>
        <xdr:cNvSpPr txBox="1"/>
      </xdr:nvSpPr>
      <xdr:spPr>
        <a:xfrm>
          <a:off x="12325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36103</xdr:rowOff>
    </xdr:from>
    <xdr:ext cx="469744" cy="259045"/>
    <xdr:sp macro="" textlink="">
      <xdr:nvSpPr>
        <xdr:cNvPr id="162" name="n_4aveValue債務償還比率">
          <a:extLst>
            <a:ext uri="{FF2B5EF4-FFF2-40B4-BE49-F238E27FC236}">
              <a16:creationId xmlns:a16="http://schemas.microsoft.com/office/drawing/2014/main" id="{D0F2DD3E-756D-407B-B5BE-67930E2174B3}"/>
            </a:ext>
          </a:extLst>
        </xdr:cNvPr>
        <xdr:cNvSpPr txBox="1"/>
      </xdr:nvSpPr>
      <xdr:spPr>
        <a:xfrm>
          <a:off x="11563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45048</xdr:rowOff>
    </xdr:from>
    <xdr:ext cx="469744" cy="259045"/>
    <xdr:sp macro="" textlink="">
      <xdr:nvSpPr>
        <xdr:cNvPr id="163" name="n_1mainValue債務償還比率">
          <a:extLst>
            <a:ext uri="{FF2B5EF4-FFF2-40B4-BE49-F238E27FC236}">
              <a16:creationId xmlns:a16="http://schemas.microsoft.com/office/drawing/2014/main" id="{73408C48-22DA-4ED8-AB8A-804C09D12BE3}"/>
            </a:ext>
          </a:extLst>
        </xdr:cNvPr>
        <xdr:cNvSpPr txBox="1"/>
      </xdr:nvSpPr>
      <xdr:spPr>
        <a:xfrm>
          <a:off x="13836727" y="54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65558</xdr:rowOff>
    </xdr:from>
    <xdr:ext cx="469744" cy="259045"/>
    <xdr:sp macro="" textlink="">
      <xdr:nvSpPr>
        <xdr:cNvPr id="164" name="n_2mainValue債務償還比率">
          <a:extLst>
            <a:ext uri="{FF2B5EF4-FFF2-40B4-BE49-F238E27FC236}">
              <a16:creationId xmlns:a16="http://schemas.microsoft.com/office/drawing/2014/main" id="{DE1EC991-6A6B-452D-B48D-CB1CAA9CCDC3}"/>
            </a:ext>
          </a:extLst>
        </xdr:cNvPr>
        <xdr:cNvSpPr txBox="1"/>
      </xdr:nvSpPr>
      <xdr:spPr>
        <a:xfrm>
          <a:off x="13087427" y="54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119996</xdr:rowOff>
    </xdr:from>
    <xdr:ext cx="469744" cy="259045"/>
    <xdr:sp macro="" textlink="">
      <xdr:nvSpPr>
        <xdr:cNvPr id="165" name="n_3mainValue債務償還比率">
          <a:extLst>
            <a:ext uri="{FF2B5EF4-FFF2-40B4-BE49-F238E27FC236}">
              <a16:creationId xmlns:a16="http://schemas.microsoft.com/office/drawing/2014/main" id="{0781F9DF-EB82-48EB-9F6F-1F951E738D1F}"/>
            </a:ext>
          </a:extLst>
        </xdr:cNvPr>
        <xdr:cNvSpPr txBox="1"/>
      </xdr:nvSpPr>
      <xdr:spPr>
        <a:xfrm>
          <a:off x="12325427" y="55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110625</xdr:rowOff>
    </xdr:from>
    <xdr:ext cx="469744" cy="259045"/>
    <xdr:sp macro="" textlink="">
      <xdr:nvSpPr>
        <xdr:cNvPr id="166" name="n_4mainValue債務償還比率">
          <a:extLst>
            <a:ext uri="{FF2B5EF4-FFF2-40B4-BE49-F238E27FC236}">
              <a16:creationId xmlns:a16="http://schemas.microsoft.com/office/drawing/2014/main" id="{4CBEC77F-5BB5-45D6-8B71-2F9EA7D9A410}"/>
            </a:ext>
          </a:extLst>
        </xdr:cNvPr>
        <xdr:cNvSpPr txBox="1"/>
      </xdr:nvSpPr>
      <xdr:spPr>
        <a:xfrm>
          <a:off x="11563427" y="56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34E40AC-558A-4F62-9179-407373AA65A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9383147C-1364-4B8A-B2B7-DFD853CFBE5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B7BC1BEE-4F10-4FAD-805F-F7330D037F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50B77E86-2FEF-4935-A087-1B28C1B3D1A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FA4A66D-6F2E-4546-AF5B-9C863392017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2FA1CD7-41C4-48B1-93EE-89CE499CA45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B33566-8E40-4A87-B737-3C058E7B4C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06A7D7-E10B-468F-BD1A-13B57B2F32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588F13-28C0-4A69-8EED-CAB39A9118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6F65D8-4AB0-4D03-B6E7-9E089BC36F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3481CA-3E06-4D6E-9E01-E8DE8E3B1B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116351-364A-4B8B-9BD4-AD0F5924CA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5ABD8F-6B49-462D-A744-651CE19047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3EB34C-B5BF-46F6-A8E9-9CED8AE3BB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C2D89E-9EBB-4A85-91EA-21CD9DABE7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88021A-3E01-48F6-8D44-1FFF398556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83,962
81,546
11.04
35,236,546
32,224,362
2,863,079
17,083,188
17,673,131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CA13FA-F840-459E-BE99-C8E5E3252B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191FA0-5940-4176-8672-789BD159E5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67C3D8-2231-4496-ADFF-46BA1B3444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23AB45-3A78-4F04-984C-D04F7B47A0E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928E32-3A04-470A-9C5C-075C2E4897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DD2A027-CBC0-4D88-9445-7E57B7DF1A1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06F126-8178-44FC-96A3-3B709E87D7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565431-C0CA-46DE-862F-AD8BF673BB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6222FB-4FDF-4231-A35C-3B0B3D7DA4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2B247B-DB63-4094-ACE6-0EA30132A7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BB5CA9-B058-4D97-8D11-F1C485D02C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D12D57-3D5A-4C4B-9D86-5C503537C32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D65817-C240-4600-879D-3DC56E9884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F3409B-0899-4019-99DA-768571C02D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42A9A9-A55F-4153-9B82-598C669423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8925AD-658A-413F-9172-B5C5CEFACC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487D81-3A3C-4411-BB45-86AF7BF71F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7B74FA-D62F-4563-9060-9015E86813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DA28E2-7AF3-4027-BA2E-C85E23AD8E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E639C2-B1FE-4A7F-BDC2-4D8B0BDC1B0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47B975-2E16-4087-8520-92E8E9A9E83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B5B628-A35B-4A82-86F4-69A2552529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402C24-8D22-4880-BBE1-D84FBF8D60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8ABCE0-E671-4A83-88ED-075E8D5199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23FA34-DC58-43F3-9E84-2C662028C2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D699EF-C91E-4DA8-842B-E789BBA97A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970841-9D40-47C0-8088-1BDA3D4A81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886C52-D06E-4558-9E62-81A68E41DD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B06B3E-0421-4E0B-821C-2BDA2BB1AC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6B7BEA6-73BC-44E8-ADFB-CD4CD52E60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BA6FC15-10D5-4400-AC35-B8C19B8BE5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5CDB33-733B-4D53-ABBC-08E1DF31CE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D290A8A-652F-4839-AAA2-B0D589097AB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126D1DA-EF6E-40A5-8E34-52F2FC5ED68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366215B-4D1D-43C1-AAAC-59E57736817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E8F535A-18D1-44E0-820E-9D910A7B4E6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D4DD522-64E3-4A56-A2F3-98361D1E081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5B98CD2-1905-4C09-B3C7-B99E3849958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0E5A6D6-2A75-42B4-9300-81E3C94DF73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FB13698-1794-4F1F-B2D9-E8B7E36416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51EEDD6-3B38-4149-B7A6-A0DE48FCE10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2680D7F-D2B8-4E2F-B490-84F66221BD7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574657C-F8F2-4F36-99F4-5A6A7AC7EDD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2C4487B-8E6E-446A-BC7A-C7384FEAA4B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BB5A6B5-97F4-4F21-9E80-4EBD669A97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4FC12833-78ED-4732-B072-AFE07B02DEE2}"/>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B8DFCF1B-F00A-4D3A-B4E1-A0168F273A2E}"/>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D8326AA-EC9A-4FE4-B78B-DA50610CF1F3}"/>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7037294F-A4FB-48B2-AAA8-09DB43E075C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F9F32D98-7775-423A-8177-674567596366}"/>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CB7636D1-093A-4483-A90E-4AD78719F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A85CE2D4-1D2C-45CE-8D8C-DBDB409AD544}"/>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DF07766B-2C1D-421D-9DF9-52F4C745575D}"/>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1DB4BDE2-54CD-4E51-8678-0B6AD1795549}"/>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DC74F128-B4A7-46B4-9F7A-E27814AF328B}"/>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070B44EA-0191-4FC4-8251-5D2BF3835B17}"/>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E23B601-2A30-46DE-A797-8CFAA8BACF5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38EBCD-A8C6-4ABC-9FA7-F7531783B6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49848D-E057-4E5F-965B-3D6F4E99FA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F209E1-1B9F-47C1-9A49-A9FBD90D3C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1CCC53-2D95-40E6-8E4D-B5A069C0F3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73" name="楕円 72">
          <a:extLst>
            <a:ext uri="{FF2B5EF4-FFF2-40B4-BE49-F238E27FC236}">
              <a16:creationId xmlns:a16="http://schemas.microsoft.com/office/drawing/2014/main" id="{37B67CD3-AD4D-4DB5-A0F8-37529810255A}"/>
            </a:ext>
          </a:extLst>
        </xdr:cNvPr>
        <xdr:cNvSpPr/>
      </xdr:nvSpPr>
      <xdr:spPr>
        <a:xfrm>
          <a:off x="4584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65422</xdr:rowOff>
    </xdr:from>
    <xdr:ext cx="405111" cy="259045"/>
    <xdr:sp macro="" textlink="">
      <xdr:nvSpPr>
        <xdr:cNvPr id="74" name="【道路】&#10;有形固定資産減価償却率該当値テキスト">
          <a:extLst>
            <a:ext uri="{FF2B5EF4-FFF2-40B4-BE49-F238E27FC236}">
              <a16:creationId xmlns:a16="http://schemas.microsoft.com/office/drawing/2014/main" id="{E94B14DF-58A4-456E-AC7E-F6746D75C817}"/>
            </a:ext>
          </a:extLst>
        </xdr:cNvPr>
        <xdr:cNvSpPr txBox="1"/>
      </xdr:nvSpPr>
      <xdr:spPr>
        <a:xfrm>
          <a:off x="467360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a:extLst>
            <a:ext uri="{FF2B5EF4-FFF2-40B4-BE49-F238E27FC236}">
              <a16:creationId xmlns:a16="http://schemas.microsoft.com/office/drawing/2014/main" id="{10ABAB5C-0DD5-4A17-8B05-C729E83C0021}"/>
            </a:ext>
          </a:extLst>
        </xdr:cNvPr>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93345</xdr:rowOff>
    </xdr:to>
    <xdr:cxnSp macro="">
      <xdr:nvCxnSpPr>
        <xdr:cNvPr id="76" name="直線コネクタ 75">
          <a:extLst>
            <a:ext uri="{FF2B5EF4-FFF2-40B4-BE49-F238E27FC236}">
              <a16:creationId xmlns:a16="http://schemas.microsoft.com/office/drawing/2014/main" id="{DC9FFC6F-B52B-412D-83BF-6DD51BF988FB}"/>
            </a:ext>
          </a:extLst>
        </xdr:cNvPr>
        <xdr:cNvCxnSpPr/>
      </xdr:nvCxnSpPr>
      <xdr:spPr>
        <a:xfrm>
          <a:off x="3797300" y="64084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147320</xdr:rowOff>
    </xdr:from>
    <xdr:to>
      <xdr:col>15</xdr:col>
      <xdr:colOff>101600</xdr:colOff>
      <xdr:row>37</xdr:row>
      <xdr:rowOff>77470</xdr:rowOff>
    </xdr:to>
    <xdr:sp macro="" textlink="">
      <xdr:nvSpPr>
        <xdr:cNvPr id="77" name="楕円 76">
          <a:extLst>
            <a:ext uri="{FF2B5EF4-FFF2-40B4-BE49-F238E27FC236}">
              <a16:creationId xmlns:a16="http://schemas.microsoft.com/office/drawing/2014/main" id="{C63C28A1-DBC1-4833-8E74-64A39964B44F}"/>
            </a:ext>
          </a:extLst>
        </xdr:cNvPr>
        <xdr:cNvSpPr/>
      </xdr:nvSpPr>
      <xdr:spPr>
        <a:xfrm>
          <a:off x="2857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37</xdr:row>
      <xdr:rowOff>64770</xdr:rowOff>
    </xdr:to>
    <xdr:cxnSp macro="">
      <xdr:nvCxnSpPr>
        <xdr:cNvPr id="78" name="直線コネクタ 77">
          <a:extLst>
            <a:ext uri="{FF2B5EF4-FFF2-40B4-BE49-F238E27FC236}">
              <a16:creationId xmlns:a16="http://schemas.microsoft.com/office/drawing/2014/main" id="{2E7D30A7-3F48-4678-A37E-82C5B41CF2B1}"/>
            </a:ext>
          </a:extLst>
        </xdr:cNvPr>
        <xdr:cNvCxnSpPr/>
      </xdr:nvCxnSpPr>
      <xdr:spPr>
        <a:xfrm>
          <a:off x="2908300" y="637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a:extLst>
            <a:ext uri="{FF2B5EF4-FFF2-40B4-BE49-F238E27FC236}">
              <a16:creationId xmlns:a16="http://schemas.microsoft.com/office/drawing/2014/main" id="{392B2E17-8B6F-4878-831F-59FCE20AAB60}"/>
            </a:ext>
          </a:extLst>
        </xdr:cNvPr>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26670</xdr:rowOff>
    </xdr:to>
    <xdr:cxnSp macro="">
      <xdr:nvCxnSpPr>
        <xdr:cNvPr id="80" name="直線コネクタ 79">
          <a:extLst>
            <a:ext uri="{FF2B5EF4-FFF2-40B4-BE49-F238E27FC236}">
              <a16:creationId xmlns:a16="http://schemas.microsoft.com/office/drawing/2014/main" id="{71576340-C223-4EE6-B30A-5D13D39B32BF}"/>
            </a:ext>
          </a:extLst>
        </xdr:cNvPr>
        <xdr:cNvCxnSpPr/>
      </xdr:nvCxnSpPr>
      <xdr:spPr>
        <a:xfrm>
          <a:off x="2019300" y="6343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59690</xdr:rowOff>
    </xdr:from>
    <xdr:to>
      <xdr:col>6</xdr:col>
      <xdr:colOff>38100</xdr:colOff>
      <xdr:row>36</xdr:row>
      <xdr:rowOff>161290</xdr:rowOff>
    </xdr:to>
    <xdr:sp macro="" textlink="">
      <xdr:nvSpPr>
        <xdr:cNvPr id="81" name="楕円 80">
          <a:extLst>
            <a:ext uri="{FF2B5EF4-FFF2-40B4-BE49-F238E27FC236}">
              <a16:creationId xmlns:a16="http://schemas.microsoft.com/office/drawing/2014/main" id="{E2D3B287-370A-49B6-BF9A-CFC4AE106C68}"/>
            </a:ext>
          </a:extLst>
        </xdr:cNvPr>
        <xdr:cNvSpPr/>
      </xdr:nvSpPr>
      <xdr:spPr>
        <a:xfrm>
          <a:off x="1079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110490</xdr:rowOff>
    </xdr:from>
    <xdr:to>
      <xdr:col>10</xdr:col>
      <xdr:colOff>114300</xdr:colOff>
      <xdr:row>37</xdr:row>
      <xdr:rowOff>0</xdr:rowOff>
    </xdr:to>
    <xdr:cxnSp macro="">
      <xdr:nvCxnSpPr>
        <xdr:cNvPr id="82" name="直線コネクタ 81">
          <a:extLst>
            <a:ext uri="{FF2B5EF4-FFF2-40B4-BE49-F238E27FC236}">
              <a16:creationId xmlns:a16="http://schemas.microsoft.com/office/drawing/2014/main" id="{02BE024D-F271-447C-9B69-F7F5AD29B571}"/>
            </a:ext>
          </a:extLst>
        </xdr:cNvPr>
        <xdr:cNvCxnSpPr/>
      </xdr:nvCxnSpPr>
      <xdr:spPr>
        <a:xfrm>
          <a:off x="1130300" y="62826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AABF3289-0192-4B98-97D2-F2D8247704AF}"/>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DD750AA4-0452-4DF9-871C-70A2974D2297}"/>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DA436B43-EE25-4318-AA9D-4906F9A95FEA}"/>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E7DB278B-C7AF-468B-9F8E-3CF3967E8B2F}"/>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7" name="n_1mainValue【道路】&#10;有形固定資産減価償却率">
          <a:extLst>
            <a:ext uri="{FF2B5EF4-FFF2-40B4-BE49-F238E27FC236}">
              <a16:creationId xmlns:a16="http://schemas.microsoft.com/office/drawing/2014/main" id="{8987BAAC-C7AE-4BF8-8D1E-7FB7CC801025}"/>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93997</xdr:rowOff>
    </xdr:from>
    <xdr:ext cx="405111" cy="259045"/>
    <xdr:sp macro="" textlink="">
      <xdr:nvSpPr>
        <xdr:cNvPr id="88" name="n_2mainValue【道路】&#10;有形固定資産減価償却率">
          <a:extLst>
            <a:ext uri="{FF2B5EF4-FFF2-40B4-BE49-F238E27FC236}">
              <a16:creationId xmlns:a16="http://schemas.microsoft.com/office/drawing/2014/main" id="{40949B05-0517-434E-9288-9B30F5FFF68A}"/>
            </a:ext>
          </a:extLst>
        </xdr:cNvPr>
        <xdr:cNvSpPr txBox="1"/>
      </xdr:nvSpPr>
      <xdr:spPr>
        <a:xfrm>
          <a:off x="2705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8A86250F-33A8-4A40-A0AE-0538177DF501}"/>
            </a:ext>
          </a:extLst>
        </xdr:cNvPr>
        <xdr:cNvSpPr txBox="1"/>
      </xdr:nvSpPr>
      <xdr:spPr>
        <a:xfrm>
          <a:off x="1816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90" name="n_4mainValue【道路】&#10;有形固定資産減価償却率">
          <a:extLst>
            <a:ext uri="{FF2B5EF4-FFF2-40B4-BE49-F238E27FC236}">
              <a16:creationId xmlns:a16="http://schemas.microsoft.com/office/drawing/2014/main" id="{90AEF377-31C0-46B1-A5E8-6F811C84F3BB}"/>
            </a:ext>
          </a:extLst>
        </xdr:cNvPr>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F700A9A-4DC4-460E-B39C-30682DB5E9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375F147-E58D-4260-99B1-75B1A275E8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77772FB-8182-4E35-8A73-DC1FEEA03F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9444453-7B57-427F-91AC-B41A774D56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0B64466-A900-4400-8455-14FA4AFCAC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25D1749-BF0E-4972-BDBF-999B27F443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CD0E724-BCC6-46F3-835E-32EAA251EE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26B268A-946E-4AB0-8BC1-438D786112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85CCCC5-37CE-4BFF-B4AD-EBE3600C126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2D0045F-9755-46EC-9F7E-081AD9858E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CFCC290-D70D-4EF0-A3BF-E9A13F09ACB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30178E9-11E8-4841-B314-E0462F8436A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A811DAF-21A8-415B-A82B-DE6D04CFAF9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297266C-EFD1-481A-9522-F6718300F01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75C05BE-CD57-45F1-90C1-976288B515A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9A70590-0700-4313-9113-65408261D40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F6B4C4F-91E1-4853-9D51-AE577BABBA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E1A8081-1412-404D-AFD2-2E60AFA6360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7FF71B2-81A5-484B-8409-05ED6FE67F2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C666F68-639D-4C59-B71C-737D7569345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F019171-CCED-4C93-AAC9-EABA57D7707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B72FA3E-BAA4-4AAB-98FE-0B7F0839C82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4349374-2DA8-470A-877A-5E69E7A461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9F43068C-2251-4B4B-8852-54752B8F7B22}"/>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EB511B08-29DC-4349-88C9-6A3CC779E2B9}"/>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42E1E171-32FC-4164-AB8A-A473525A8479}"/>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57876CC5-4EB7-4CBE-A336-C4E7E9A4A73F}"/>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75D13090-B479-4127-88EF-752ED32FC9F9}"/>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98E927E8-03E3-4769-B602-F934E0E8CEF5}"/>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D83287FB-B1A5-48A1-8CCA-028A904A14A9}"/>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DF229CBE-320C-4A19-B4F8-883A55223228}"/>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131242</xdr:rowOff>
    </xdr:from>
    <xdr:to>
      <xdr:col>46</xdr:col>
      <xdr:colOff>38100</xdr:colOff>
      <xdr:row>38</xdr:row>
      <xdr:rowOff>61392</xdr:rowOff>
    </xdr:to>
    <xdr:sp macro="" textlink="">
      <xdr:nvSpPr>
        <xdr:cNvPr id="122" name="フローチャート: 判断 121">
          <a:extLst>
            <a:ext uri="{FF2B5EF4-FFF2-40B4-BE49-F238E27FC236}">
              <a16:creationId xmlns:a16="http://schemas.microsoft.com/office/drawing/2014/main" id="{3A19171A-8FDC-4671-9B76-5A1E74D767C1}"/>
            </a:ext>
          </a:extLst>
        </xdr:cNvPr>
        <xdr:cNvSpPr/>
      </xdr:nvSpPr>
      <xdr:spPr>
        <a:xfrm>
          <a:off x="8699500" y="64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112459</xdr:rowOff>
    </xdr:from>
    <xdr:to>
      <xdr:col>41</xdr:col>
      <xdr:colOff>101600</xdr:colOff>
      <xdr:row>38</xdr:row>
      <xdr:rowOff>42608</xdr:rowOff>
    </xdr:to>
    <xdr:sp macro="" textlink="">
      <xdr:nvSpPr>
        <xdr:cNvPr id="123" name="フローチャート: 判断 122">
          <a:extLst>
            <a:ext uri="{FF2B5EF4-FFF2-40B4-BE49-F238E27FC236}">
              <a16:creationId xmlns:a16="http://schemas.microsoft.com/office/drawing/2014/main" id="{9F1319B4-BCA7-48E0-B8D8-7BB86CDD5AD7}"/>
            </a:ext>
          </a:extLst>
        </xdr:cNvPr>
        <xdr:cNvSpPr/>
      </xdr:nvSpPr>
      <xdr:spPr>
        <a:xfrm>
          <a:off x="7810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122288</xdr:rowOff>
    </xdr:from>
    <xdr:to>
      <xdr:col>36</xdr:col>
      <xdr:colOff>165100</xdr:colOff>
      <xdr:row>38</xdr:row>
      <xdr:rowOff>52439</xdr:rowOff>
    </xdr:to>
    <xdr:sp macro="" textlink="">
      <xdr:nvSpPr>
        <xdr:cNvPr id="124" name="フローチャート: 判断 123">
          <a:extLst>
            <a:ext uri="{FF2B5EF4-FFF2-40B4-BE49-F238E27FC236}">
              <a16:creationId xmlns:a16="http://schemas.microsoft.com/office/drawing/2014/main" id="{2D78E075-8C13-4572-8669-F509565FAE0D}"/>
            </a:ext>
          </a:extLst>
        </xdr:cNvPr>
        <xdr:cNvSpPr/>
      </xdr:nvSpPr>
      <xdr:spPr>
        <a:xfrm>
          <a:off x="6921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6C93AF5-CD07-42BE-904E-33AA710F14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55355FB-6BC1-4201-9D95-13E9031362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A25027-F76E-4B91-B9FC-6D79E0B3F9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26D6A13-6C8E-47BF-834B-B2D57FD3D80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9107B3-20A9-490B-857A-510C160A182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101409</xdr:rowOff>
    </xdr:from>
    <xdr:to>
      <xdr:col>55</xdr:col>
      <xdr:colOff>50800</xdr:colOff>
      <xdr:row>42</xdr:row>
      <xdr:rowOff>31559</xdr:rowOff>
    </xdr:to>
    <xdr:sp macro="" textlink="">
      <xdr:nvSpPr>
        <xdr:cNvPr id="130" name="楕円 129">
          <a:extLst>
            <a:ext uri="{FF2B5EF4-FFF2-40B4-BE49-F238E27FC236}">
              <a16:creationId xmlns:a16="http://schemas.microsoft.com/office/drawing/2014/main" id="{C256441A-E7BF-4DA3-ABA4-2DE1769EEB6E}"/>
            </a:ext>
          </a:extLst>
        </xdr:cNvPr>
        <xdr:cNvSpPr/>
      </xdr:nvSpPr>
      <xdr:spPr>
        <a:xfrm>
          <a:off x="10426700" y="71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16336</xdr:rowOff>
    </xdr:from>
    <xdr:ext cx="469744" cy="259045"/>
    <xdr:sp macro="" textlink="">
      <xdr:nvSpPr>
        <xdr:cNvPr id="131" name="【道路】&#10;一人当たり延長該当値テキスト">
          <a:extLst>
            <a:ext uri="{FF2B5EF4-FFF2-40B4-BE49-F238E27FC236}">
              <a16:creationId xmlns:a16="http://schemas.microsoft.com/office/drawing/2014/main" id="{B043E86D-D11C-4779-A083-8D96AE9C1E07}"/>
            </a:ext>
          </a:extLst>
        </xdr:cNvPr>
        <xdr:cNvSpPr txBox="1"/>
      </xdr:nvSpPr>
      <xdr:spPr>
        <a:xfrm>
          <a:off x="10515600" y="70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101257</xdr:rowOff>
    </xdr:from>
    <xdr:to>
      <xdr:col>50</xdr:col>
      <xdr:colOff>165100</xdr:colOff>
      <xdr:row>42</xdr:row>
      <xdr:rowOff>31407</xdr:rowOff>
    </xdr:to>
    <xdr:sp macro="" textlink="">
      <xdr:nvSpPr>
        <xdr:cNvPr id="132" name="楕円 131">
          <a:extLst>
            <a:ext uri="{FF2B5EF4-FFF2-40B4-BE49-F238E27FC236}">
              <a16:creationId xmlns:a16="http://schemas.microsoft.com/office/drawing/2014/main" id="{CE43EB39-77E9-4875-9C52-04E018A9C4AD}"/>
            </a:ext>
          </a:extLst>
        </xdr:cNvPr>
        <xdr:cNvSpPr/>
      </xdr:nvSpPr>
      <xdr:spPr>
        <a:xfrm>
          <a:off x="9588500" y="71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152057</xdr:rowOff>
    </xdr:from>
    <xdr:to>
      <xdr:col>55</xdr:col>
      <xdr:colOff>0</xdr:colOff>
      <xdr:row>41</xdr:row>
      <xdr:rowOff>152209</xdr:rowOff>
    </xdr:to>
    <xdr:cxnSp macro="">
      <xdr:nvCxnSpPr>
        <xdr:cNvPr id="133" name="直線コネクタ 132">
          <a:extLst>
            <a:ext uri="{FF2B5EF4-FFF2-40B4-BE49-F238E27FC236}">
              <a16:creationId xmlns:a16="http://schemas.microsoft.com/office/drawing/2014/main" id="{2FD5F3A0-F139-45A2-BFD5-9E2A01091A0F}"/>
            </a:ext>
          </a:extLst>
        </xdr:cNvPr>
        <xdr:cNvCxnSpPr/>
      </xdr:nvCxnSpPr>
      <xdr:spPr>
        <a:xfrm>
          <a:off x="9639300" y="718150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101562</xdr:rowOff>
    </xdr:from>
    <xdr:to>
      <xdr:col>46</xdr:col>
      <xdr:colOff>38100</xdr:colOff>
      <xdr:row>42</xdr:row>
      <xdr:rowOff>31712</xdr:rowOff>
    </xdr:to>
    <xdr:sp macro="" textlink="">
      <xdr:nvSpPr>
        <xdr:cNvPr id="134" name="楕円 133">
          <a:extLst>
            <a:ext uri="{FF2B5EF4-FFF2-40B4-BE49-F238E27FC236}">
              <a16:creationId xmlns:a16="http://schemas.microsoft.com/office/drawing/2014/main" id="{363D7F7F-4DD7-447D-928B-745E10247D15}"/>
            </a:ext>
          </a:extLst>
        </xdr:cNvPr>
        <xdr:cNvSpPr/>
      </xdr:nvSpPr>
      <xdr:spPr>
        <a:xfrm>
          <a:off x="8699500" y="71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152057</xdr:rowOff>
    </xdr:from>
    <xdr:to>
      <xdr:col>50</xdr:col>
      <xdr:colOff>114300</xdr:colOff>
      <xdr:row>41</xdr:row>
      <xdr:rowOff>152362</xdr:rowOff>
    </xdr:to>
    <xdr:cxnSp macro="">
      <xdr:nvCxnSpPr>
        <xdr:cNvPr id="135" name="直線コネクタ 134">
          <a:extLst>
            <a:ext uri="{FF2B5EF4-FFF2-40B4-BE49-F238E27FC236}">
              <a16:creationId xmlns:a16="http://schemas.microsoft.com/office/drawing/2014/main" id="{178E96DB-9816-4A14-ACB7-44FBB44D86A1}"/>
            </a:ext>
          </a:extLst>
        </xdr:cNvPr>
        <xdr:cNvCxnSpPr/>
      </xdr:nvCxnSpPr>
      <xdr:spPr>
        <a:xfrm flipV="1">
          <a:off x="8750300" y="718150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100343</xdr:rowOff>
    </xdr:from>
    <xdr:to>
      <xdr:col>41</xdr:col>
      <xdr:colOff>101600</xdr:colOff>
      <xdr:row>42</xdr:row>
      <xdr:rowOff>30493</xdr:rowOff>
    </xdr:to>
    <xdr:sp macro="" textlink="">
      <xdr:nvSpPr>
        <xdr:cNvPr id="136" name="楕円 135">
          <a:extLst>
            <a:ext uri="{FF2B5EF4-FFF2-40B4-BE49-F238E27FC236}">
              <a16:creationId xmlns:a16="http://schemas.microsoft.com/office/drawing/2014/main" id="{20E7C230-311F-4A02-86FD-3805027CE06D}"/>
            </a:ext>
          </a:extLst>
        </xdr:cNvPr>
        <xdr:cNvSpPr/>
      </xdr:nvSpPr>
      <xdr:spPr>
        <a:xfrm>
          <a:off x="7810500" y="71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151143</xdr:rowOff>
    </xdr:from>
    <xdr:to>
      <xdr:col>45</xdr:col>
      <xdr:colOff>177800</xdr:colOff>
      <xdr:row>41</xdr:row>
      <xdr:rowOff>152362</xdr:rowOff>
    </xdr:to>
    <xdr:cxnSp macro="">
      <xdr:nvCxnSpPr>
        <xdr:cNvPr id="137" name="直線コネクタ 136">
          <a:extLst>
            <a:ext uri="{FF2B5EF4-FFF2-40B4-BE49-F238E27FC236}">
              <a16:creationId xmlns:a16="http://schemas.microsoft.com/office/drawing/2014/main" id="{F4C9AADA-D60F-423C-AAA2-5FAF77572E7F}"/>
            </a:ext>
          </a:extLst>
        </xdr:cNvPr>
        <xdr:cNvCxnSpPr/>
      </xdr:nvCxnSpPr>
      <xdr:spPr>
        <a:xfrm>
          <a:off x="7861300" y="718059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103772</xdr:rowOff>
    </xdr:from>
    <xdr:to>
      <xdr:col>36</xdr:col>
      <xdr:colOff>165100</xdr:colOff>
      <xdr:row>42</xdr:row>
      <xdr:rowOff>33922</xdr:rowOff>
    </xdr:to>
    <xdr:sp macro="" textlink="">
      <xdr:nvSpPr>
        <xdr:cNvPr id="138" name="楕円 137">
          <a:extLst>
            <a:ext uri="{FF2B5EF4-FFF2-40B4-BE49-F238E27FC236}">
              <a16:creationId xmlns:a16="http://schemas.microsoft.com/office/drawing/2014/main" id="{B75EC759-16E2-4A18-8D02-E0185DEC35FC}"/>
            </a:ext>
          </a:extLst>
        </xdr:cNvPr>
        <xdr:cNvSpPr/>
      </xdr:nvSpPr>
      <xdr:spPr>
        <a:xfrm>
          <a:off x="6921500" y="71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151143</xdr:rowOff>
    </xdr:from>
    <xdr:to>
      <xdr:col>41</xdr:col>
      <xdr:colOff>50800</xdr:colOff>
      <xdr:row>41</xdr:row>
      <xdr:rowOff>154572</xdr:rowOff>
    </xdr:to>
    <xdr:cxnSp macro="">
      <xdr:nvCxnSpPr>
        <xdr:cNvPr id="139" name="直線コネクタ 138">
          <a:extLst>
            <a:ext uri="{FF2B5EF4-FFF2-40B4-BE49-F238E27FC236}">
              <a16:creationId xmlns:a16="http://schemas.microsoft.com/office/drawing/2014/main" id="{A43835BB-5860-4858-B5C3-649DBFEE2249}"/>
            </a:ext>
          </a:extLst>
        </xdr:cNvPr>
        <xdr:cNvCxnSpPr/>
      </xdr:nvCxnSpPr>
      <xdr:spPr>
        <a:xfrm flipV="1">
          <a:off x="6972300" y="718059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8F953E57-5FA7-409B-A566-63BC75840A8B}"/>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77919</xdr:rowOff>
    </xdr:from>
    <xdr:ext cx="534377" cy="259045"/>
    <xdr:sp macro="" textlink="">
      <xdr:nvSpPr>
        <xdr:cNvPr id="141" name="n_2aveValue【道路】&#10;一人当たり延長">
          <a:extLst>
            <a:ext uri="{FF2B5EF4-FFF2-40B4-BE49-F238E27FC236}">
              <a16:creationId xmlns:a16="http://schemas.microsoft.com/office/drawing/2014/main" id="{9B762636-1330-493C-8D17-DB20B232B956}"/>
            </a:ext>
          </a:extLst>
        </xdr:cNvPr>
        <xdr:cNvSpPr txBox="1"/>
      </xdr:nvSpPr>
      <xdr:spPr>
        <a:xfrm>
          <a:off x="8483111" y="62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59136</xdr:rowOff>
    </xdr:from>
    <xdr:ext cx="534377" cy="259045"/>
    <xdr:sp macro="" textlink="">
      <xdr:nvSpPr>
        <xdr:cNvPr id="142" name="n_3aveValue【道路】&#10;一人当たり延長">
          <a:extLst>
            <a:ext uri="{FF2B5EF4-FFF2-40B4-BE49-F238E27FC236}">
              <a16:creationId xmlns:a16="http://schemas.microsoft.com/office/drawing/2014/main" id="{2E49259C-3FD2-4BEC-8A52-C67F8765CD7F}"/>
            </a:ext>
          </a:extLst>
        </xdr:cNvPr>
        <xdr:cNvSpPr txBox="1"/>
      </xdr:nvSpPr>
      <xdr:spPr>
        <a:xfrm>
          <a:off x="75941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68965</xdr:rowOff>
    </xdr:from>
    <xdr:ext cx="534377" cy="259045"/>
    <xdr:sp macro="" textlink="">
      <xdr:nvSpPr>
        <xdr:cNvPr id="143" name="n_4aveValue【道路】&#10;一人当たり延長">
          <a:extLst>
            <a:ext uri="{FF2B5EF4-FFF2-40B4-BE49-F238E27FC236}">
              <a16:creationId xmlns:a16="http://schemas.microsoft.com/office/drawing/2014/main" id="{A265F2FF-8AC0-454B-88C0-2BA0DAB51FED}"/>
            </a:ext>
          </a:extLst>
        </xdr:cNvPr>
        <xdr:cNvSpPr txBox="1"/>
      </xdr:nvSpPr>
      <xdr:spPr>
        <a:xfrm>
          <a:off x="6705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22534</xdr:rowOff>
    </xdr:from>
    <xdr:ext cx="469744" cy="259045"/>
    <xdr:sp macro="" textlink="">
      <xdr:nvSpPr>
        <xdr:cNvPr id="144" name="n_1mainValue【道路】&#10;一人当たり延長">
          <a:extLst>
            <a:ext uri="{FF2B5EF4-FFF2-40B4-BE49-F238E27FC236}">
              <a16:creationId xmlns:a16="http://schemas.microsoft.com/office/drawing/2014/main" id="{95FA342C-59A0-4F07-8A77-1EEB5319718E}"/>
            </a:ext>
          </a:extLst>
        </xdr:cNvPr>
        <xdr:cNvSpPr txBox="1"/>
      </xdr:nvSpPr>
      <xdr:spPr>
        <a:xfrm>
          <a:off x="9391727" y="72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22839</xdr:rowOff>
    </xdr:from>
    <xdr:ext cx="469744" cy="259045"/>
    <xdr:sp macro="" textlink="">
      <xdr:nvSpPr>
        <xdr:cNvPr id="145" name="n_2mainValue【道路】&#10;一人当たり延長">
          <a:extLst>
            <a:ext uri="{FF2B5EF4-FFF2-40B4-BE49-F238E27FC236}">
              <a16:creationId xmlns:a16="http://schemas.microsoft.com/office/drawing/2014/main" id="{604A9081-D889-4DA7-8A90-C6E1AC708303}"/>
            </a:ext>
          </a:extLst>
        </xdr:cNvPr>
        <xdr:cNvSpPr txBox="1"/>
      </xdr:nvSpPr>
      <xdr:spPr>
        <a:xfrm>
          <a:off x="8515427" y="722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21620</xdr:rowOff>
    </xdr:from>
    <xdr:ext cx="469744" cy="259045"/>
    <xdr:sp macro="" textlink="">
      <xdr:nvSpPr>
        <xdr:cNvPr id="146" name="n_3mainValue【道路】&#10;一人当たり延長">
          <a:extLst>
            <a:ext uri="{FF2B5EF4-FFF2-40B4-BE49-F238E27FC236}">
              <a16:creationId xmlns:a16="http://schemas.microsoft.com/office/drawing/2014/main" id="{32D86572-AA30-4D62-8FF7-465EA51233FF}"/>
            </a:ext>
          </a:extLst>
        </xdr:cNvPr>
        <xdr:cNvSpPr txBox="1"/>
      </xdr:nvSpPr>
      <xdr:spPr>
        <a:xfrm>
          <a:off x="7626427" y="722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25049</xdr:rowOff>
    </xdr:from>
    <xdr:ext cx="469744" cy="259045"/>
    <xdr:sp macro="" textlink="">
      <xdr:nvSpPr>
        <xdr:cNvPr id="147" name="n_4mainValue【道路】&#10;一人当たり延長">
          <a:extLst>
            <a:ext uri="{FF2B5EF4-FFF2-40B4-BE49-F238E27FC236}">
              <a16:creationId xmlns:a16="http://schemas.microsoft.com/office/drawing/2014/main" id="{DA495717-B4D6-44C3-B9AF-B1799C6900A4}"/>
            </a:ext>
          </a:extLst>
        </xdr:cNvPr>
        <xdr:cNvSpPr txBox="1"/>
      </xdr:nvSpPr>
      <xdr:spPr>
        <a:xfrm>
          <a:off x="6737427" y="72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4D00347-ADE8-40AB-9612-24D8EBD4DE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C7545A2-BB91-4FF0-AFA8-D03DCEDAD7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E83EF22-AA83-4C28-B15B-1D18C24486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8F0182F-4B60-49B5-ACD3-815FF44D9B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B6BF3CC-A8DD-438B-8E82-B211E348CF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8BA59DB-B119-435D-A03F-DE1A1F80881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975E375-5FBB-46EA-BE95-84ACFAEA015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E895262-8975-4F3D-811D-A53F0E8FCA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B8B0C2D-8631-43B0-8A06-51F1CF493F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42280D7-9DAD-4489-81E8-0762A60AEE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E4E7F0E-2917-41DB-99B6-3D95DA84D4F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D1CCD66-8EE8-4276-A6EE-32CEB16DECB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7CF383D-9B8C-4586-9FB1-EF0F6D8E840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985769C-3E5A-44A9-8A3D-69D8F4A495C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38B8D24-E076-40F0-9CE4-7FEF7D3343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F0476CE-7A9E-4FD1-994E-EDEAF7F622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407BBBB-52A0-4AD9-AE32-A34C80733ED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058512C-4F7E-4701-B1C9-3C9BB037BD0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266D4AA-2E78-4829-B774-F8DB955333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47A9062-AE92-44E4-87A0-F2F539D89E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D2313B1-A8CC-4555-ACF8-D0B578DEB50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C00BEA6-624E-4799-84A7-FAF9C272C7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CC2A46F-6043-4183-A95F-0420D4EF8C0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B8A4E86-AFA6-4B70-9C65-8A553D173C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4E64307-E857-4735-8405-0DF3538D50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F581066C-6E81-4F09-B4A4-29ED0F5C35B9}"/>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A8B21EE-6065-4E43-BC0B-EB146FA6E61D}"/>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93336528-4385-4DED-8AC1-146D7079DF7B}"/>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9F1E6CC-E918-40E2-B8C7-F9AC49CBD8C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8DBB6490-6D4A-4DB7-AC0B-23CEE981EE73}"/>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9EB55F6-8695-4B61-97CE-8E3BD8F25964}"/>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94C7BE99-C0D7-43C4-89F4-3CCFA96D83D2}"/>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2D849B39-940C-4E10-843C-96EBC05E5172}"/>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AB419E73-F5FE-4255-89B0-DA9E54D9C599}"/>
            </a:ext>
          </a:extLst>
        </xdr:cNvPr>
        <xdr:cNvSpPr/>
      </xdr:nvSpPr>
      <xdr:spPr>
        <a:xfrm>
          <a:off x="2857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2A140DFA-5FCD-4A1F-A5A0-7FC7486308B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C04975B0-94B4-4850-8D15-94F567450301}"/>
            </a:ext>
          </a:extLst>
        </xdr:cNvPr>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A0A3DF7-38A8-4E26-B191-B7B4181D8F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2E14B02-D890-42E5-8E48-6AAD49D967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4C251CE-DC2A-4CB7-8BCC-A1313E0CD1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2C9BAD6-E1CB-405E-BEA3-1526BD6668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24F59AB-FB89-4121-943E-1789A32A30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9" name="楕円 188">
          <a:extLst>
            <a:ext uri="{FF2B5EF4-FFF2-40B4-BE49-F238E27FC236}">
              <a16:creationId xmlns:a16="http://schemas.microsoft.com/office/drawing/2014/main" id="{C5CCF398-FDE2-4ED7-B857-F03719AE31EF}"/>
            </a:ext>
          </a:extLst>
        </xdr:cNvPr>
        <xdr:cNvSpPr/>
      </xdr:nvSpPr>
      <xdr:spPr>
        <a:xfrm>
          <a:off x="4584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81478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797334C-DE4C-4940-8675-B3406755043B}"/>
            </a:ext>
          </a:extLst>
        </xdr:cNvPr>
        <xdr:cNvSpPr txBox="1"/>
      </xdr:nvSpPr>
      <xdr:spPr>
        <a:xfrm>
          <a:off x="4673600" y="1002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30843</xdr:rowOff>
    </xdr:from>
    <xdr:to>
      <xdr:col>20</xdr:col>
      <xdr:colOff>38100</xdr:colOff>
      <xdr:row>59</xdr:row>
      <xdr:rowOff>132443</xdr:rowOff>
    </xdr:to>
    <xdr:sp macro="" textlink="">
      <xdr:nvSpPr>
        <xdr:cNvPr id="191" name="楕円 190">
          <a:extLst>
            <a:ext uri="{FF2B5EF4-FFF2-40B4-BE49-F238E27FC236}">
              <a16:creationId xmlns:a16="http://schemas.microsoft.com/office/drawing/2014/main" id="{924B7F29-A111-424B-8064-FFE2801DB3C3}"/>
            </a:ext>
          </a:extLst>
        </xdr:cNvPr>
        <xdr:cNvSpPr/>
      </xdr:nvSpPr>
      <xdr:spPr>
        <a:xfrm>
          <a:off x="3746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81643</xdr:rowOff>
    </xdr:from>
    <xdr:to>
      <xdr:col>24</xdr:col>
      <xdr:colOff>63500</xdr:colOff>
      <xdr:row>59</xdr:row>
      <xdr:rowOff>109401</xdr:rowOff>
    </xdr:to>
    <xdr:cxnSp macro="">
      <xdr:nvCxnSpPr>
        <xdr:cNvPr id="192" name="直線コネクタ 191">
          <a:extLst>
            <a:ext uri="{FF2B5EF4-FFF2-40B4-BE49-F238E27FC236}">
              <a16:creationId xmlns:a16="http://schemas.microsoft.com/office/drawing/2014/main" id="{C8E03741-B71B-4C55-876D-2A66EAD6A181}"/>
            </a:ext>
          </a:extLst>
        </xdr:cNvPr>
        <xdr:cNvCxnSpPr/>
      </xdr:nvCxnSpPr>
      <xdr:spPr>
        <a:xfrm>
          <a:off x="3797300" y="101971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56969</xdr:rowOff>
    </xdr:from>
    <xdr:to>
      <xdr:col>15</xdr:col>
      <xdr:colOff>101600</xdr:colOff>
      <xdr:row>59</xdr:row>
      <xdr:rowOff>158569</xdr:rowOff>
    </xdr:to>
    <xdr:sp macro="" textlink="">
      <xdr:nvSpPr>
        <xdr:cNvPr id="193" name="楕円 192">
          <a:extLst>
            <a:ext uri="{FF2B5EF4-FFF2-40B4-BE49-F238E27FC236}">
              <a16:creationId xmlns:a16="http://schemas.microsoft.com/office/drawing/2014/main" id="{0B9833DB-721E-4450-9ACA-201E518A41D4}"/>
            </a:ext>
          </a:extLst>
        </xdr:cNvPr>
        <xdr:cNvSpPr/>
      </xdr:nvSpPr>
      <xdr:spPr>
        <a:xfrm>
          <a:off x="2857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81643</xdr:rowOff>
    </xdr:from>
    <xdr:to>
      <xdr:col>19</xdr:col>
      <xdr:colOff>177800</xdr:colOff>
      <xdr:row>59</xdr:row>
      <xdr:rowOff>107769</xdr:rowOff>
    </xdr:to>
    <xdr:cxnSp macro="">
      <xdr:nvCxnSpPr>
        <xdr:cNvPr id="194" name="直線コネクタ 193">
          <a:extLst>
            <a:ext uri="{FF2B5EF4-FFF2-40B4-BE49-F238E27FC236}">
              <a16:creationId xmlns:a16="http://schemas.microsoft.com/office/drawing/2014/main" id="{288A8BF9-1AE9-4844-91AC-9AAB2E8494BE}"/>
            </a:ext>
          </a:extLst>
        </xdr:cNvPr>
        <xdr:cNvCxnSpPr/>
      </xdr:nvCxnSpPr>
      <xdr:spPr>
        <a:xfrm flipV="1">
          <a:off x="2908300" y="101971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5" name="楕円 194">
          <a:extLst>
            <a:ext uri="{FF2B5EF4-FFF2-40B4-BE49-F238E27FC236}">
              <a16:creationId xmlns:a16="http://schemas.microsoft.com/office/drawing/2014/main" id="{0778BC20-F5CF-4A3A-8F68-CFCE5EF8E491}"/>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107769</xdr:rowOff>
    </xdr:from>
    <xdr:to>
      <xdr:col>15</xdr:col>
      <xdr:colOff>50800</xdr:colOff>
      <xdr:row>60</xdr:row>
      <xdr:rowOff>102870</xdr:rowOff>
    </xdr:to>
    <xdr:cxnSp macro="">
      <xdr:nvCxnSpPr>
        <xdr:cNvPr id="196" name="直線コネクタ 195">
          <a:extLst>
            <a:ext uri="{FF2B5EF4-FFF2-40B4-BE49-F238E27FC236}">
              <a16:creationId xmlns:a16="http://schemas.microsoft.com/office/drawing/2014/main" id="{140EACE6-1462-4015-A6F3-4190587E96CE}"/>
            </a:ext>
          </a:extLst>
        </xdr:cNvPr>
        <xdr:cNvCxnSpPr/>
      </xdr:nvCxnSpPr>
      <xdr:spPr>
        <a:xfrm flipV="1">
          <a:off x="2019300" y="10223319"/>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7" name="楕円 196">
          <a:extLst>
            <a:ext uri="{FF2B5EF4-FFF2-40B4-BE49-F238E27FC236}">
              <a16:creationId xmlns:a16="http://schemas.microsoft.com/office/drawing/2014/main" id="{35050564-386B-4519-A2D1-05F35AB77D61}"/>
            </a:ext>
          </a:extLst>
        </xdr:cNvPr>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102870</xdr:rowOff>
    </xdr:to>
    <xdr:cxnSp macro="">
      <xdr:nvCxnSpPr>
        <xdr:cNvPr id="198" name="直線コネクタ 197">
          <a:extLst>
            <a:ext uri="{FF2B5EF4-FFF2-40B4-BE49-F238E27FC236}">
              <a16:creationId xmlns:a16="http://schemas.microsoft.com/office/drawing/2014/main" id="{2BF61CD5-66CC-4068-A4A9-7E517C9D0076}"/>
            </a:ext>
          </a:extLst>
        </xdr:cNvPr>
        <xdr:cNvCxnSpPr/>
      </xdr:nvCxnSpPr>
      <xdr:spPr>
        <a:xfrm>
          <a:off x="1130300" y="103604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AB4F43D-8F3C-43D3-B630-59B6F9FF83FC}"/>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1E3F063-F880-4EEE-9C02-3C01587E3468}"/>
            </a:ext>
          </a:extLst>
        </xdr:cNvPr>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286736B-26DD-4D0D-890A-7B6D7F8C6680}"/>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B4A7C8E-12A6-41D8-A810-CDD7C3C66B26}"/>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148970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17219EA-CBC2-43AB-BDF4-D8EDC0D98535}"/>
            </a:ext>
          </a:extLst>
        </xdr:cNvPr>
        <xdr:cNvSpPr txBox="1"/>
      </xdr:nvSpPr>
      <xdr:spPr>
        <a:xfrm>
          <a:off x="35820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3646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92F0E83-F0F3-46FA-AE92-E7695F8FA473}"/>
            </a:ext>
          </a:extLst>
        </xdr:cNvPr>
        <xdr:cNvSpPr txBox="1"/>
      </xdr:nvSpPr>
      <xdr:spPr>
        <a:xfrm>
          <a:off x="2705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BBC7928-53FA-492F-8961-C0429496E017}"/>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DDBF942-BBB9-4218-A896-AF67FD450023}"/>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4F7A362-10A5-4827-9D16-FF281CDB2A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3F132F7-17F5-4DAF-A278-1411215F07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E8FDB10-49D0-4F0C-B891-243075C865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4FEE2AE-8922-4901-8EEF-DB809F0B04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DA24396-9B74-455B-8D93-8A78B6E049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D2A0C02-EDB5-4156-A9E2-AB37AE7BFF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9F015FD-E184-4FAF-85C8-C2EE18E0B2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ED667B7-8CA5-4D25-95BF-12AF6BB721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2091D35-6FD1-4327-AFAC-DBC8FFF7EC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307B1CB-E5A4-4752-88D3-CB36DF8358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44F3124-10BA-4862-8DD1-30867D24834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8541E7F-A55C-461A-A569-78C9BBE6FA2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228F878-8C76-4953-830D-77748BFFEC7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EB1FAFA-3796-44FE-91A2-2A3B8F120BC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577E821-1711-4BB1-8EE4-2DDBF8AD269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142357D6-D694-492C-87F0-BFD5B31DAE6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6E7EB03-C32C-488E-962E-4887C83E88E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B9101E0-8DDE-4CA9-968D-31CBB8D3C50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AC44831-BD4C-49F3-A6D7-FECF4CB1479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33AD3B6-1B37-45BE-8D1D-24203B2C321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18E422D-28E2-4963-9230-8B6FAEC26DE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461DFF0-6E4D-4EBA-BFE1-E36453BDD28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6AF0374-FFF0-4715-9006-073E8BA64D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4D05EC9C-CF71-4221-8ADB-7096A6503613}"/>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2F2A0D9-AD4C-4EF1-9070-AA663FD585D1}"/>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51BC66E3-997F-41F4-951E-A960AAEC1BC2}"/>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3A4652A-E9EC-4A53-A4C3-992A2466684E}"/>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700AEAFF-F545-4D7C-A48C-9F6C11BC8A5D}"/>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A526280-51DF-42DD-887C-8E809AC60DC1}"/>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44D4EE8F-5847-4787-8146-5211B807601B}"/>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AB9B409F-61BD-4E1A-8169-08E9D223568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ED8B67C1-B129-41C4-BD6A-E548AD86436B}"/>
            </a:ext>
          </a:extLst>
        </xdr:cNvPr>
        <xdr:cNvSpPr/>
      </xdr:nvSpPr>
      <xdr:spPr>
        <a:xfrm>
          <a:off x="8699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58375BAF-7F2F-4DE1-85FD-2238442D1EF4}"/>
            </a:ext>
          </a:extLst>
        </xdr:cNvPr>
        <xdr:cNvSpPr/>
      </xdr:nvSpPr>
      <xdr:spPr>
        <a:xfrm>
          <a:off x="7810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A89A348A-DCFA-45BC-A597-D18311193187}"/>
            </a:ext>
          </a:extLst>
        </xdr:cNvPr>
        <xdr:cNvSpPr/>
      </xdr:nvSpPr>
      <xdr:spPr>
        <a:xfrm>
          <a:off x="6921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E322C1D-DBCE-414E-9A29-1386C1A7EC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CBFA89-F2AB-4903-B169-B567E49803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C6966A6-9A6E-480A-9F5A-F74DDCE003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D06AF23-FBA5-4663-97BA-B39A406562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BFD1FA6-AF57-428B-BFCD-587F342218E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171279</xdr:rowOff>
    </xdr:from>
    <xdr:to>
      <xdr:col>55</xdr:col>
      <xdr:colOff>50800</xdr:colOff>
      <xdr:row>64</xdr:row>
      <xdr:rowOff>101429</xdr:rowOff>
    </xdr:to>
    <xdr:sp macro="" textlink="">
      <xdr:nvSpPr>
        <xdr:cNvPr id="246" name="楕円 245">
          <a:extLst>
            <a:ext uri="{FF2B5EF4-FFF2-40B4-BE49-F238E27FC236}">
              <a16:creationId xmlns:a16="http://schemas.microsoft.com/office/drawing/2014/main" id="{F82AD7CE-072D-4D08-B01B-A5469A771433}"/>
            </a:ext>
          </a:extLst>
        </xdr:cNvPr>
        <xdr:cNvSpPr/>
      </xdr:nvSpPr>
      <xdr:spPr>
        <a:xfrm>
          <a:off x="10426700" y="109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86206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2B481E76-078F-4BD1-93CE-1A33DD94698B}"/>
            </a:ext>
          </a:extLst>
        </xdr:cNvPr>
        <xdr:cNvSpPr txBox="1"/>
      </xdr:nvSpPr>
      <xdr:spPr>
        <a:xfrm>
          <a:off x="10515600" y="108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171221</xdr:rowOff>
    </xdr:from>
    <xdr:to>
      <xdr:col>50</xdr:col>
      <xdr:colOff>165100</xdr:colOff>
      <xdr:row>64</xdr:row>
      <xdr:rowOff>101371</xdr:rowOff>
    </xdr:to>
    <xdr:sp macro="" textlink="">
      <xdr:nvSpPr>
        <xdr:cNvPr id="248" name="楕円 247">
          <a:extLst>
            <a:ext uri="{FF2B5EF4-FFF2-40B4-BE49-F238E27FC236}">
              <a16:creationId xmlns:a16="http://schemas.microsoft.com/office/drawing/2014/main" id="{CDFCEA82-50DE-47A0-B55A-71880C066DB1}"/>
            </a:ext>
          </a:extLst>
        </xdr:cNvPr>
        <xdr:cNvSpPr/>
      </xdr:nvSpPr>
      <xdr:spPr>
        <a:xfrm>
          <a:off x="9588500" y="109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50571</xdr:rowOff>
    </xdr:from>
    <xdr:to>
      <xdr:col>55</xdr:col>
      <xdr:colOff>0</xdr:colOff>
      <xdr:row>64</xdr:row>
      <xdr:rowOff>50629</xdr:rowOff>
    </xdr:to>
    <xdr:cxnSp macro="">
      <xdr:nvCxnSpPr>
        <xdr:cNvPr id="249" name="直線コネクタ 248">
          <a:extLst>
            <a:ext uri="{FF2B5EF4-FFF2-40B4-BE49-F238E27FC236}">
              <a16:creationId xmlns:a16="http://schemas.microsoft.com/office/drawing/2014/main" id="{D29FD51D-02CC-43AC-97F2-F35EFD939FEC}"/>
            </a:ext>
          </a:extLst>
        </xdr:cNvPr>
        <xdr:cNvCxnSpPr/>
      </xdr:nvCxnSpPr>
      <xdr:spPr>
        <a:xfrm>
          <a:off x="9639300" y="11023371"/>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1727</xdr:rowOff>
    </xdr:from>
    <xdr:to>
      <xdr:col>46</xdr:col>
      <xdr:colOff>38100</xdr:colOff>
      <xdr:row>64</xdr:row>
      <xdr:rowOff>103327</xdr:rowOff>
    </xdr:to>
    <xdr:sp macro="" textlink="">
      <xdr:nvSpPr>
        <xdr:cNvPr id="250" name="楕円 249">
          <a:extLst>
            <a:ext uri="{FF2B5EF4-FFF2-40B4-BE49-F238E27FC236}">
              <a16:creationId xmlns:a16="http://schemas.microsoft.com/office/drawing/2014/main" id="{A357D8B0-F9DB-4753-91C4-658F4C593B2B}"/>
            </a:ext>
          </a:extLst>
        </xdr:cNvPr>
        <xdr:cNvSpPr/>
      </xdr:nvSpPr>
      <xdr:spPr>
        <a:xfrm>
          <a:off x="8699500" y="109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50571</xdr:rowOff>
    </xdr:from>
    <xdr:to>
      <xdr:col>50</xdr:col>
      <xdr:colOff>114300</xdr:colOff>
      <xdr:row>64</xdr:row>
      <xdr:rowOff>52527</xdr:rowOff>
    </xdr:to>
    <xdr:cxnSp macro="">
      <xdr:nvCxnSpPr>
        <xdr:cNvPr id="251" name="直線コネクタ 250">
          <a:extLst>
            <a:ext uri="{FF2B5EF4-FFF2-40B4-BE49-F238E27FC236}">
              <a16:creationId xmlns:a16="http://schemas.microsoft.com/office/drawing/2014/main" id="{95D6CF3C-C1E0-40C9-8262-78EF580C7B59}"/>
            </a:ext>
          </a:extLst>
        </xdr:cNvPr>
        <xdr:cNvCxnSpPr/>
      </xdr:nvCxnSpPr>
      <xdr:spPr>
        <a:xfrm flipV="1">
          <a:off x="8750300" y="11023371"/>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6553</xdr:rowOff>
    </xdr:from>
    <xdr:to>
      <xdr:col>41</xdr:col>
      <xdr:colOff>101600</xdr:colOff>
      <xdr:row>64</xdr:row>
      <xdr:rowOff>108153</xdr:rowOff>
    </xdr:to>
    <xdr:sp macro="" textlink="">
      <xdr:nvSpPr>
        <xdr:cNvPr id="252" name="楕円 251">
          <a:extLst>
            <a:ext uri="{FF2B5EF4-FFF2-40B4-BE49-F238E27FC236}">
              <a16:creationId xmlns:a16="http://schemas.microsoft.com/office/drawing/2014/main" id="{0F450898-4980-4C02-8DA9-5E6C6B7806CA}"/>
            </a:ext>
          </a:extLst>
        </xdr:cNvPr>
        <xdr:cNvSpPr/>
      </xdr:nvSpPr>
      <xdr:spPr>
        <a:xfrm>
          <a:off x="7810500" y="1097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52527</xdr:rowOff>
    </xdr:from>
    <xdr:to>
      <xdr:col>45</xdr:col>
      <xdr:colOff>177800</xdr:colOff>
      <xdr:row>64</xdr:row>
      <xdr:rowOff>57353</xdr:rowOff>
    </xdr:to>
    <xdr:cxnSp macro="">
      <xdr:nvCxnSpPr>
        <xdr:cNvPr id="253" name="直線コネクタ 252">
          <a:extLst>
            <a:ext uri="{FF2B5EF4-FFF2-40B4-BE49-F238E27FC236}">
              <a16:creationId xmlns:a16="http://schemas.microsoft.com/office/drawing/2014/main" id="{17419CC8-27F1-40B0-B6D0-A3FDBF71A0E1}"/>
            </a:ext>
          </a:extLst>
        </xdr:cNvPr>
        <xdr:cNvCxnSpPr/>
      </xdr:nvCxnSpPr>
      <xdr:spPr>
        <a:xfrm flipV="1">
          <a:off x="7861300" y="1102532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6320</xdr:rowOff>
    </xdr:from>
    <xdr:to>
      <xdr:col>36</xdr:col>
      <xdr:colOff>165100</xdr:colOff>
      <xdr:row>64</xdr:row>
      <xdr:rowOff>107920</xdr:rowOff>
    </xdr:to>
    <xdr:sp macro="" textlink="">
      <xdr:nvSpPr>
        <xdr:cNvPr id="254" name="楕円 253">
          <a:extLst>
            <a:ext uri="{FF2B5EF4-FFF2-40B4-BE49-F238E27FC236}">
              <a16:creationId xmlns:a16="http://schemas.microsoft.com/office/drawing/2014/main" id="{CED79BCE-6376-4BC9-8C30-F6D7B493B7B4}"/>
            </a:ext>
          </a:extLst>
        </xdr:cNvPr>
        <xdr:cNvSpPr/>
      </xdr:nvSpPr>
      <xdr:spPr>
        <a:xfrm>
          <a:off x="6921500" y="109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57120</xdr:rowOff>
    </xdr:from>
    <xdr:to>
      <xdr:col>41</xdr:col>
      <xdr:colOff>50800</xdr:colOff>
      <xdr:row>64</xdr:row>
      <xdr:rowOff>57353</xdr:rowOff>
    </xdr:to>
    <xdr:cxnSp macro="">
      <xdr:nvCxnSpPr>
        <xdr:cNvPr id="255" name="直線コネクタ 254">
          <a:extLst>
            <a:ext uri="{FF2B5EF4-FFF2-40B4-BE49-F238E27FC236}">
              <a16:creationId xmlns:a16="http://schemas.microsoft.com/office/drawing/2014/main" id="{C282E249-2EB6-47AA-9790-5BD19042EF72}"/>
            </a:ext>
          </a:extLst>
        </xdr:cNvPr>
        <xdr:cNvCxnSpPr/>
      </xdr:nvCxnSpPr>
      <xdr:spPr>
        <a:xfrm>
          <a:off x="6972300" y="1102992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84420C5-3190-4640-BDCC-D9E89C42BC01}"/>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3CFBD8C-ED71-429C-95B3-780F8B219821}"/>
            </a:ext>
          </a:extLst>
        </xdr:cNvPr>
        <xdr:cNvSpPr txBox="1"/>
      </xdr:nvSpPr>
      <xdr:spPr>
        <a:xfrm>
          <a:off x="84507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3AFD4FA-3D8E-46C5-BC62-60AE1A466166}"/>
            </a:ext>
          </a:extLst>
        </xdr:cNvPr>
        <xdr:cNvSpPr txBox="1"/>
      </xdr:nvSpPr>
      <xdr:spPr>
        <a:xfrm>
          <a:off x="7561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0C8E89C-EFBA-4346-BC12-1085A7581BF9}"/>
            </a:ext>
          </a:extLst>
        </xdr:cNvPr>
        <xdr:cNvSpPr txBox="1"/>
      </xdr:nvSpPr>
      <xdr:spPr>
        <a:xfrm>
          <a:off x="6672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92498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65BA67E1-CD74-4151-BFB2-C6403E5E46D7}"/>
            </a:ext>
          </a:extLst>
        </xdr:cNvPr>
        <xdr:cNvSpPr txBox="1"/>
      </xdr:nvSpPr>
      <xdr:spPr>
        <a:xfrm>
          <a:off x="9359411" y="110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94454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3B81BAB-9E21-4BB1-BD1A-CE35EAFCF79D}"/>
            </a:ext>
          </a:extLst>
        </xdr:cNvPr>
        <xdr:cNvSpPr txBox="1"/>
      </xdr:nvSpPr>
      <xdr:spPr>
        <a:xfrm>
          <a:off x="8483111" y="110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99280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07D5DFD-FEC8-412C-893A-A448AA8332B0}"/>
            </a:ext>
          </a:extLst>
        </xdr:cNvPr>
        <xdr:cNvSpPr txBox="1"/>
      </xdr:nvSpPr>
      <xdr:spPr>
        <a:xfrm>
          <a:off x="7594111" y="1107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99047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10067EA-D63B-4142-87CD-ACFD66FA263B}"/>
            </a:ext>
          </a:extLst>
        </xdr:cNvPr>
        <xdr:cNvSpPr txBox="1"/>
      </xdr:nvSpPr>
      <xdr:spPr>
        <a:xfrm>
          <a:off x="6705111" y="110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F1EA6DC-CA60-483A-9E53-BE0D15D898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8229649-AFB4-4EEA-83DB-7AD9853A62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7E8DDB7-4E3F-4DC6-A9BF-2033BA8E3C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156077B-65AD-423F-9A9F-806B4956E4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EE3653F-C4B6-4D60-841F-58EE1BA05B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BA3F388-85AD-4C31-8472-15CDF2E173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1FBCF9B-4444-4FD0-BC03-97B096FC67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7DE0D49-A19E-4CEF-8BA3-797C86123A6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79915B78-7BC8-44C8-B842-73B399DF56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C4F200F8-83EA-4F87-B7FB-8D653AB814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375F360B-C78D-4291-B597-AD73883183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F1F551EF-C6CF-45C0-A47E-B72476B98A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66EBBA3A-4059-4C07-903D-49237B360B6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AE7CD6CD-E1F0-475C-95EF-7BA2FFDE3F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3827C1E-F2A0-4F92-A2AC-3F9A589A1B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66E0854C-5D13-418F-BE3F-0BDD9188B70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FC2B0A5-C125-4996-88B4-9A5FEF5C57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7C7A17B6-CE36-4464-8E6B-E82C79560A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475B7700-F0D8-43F9-891A-16FBBF96E8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C1F0B875-94E5-4EB7-98F5-530C5645DA4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F71DFEF7-2633-4CC5-8B80-1E28C7F05D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2F939AF2-5F16-4255-B285-66CA1B6B21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1B0F059-7BD2-4ECA-8647-A9AD9FEE5F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EA5F467E-5144-4433-A48D-766976B3334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7AAFD7C7-6EAF-417F-A866-D69A8CF469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726A0DFB-B665-4D8D-A3CC-CA79964703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627DB49A-B4E7-4F91-A175-C6A87DEF4F4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15D9E579-2CFB-41FC-86EC-31D5401CD8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25DDAB6C-2CA3-4929-8293-0BFB47F495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1F442173-FADF-444B-89E1-4DE17F0BC0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A20FA00E-0DF8-40D8-B374-BCD2346918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99060ED9-87FB-4A31-B623-F92696EEC59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507D3936-CD8F-439B-855D-FD5110CC0D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2986D03A-DAA3-46DB-89F1-18677F5021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A2B7C819-BE8E-4D01-A081-518AEB0459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427086D5-6CFA-439D-A8AB-9587B10591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43479D46-8720-454F-9FC5-F629655721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BE9998F0-C677-4E25-932B-6C8E0EF0D4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AF48650C-B2EC-45B1-A2D0-A859982106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FE1C1B5-2EB3-436B-BB65-BB611347F2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ACD6EE65-4141-4B9C-9A99-95CFA55E05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F0CEC547-3F59-4B3C-BBF1-9EB12A3DF9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5C047B28-666E-47E1-A294-53E05ABAAF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E49CB059-7D1B-43D1-832E-82B1C19947E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20F4C880-865D-46BD-B151-351A480084D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66539B97-7919-4B13-844E-D7C763C7A51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C2CC04A2-747C-4158-8A2A-3F92F612419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BD093221-3434-45B0-8E5E-1844B65EBDB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9DBB2DA3-9E4A-47CB-9DD4-8EBA14ED917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4CBF9C9E-DCE0-4965-B5BC-E77D8BCB9B3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ACC2E398-D32D-44CF-9ADB-74A932FB45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55C68630-5494-4180-9406-D3D26F9E97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5432D98B-0E23-41F2-9DCF-29FCEF2C373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62F16636-0005-4DD2-9AC8-1099569B6D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75A870A6-E78E-4B12-AC72-2497221DC7E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152FA580-9346-48C1-A577-06B335FB3C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1DB21097-21B0-4CA2-88E4-1FC1F91C12E3}"/>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68940A93-132B-41FA-BA93-4F958C14662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06BB7417-7921-4A75-AB2F-A1DF5AA7736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FB394AB7-3C5F-4F0E-9683-A1BA2C503DFE}"/>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662BD57E-0B7B-4455-ACEB-0B153B7F69B7}"/>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B36B4CBB-3F54-40D9-BB0E-39C2A21E8C6E}"/>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9C563D6D-50AA-4A6B-9611-F6060112EC39}"/>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D6A39685-8446-4AC8-8146-8CD1235834A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28" name="フローチャート: 判断 327">
          <a:extLst>
            <a:ext uri="{FF2B5EF4-FFF2-40B4-BE49-F238E27FC236}">
              <a16:creationId xmlns:a16="http://schemas.microsoft.com/office/drawing/2014/main" id="{0B171B13-89B1-4B44-BA82-67A021C08669}"/>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329" name="フローチャート: 判断 328">
          <a:extLst>
            <a:ext uri="{FF2B5EF4-FFF2-40B4-BE49-F238E27FC236}">
              <a16:creationId xmlns:a16="http://schemas.microsoft.com/office/drawing/2014/main" id="{A3FA1AD7-AD6C-4529-A9E6-5E3A8405EE76}"/>
            </a:ext>
          </a:extLst>
        </xdr:cNvPr>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330" name="フローチャート: 判断 329">
          <a:extLst>
            <a:ext uri="{FF2B5EF4-FFF2-40B4-BE49-F238E27FC236}">
              <a16:creationId xmlns:a16="http://schemas.microsoft.com/office/drawing/2014/main" id="{A8D4BE8D-B37C-473C-8079-83E34C06AE93}"/>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1FB08D03-7867-4A03-A5D5-80A16E2A2F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69C4F99-E680-4961-AD97-9F6DC22CF7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65ABCCBD-7449-400E-8C62-5B6E341D7B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3E5884C-4FE0-4B63-8A11-A544A44ABA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0E87B41-305D-47BD-91EE-EFD5D27220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336" name="楕円 335">
          <a:extLst>
            <a:ext uri="{FF2B5EF4-FFF2-40B4-BE49-F238E27FC236}">
              <a16:creationId xmlns:a16="http://schemas.microsoft.com/office/drawing/2014/main" id="{D38551CB-5BBA-4B32-A5E7-625EAC195E38}"/>
            </a:ext>
          </a:extLst>
        </xdr:cNvPr>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E08D3B30-6FD6-4617-BC21-407D8001C490}"/>
            </a:ext>
          </a:extLst>
        </xdr:cNvPr>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xdr:rowOff>
    </xdr:from>
    <xdr:to>
      <xdr:col>81</xdr:col>
      <xdr:colOff>101600</xdr:colOff>
      <xdr:row>36</xdr:row>
      <xdr:rowOff>106045</xdr:rowOff>
    </xdr:to>
    <xdr:sp macro="" textlink="">
      <xdr:nvSpPr>
        <xdr:cNvPr id="338" name="楕円 337">
          <a:extLst>
            <a:ext uri="{FF2B5EF4-FFF2-40B4-BE49-F238E27FC236}">
              <a16:creationId xmlns:a16="http://schemas.microsoft.com/office/drawing/2014/main" id="{4EA28B10-F805-4192-A5BE-76DB5528E2DD}"/>
            </a:ext>
          </a:extLst>
        </xdr:cNvPr>
        <xdr:cNvSpPr/>
      </xdr:nvSpPr>
      <xdr:spPr>
        <a:xfrm>
          <a:off x="15430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55245</xdr:rowOff>
    </xdr:from>
    <xdr:to>
      <xdr:col>85</xdr:col>
      <xdr:colOff>127000</xdr:colOff>
      <xdr:row>36</xdr:row>
      <xdr:rowOff>95250</xdr:rowOff>
    </xdr:to>
    <xdr:cxnSp macro="">
      <xdr:nvCxnSpPr>
        <xdr:cNvPr id="339" name="直線コネクタ 338">
          <a:extLst>
            <a:ext uri="{FF2B5EF4-FFF2-40B4-BE49-F238E27FC236}">
              <a16:creationId xmlns:a16="http://schemas.microsoft.com/office/drawing/2014/main" id="{81ABC066-0DF8-4470-A463-9080BFF35EC9}"/>
            </a:ext>
          </a:extLst>
        </xdr:cNvPr>
        <xdr:cNvCxnSpPr/>
      </xdr:nvCxnSpPr>
      <xdr:spPr>
        <a:xfrm>
          <a:off x="15481300" y="62274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40640</xdr:rowOff>
    </xdr:from>
    <xdr:to>
      <xdr:col>76</xdr:col>
      <xdr:colOff>165100</xdr:colOff>
      <xdr:row>36</xdr:row>
      <xdr:rowOff>142240</xdr:rowOff>
    </xdr:to>
    <xdr:sp macro="" textlink="">
      <xdr:nvSpPr>
        <xdr:cNvPr id="340" name="楕円 339">
          <a:extLst>
            <a:ext uri="{FF2B5EF4-FFF2-40B4-BE49-F238E27FC236}">
              <a16:creationId xmlns:a16="http://schemas.microsoft.com/office/drawing/2014/main" id="{90305142-A215-46D0-84EE-8607841E84A1}"/>
            </a:ext>
          </a:extLst>
        </xdr:cNvPr>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91440</xdr:rowOff>
    </xdr:to>
    <xdr:cxnSp macro="">
      <xdr:nvCxnSpPr>
        <xdr:cNvPr id="341" name="直線コネクタ 340">
          <a:extLst>
            <a:ext uri="{FF2B5EF4-FFF2-40B4-BE49-F238E27FC236}">
              <a16:creationId xmlns:a16="http://schemas.microsoft.com/office/drawing/2014/main" id="{12E09056-DAD1-47C8-AF9C-EC17533D1D32}"/>
            </a:ext>
          </a:extLst>
        </xdr:cNvPr>
        <xdr:cNvCxnSpPr/>
      </xdr:nvCxnSpPr>
      <xdr:spPr>
        <a:xfrm flipV="1">
          <a:off x="14592300" y="6227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342" name="楕円 341">
          <a:extLst>
            <a:ext uri="{FF2B5EF4-FFF2-40B4-BE49-F238E27FC236}">
              <a16:creationId xmlns:a16="http://schemas.microsoft.com/office/drawing/2014/main" id="{769117A1-C9FA-494F-B031-A2BDD10AF9F4}"/>
            </a:ext>
          </a:extLst>
        </xdr:cNvPr>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91440</xdr:rowOff>
    </xdr:from>
    <xdr:to>
      <xdr:col>76</xdr:col>
      <xdr:colOff>114300</xdr:colOff>
      <xdr:row>36</xdr:row>
      <xdr:rowOff>100965</xdr:rowOff>
    </xdr:to>
    <xdr:cxnSp macro="">
      <xdr:nvCxnSpPr>
        <xdr:cNvPr id="343" name="直線コネクタ 342">
          <a:extLst>
            <a:ext uri="{FF2B5EF4-FFF2-40B4-BE49-F238E27FC236}">
              <a16:creationId xmlns:a16="http://schemas.microsoft.com/office/drawing/2014/main" id="{37A15892-7DE9-4093-A0A6-A6169588F28D}"/>
            </a:ext>
          </a:extLst>
        </xdr:cNvPr>
        <xdr:cNvCxnSpPr/>
      </xdr:nvCxnSpPr>
      <xdr:spPr>
        <a:xfrm flipV="1">
          <a:off x="13703300" y="62636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17780</xdr:rowOff>
    </xdr:from>
    <xdr:to>
      <xdr:col>67</xdr:col>
      <xdr:colOff>101600</xdr:colOff>
      <xdr:row>36</xdr:row>
      <xdr:rowOff>119380</xdr:rowOff>
    </xdr:to>
    <xdr:sp macro="" textlink="">
      <xdr:nvSpPr>
        <xdr:cNvPr id="344" name="楕円 343">
          <a:extLst>
            <a:ext uri="{FF2B5EF4-FFF2-40B4-BE49-F238E27FC236}">
              <a16:creationId xmlns:a16="http://schemas.microsoft.com/office/drawing/2014/main" id="{214DFBAC-FF1C-4AE3-87EA-04E4D7CAD562}"/>
            </a:ext>
          </a:extLst>
        </xdr:cNvPr>
        <xdr:cNvSpPr/>
      </xdr:nvSpPr>
      <xdr:spPr>
        <a:xfrm>
          <a:off x="12763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68580</xdr:rowOff>
    </xdr:from>
    <xdr:to>
      <xdr:col>71</xdr:col>
      <xdr:colOff>177800</xdr:colOff>
      <xdr:row>36</xdr:row>
      <xdr:rowOff>100965</xdr:rowOff>
    </xdr:to>
    <xdr:cxnSp macro="">
      <xdr:nvCxnSpPr>
        <xdr:cNvPr id="345" name="直線コネクタ 344">
          <a:extLst>
            <a:ext uri="{FF2B5EF4-FFF2-40B4-BE49-F238E27FC236}">
              <a16:creationId xmlns:a16="http://schemas.microsoft.com/office/drawing/2014/main" id="{78C9EBB9-1D93-4F5A-82E4-A53BBFB4DC40}"/>
            </a:ext>
          </a:extLst>
        </xdr:cNvPr>
        <xdr:cNvCxnSpPr/>
      </xdr:nvCxnSpPr>
      <xdr:spPr>
        <a:xfrm>
          <a:off x="12814300" y="62407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77D24969-A289-4741-8AE7-3507BC2111C4}"/>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19C84CF0-EC39-4B4F-9F0F-C9DDA665596B}"/>
            </a:ext>
          </a:extLst>
        </xdr:cNvPr>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6E09306A-3A58-4AD3-A659-6AD054DF5E6F}"/>
            </a:ext>
          </a:extLst>
        </xdr:cNvPr>
        <xdr:cNvSpPr txBox="1"/>
      </xdr:nvSpPr>
      <xdr:spPr>
        <a:xfrm>
          <a:off x="13500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B70F5381-2154-4BA4-8D43-68B7766214B4}"/>
            </a:ext>
          </a:extLst>
        </xdr:cNvPr>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122572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37C6C732-03BF-4EA4-B329-9A67E99ED026}"/>
            </a:ext>
          </a:extLst>
        </xdr:cNvPr>
        <xdr:cNvSpPr txBox="1"/>
      </xdr:nvSpPr>
      <xdr:spPr>
        <a:xfrm>
          <a:off x="15266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158767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D87A06AC-5E43-45FD-915F-6D6CFBC38E37}"/>
            </a:ext>
          </a:extLst>
        </xdr:cNvPr>
        <xdr:cNvSpPr txBox="1"/>
      </xdr:nvSpPr>
      <xdr:spPr>
        <a:xfrm>
          <a:off x="14389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168292</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62DFF501-7C02-4052-8707-7E6F6047EBC5}"/>
            </a:ext>
          </a:extLst>
        </xdr:cNvPr>
        <xdr:cNvSpPr txBox="1"/>
      </xdr:nvSpPr>
      <xdr:spPr>
        <a:xfrm>
          <a:off x="13500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135907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7DFF7AC-6DDB-45A9-B703-D315B58E1351}"/>
            </a:ext>
          </a:extLst>
        </xdr:cNvPr>
        <xdr:cNvSpPr txBox="1"/>
      </xdr:nvSpPr>
      <xdr:spPr>
        <a:xfrm>
          <a:off x="12611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950EACB-E4BD-468D-A9F9-E094D136D4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6BF553FB-03CB-4688-8A51-318D724C62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9283A1A8-382B-412E-B9E4-2DFE4109E1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DC161C99-C942-4144-8384-4D48087FFB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891EE67-E801-4F8A-B927-0C901674CE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AAA02A82-7F8C-42CA-B1EC-01C453D308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6401283F-DF58-4356-A182-0E6CBA20D8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A15B72FD-DD04-46AF-8B5E-B383B392649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C96E965C-7024-4455-99A5-C26558CA23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7EFC12CD-1F81-4DC0-8C99-E8AC141710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2CD5A5C1-4223-4F76-9A59-E9499076FFF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8B442A79-F7C5-419F-BEBD-1A2A0603583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86C0D681-EC6C-45DA-ADC6-062710F687B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76ACDC85-64A3-4350-BAFA-FC0BC0104C3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27E568A1-38B5-4126-9AA3-2E6910EED98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A7A58D24-4493-47A8-BADA-E91C1881581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E9CD39B-3C18-4A92-96C9-C303EC68B5C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C91200F4-FE00-4167-9EF6-EF8E5FBB275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316C5C85-B443-4EC9-BE34-C1ECB9394C9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D15ABB9C-58CE-451C-A37B-D6253564A33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68D9D0BF-6879-4340-845E-5FBB0D9AD6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EC35D94A-DE69-478C-B99C-1D2F80D0F33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23DE988-F431-4088-ABCC-35FA4A350F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144B2E0E-1A95-450C-B5E8-B0B1680A1F98}"/>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28146AB0-E546-46CF-BD69-B1C602287B38}"/>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FA34EC30-F314-413D-9C09-ABBD413664D9}"/>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33B3E1D1-028A-4A43-B05B-FA817B879FB1}"/>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62B7B401-DE59-434D-B603-54C9BAF52529}"/>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F4466BF9-4073-4CEF-BAF7-E9B293C8D2FD}"/>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64CBDB18-4B9F-44A8-BFDD-F204686E4485}"/>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769F1F15-FC64-4044-8BC1-ABAE18239D6C}"/>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385" name="フローチャート: 判断 384">
          <a:extLst>
            <a:ext uri="{FF2B5EF4-FFF2-40B4-BE49-F238E27FC236}">
              <a16:creationId xmlns:a16="http://schemas.microsoft.com/office/drawing/2014/main" id="{F53E2B23-0715-4E3C-8337-6713F8F84C15}"/>
            </a:ext>
          </a:extLst>
        </xdr:cNvPr>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386" name="フローチャート: 判断 385">
          <a:extLst>
            <a:ext uri="{FF2B5EF4-FFF2-40B4-BE49-F238E27FC236}">
              <a16:creationId xmlns:a16="http://schemas.microsoft.com/office/drawing/2014/main" id="{2BB10163-E803-4EA7-8467-3AAAB50100CE}"/>
            </a:ext>
          </a:extLst>
        </xdr:cNvPr>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387" name="フローチャート: 判断 386">
          <a:extLst>
            <a:ext uri="{FF2B5EF4-FFF2-40B4-BE49-F238E27FC236}">
              <a16:creationId xmlns:a16="http://schemas.microsoft.com/office/drawing/2014/main" id="{7ADDC6C8-BEA2-40E4-96C3-FA5EAD6CEB60}"/>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06895EE-EE7E-4956-BD55-919D9BB456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EBF5C56A-56CF-4AFE-BA24-A80342D02A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430870D-32FD-499B-BB1A-7A2634BC6B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2087D5-888D-4397-BF21-4DCA120725B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12D63B6D-54A2-47AC-A96E-EC02C9FF60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393" name="楕円 392">
          <a:extLst>
            <a:ext uri="{FF2B5EF4-FFF2-40B4-BE49-F238E27FC236}">
              <a16:creationId xmlns:a16="http://schemas.microsoft.com/office/drawing/2014/main" id="{800E4BC3-3EA5-40D9-BA15-9E0E14A7DDC9}"/>
            </a:ext>
          </a:extLst>
        </xdr:cNvPr>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40E92572-6923-493F-9BDC-0D748B7398BD}"/>
            </a:ext>
          </a:extLst>
        </xdr:cNvPr>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395" name="楕円 394">
          <a:extLst>
            <a:ext uri="{FF2B5EF4-FFF2-40B4-BE49-F238E27FC236}">
              <a16:creationId xmlns:a16="http://schemas.microsoft.com/office/drawing/2014/main" id="{94DE75EB-117E-4352-9A21-4FAB9105DB65}"/>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396" name="直線コネクタ 395">
          <a:extLst>
            <a:ext uri="{FF2B5EF4-FFF2-40B4-BE49-F238E27FC236}">
              <a16:creationId xmlns:a16="http://schemas.microsoft.com/office/drawing/2014/main" id="{EDCDE226-DF32-4ED0-8ECD-75D79A2C0D73}"/>
            </a:ext>
          </a:extLst>
        </xdr:cNvPr>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397" name="楕円 396">
          <a:extLst>
            <a:ext uri="{FF2B5EF4-FFF2-40B4-BE49-F238E27FC236}">
              <a16:creationId xmlns:a16="http://schemas.microsoft.com/office/drawing/2014/main" id="{AF1A90F8-D1DA-4B4B-82D5-57D905E7EF72}"/>
            </a:ext>
          </a:extLst>
        </xdr:cNvPr>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398" name="直線コネクタ 397">
          <a:extLst>
            <a:ext uri="{FF2B5EF4-FFF2-40B4-BE49-F238E27FC236}">
              <a16:creationId xmlns:a16="http://schemas.microsoft.com/office/drawing/2014/main" id="{81D14F25-B2AD-4317-A7C3-A7F4F0CA6EED}"/>
            </a:ext>
          </a:extLst>
        </xdr:cNvPr>
        <xdr:cNvCxnSpPr/>
      </xdr:nvCxnSpPr>
      <xdr:spPr>
        <a:xfrm>
          <a:off x="20434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399" name="楕円 398">
          <a:extLst>
            <a:ext uri="{FF2B5EF4-FFF2-40B4-BE49-F238E27FC236}">
              <a16:creationId xmlns:a16="http://schemas.microsoft.com/office/drawing/2014/main" id="{2F3CA914-772C-4550-940C-6B264A2A34EC}"/>
            </a:ext>
          </a:extLst>
        </xdr:cNvPr>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144780</xdr:rowOff>
    </xdr:to>
    <xdr:cxnSp macro="">
      <xdr:nvCxnSpPr>
        <xdr:cNvPr id="400" name="直線コネクタ 399">
          <a:extLst>
            <a:ext uri="{FF2B5EF4-FFF2-40B4-BE49-F238E27FC236}">
              <a16:creationId xmlns:a16="http://schemas.microsoft.com/office/drawing/2014/main" id="{1D022FA0-66A6-4791-A57D-0667D0D1C14D}"/>
            </a:ext>
          </a:extLst>
        </xdr:cNvPr>
        <xdr:cNvCxnSpPr/>
      </xdr:nvCxnSpPr>
      <xdr:spPr>
        <a:xfrm>
          <a:off x="19545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67310</xdr:rowOff>
    </xdr:from>
    <xdr:to>
      <xdr:col>98</xdr:col>
      <xdr:colOff>38100</xdr:colOff>
      <xdr:row>40</xdr:row>
      <xdr:rowOff>168910</xdr:rowOff>
    </xdr:to>
    <xdr:sp macro="" textlink="">
      <xdr:nvSpPr>
        <xdr:cNvPr id="401" name="楕円 400">
          <a:extLst>
            <a:ext uri="{FF2B5EF4-FFF2-40B4-BE49-F238E27FC236}">
              <a16:creationId xmlns:a16="http://schemas.microsoft.com/office/drawing/2014/main" id="{FD7CF143-1460-4B6D-8FD4-D489B738762C}"/>
            </a:ext>
          </a:extLst>
        </xdr:cNvPr>
        <xdr:cNvSpPr/>
      </xdr:nvSpPr>
      <xdr:spPr>
        <a:xfrm>
          <a:off x="18605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118110</xdr:rowOff>
    </xdr:from>
    <xdr:to>
      <xdr:col>102</xdr:col>
      <xdr:colOff>114300</xdr:colOff>
      <xdr:row>40</xdr:row>
      <xdr:rowOff>144780</xdr:rowOff>
    </xdr:to>
    <xdr:cxnSp macro="">
      <xdr:nvCxnSpPr>
        <xdr:cNvPr id="402" name="直線コネクタ 401">
          <a:extLst>
            <a:ext uri="{FF2B5EF4-FFF2-40B4-BE49-F238E27FC236}">
              <a16:creationId xmlns:a16="http://schemas.microsoft.com/office/drawing/2014/main" id="{CC7A6800-EA47-40E5-BF9C-CB0BB1A0207C}"/>
            </a:ext>
          </a:extLst>
        </xdr:cNvPr>
        <xdr:cNvCxnSpPr/>
      </xdr:nvCxnSpPr>
      <xdr:spPr>
        <a:xfrm>
          <a:off x="18656300" y="69761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32B2D45B-03F9-46CF-B127-931E8C7D792D}"/>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970F3DD5-FA4B-43C8-BD1D-14DEC0743B08}"/>
            </a:ext>
          </a:extLst>
        </xdr:cNvPr>
        <xdr:cNvSpPr txBox="1"/>
      </xdr:nvSpPr>
      <xdr:spPr>
        <a:xfrm>
          <a:off x="20199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48404670-15AB-458B-9CAD-D7A898CABA8C}"/>
            </a:ext>
          </a:extLst>
        </xdr:cNvPr>
        <xdr:cNvSpPr txBox="1"/>
      </xdr:nvSpPr>
      <xdr:spPr>
        <a:xfrm>
          <a:off x="19310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82695DFA-960F-48D3-B09E-1ED917731CB2}"/>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D606115A-1DCC-4598-B12C-27B3076BAAEB}"/>
            </a:ext>
          </a:extLst>
        </xdr:cNvPr>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32B970F9-51F6-4593-A9C7-CEFD94FC679F}"/>
            </a:ext>
          </a:extLst>
        </xdr:cNvPr>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D3974A19-6BA6-47C6-B16E-1E61BD45184D}"/>
            </a:ext>
          </a:extLst>
        </xdr:cNvPr>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160037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C460D8AA-D95C-492C-BCF9-2229D117DBA8}"/>
            </a:ext>
          </a:extLst>
        </xdr:cNvPr>
        <xdr:cNvSpPr txBox="1"/>
      </xdr:nvSpPr>
      <xdr:spPr>
        <a:xfrm>
          <a:off x="18421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F7FAC28B-458E-4AA3-BDD2-840FB4B6C4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FDEB7E20-8A06-4BC9-A55F-FFF72A3507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4BA8A30-3473-475E-A326-05D35C5F32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C7AA5F26-EA2B-4733-916D-282B2AB3C1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CC0E6258-E84E-4399-BB2C-3B9FF1C021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E61F9535-80A2-4B9F-92DB-9D4673A51C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CBD55E0F-89E8-472D-801C-CAC32F7208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59D7B5C4-EB2B-4C2A-A54C-ED443B6B7B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B00CA6D4-1FC0-4659-B021-A23A4964A7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E4CC40A9-933F-46BC-8269-C20B402AFA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F38C0E4-4AD0-4EB5-8E73-4B2072623CF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59B11960-BBF3-4564-89C2-AD5D4877A86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AEA43DFF-C7CA-49EB-AFF8-D497B1EC7AB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522497C0-4532-4C3F-B4C1-B8B74828C70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DCA98138-73E2-48F7-95A4-1F2BAF15426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BA309667-905A-441A-9C8B-6D84B10DA70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ABBDBFCF-6BF7-4AAB-9BF7-9783F6C687E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59EB002F-FBEB-455D-9242-9A9DEA57139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5A48BEB9-1966-4C2D-95AC-CB4BDE9EC3E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4ABA1458-1240-4748-B7C5-45D77A890C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16801C4C-69AC-4DAA-8A71-91CEE4B65F6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11D7230C-B8A8-44B9-9F53-7B26042CB8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70B1A90B-1144-4BD7-95C3-8E444C480913}"/>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2078E8B-9966-41EA-8046-78B5E9631243}"/>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5A313371-88D5-459C-B0BF-E8DE48189A84}"/>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268BA9DD-38A7-4A53-919F-30F18602A23D}"/>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1B49AC13-DCD7-44A6-A2B1-332902A656E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8A13BB9C-51BE-4741-854B-98CE20F43AF7}"/>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DB42A221-360D-46A6-84A3-6CF047FFADFC}"/>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8C121A4C-C2FA-49E3-BCD0-55E8A4F181C8}"/>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49784</xdr:rowOff>
    </xdr:from>
    <xdr:to>
      <xdr:col>76</xdr:col>
      <xdr:colOff>165100</xdr:colOff>
      <xdr:row>58</xdr:row>
      <xdr:rowOff>151384</xdr:rowOff>
    </xdr:to>
    <xdr:sp macro="" textlink="">
      <xdr:nvSpPr>
        <xdr:cNvPr id="441" name="フローチャート: 判断 440">
          <a:extLst>
            <a:ext uri="{FF2B5EF4-FFF2-40B4-BE49-F238E27FC236}">
              <a16:creationId xmlns:a16="http://schemas.microsoft.com/office/drawing/2014/main" id="{9F236AE2-9C1F-4554-BE8A-86B2D68346E2}"/>
            </a:ext>
          </a:extLst>
        </xdr:cNvPr>
        <xdr:cNvSpPr/>
      </xdr:nvSpPr>
      <xdr:spPr>
        <a:xfrm>
          <a:off x="14541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442" name="フローチャート: 判断 441">
          <a:extLst>
            <a:ext uri="{FF2B5EF4-FFF2-40B4-BE49-F238E27FC236}">
              <a16:creationId xmlns:a16="http://schemas.microsoft.com/office/drawing/2014/main" id="{24133270-EE18-4C1D-8C1D-3384D3BD4C2A}"/>
            </a:ext>
          </a:extLst>
        </xdr:cNvPr>
        <xdr:cNvSpPr/>
      </xdr:nvSpPr>
      <xdr:spPr>
        <a:xfrm>
          <a:off x="13652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22352</xdr:rowOff>
    </xdr:from>
    <xdr:to>
      <xdr:col>67</xdr:col>
      <xdr:colOff>101600</xdr:colOff>
      <xdr:row>58</xdr:row>
      <xdr:rowOff>123952</xdr:rowOff>
    </xdr:to>
    <xdr:sp macro="" textlink="">
      <xdr:nvSpPr>
        <xdr:cNvPr id="443" name="フローチャート: 判断 442">
          <a:extLst>
            <a:ext uri="{FF2B5EF4-FFF2-40B4-BE49-F238E27FC236}">
              <a16:creationId xmlns:a16="http://schemas.microsoft.com/office/drawing/2014/main" id="{203F269C-A04A-4BC0-9049-39DBB26F4CCA}"/>
            </a:ext>
          </a:extLst>
        </xdr:cNvPr>
        <xdr:cNvSpPr/>
      </xdr:nvSpPr>
      <xdr:spPr>
        <a:xfrm>
          <a:off x="127635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A0C6FAA-2865-4590-AB49-35B5152FA9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B1EE4D3D-8E20-4FAC-A8FB-64BB139719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73C9B4B-F632-45EC-8CD6-3B029B9CF57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A78CE26-DEA0-4248-A93A-B732406F4A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3B9953C-C77C-49C0-9A57-F99D54297D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449" name="楕円 448">
          <a:extLst>
            <a:ext uri="{FF2B5EF4-FFF2-40B4-BE49-F238E27FC236}">
              <a16:creationId xmlns:a16="http://schemas.microsoft.com/office/drawing/2014/main" id="{AA76F2A4-9268-440A-97C4-3730F475603A}"/>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C423E70F-F333-4764-B0D4-D1584DEBC548}"/>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451" name="楕円 450">
          <a:extLst>
            <a:ext uri="{FF2B5EF4-FFF2-40B4-BE49-F238E27FC236}">
              <a16:creationId xmlns:a16="http://schemas.microsoft.com/office/drawing/2014/main" id="{BE47143B-2DC8-42EE-B24A-89230710C7AB}"/>
            </a:ext>
          </a:extLst>
        </xdr:cNvPr>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91440</xdr:rowOff>
    </xdr:to>
    <xdr:cxnSp macro="">
      <xdr:nvCxnSpPr>
        <xdr:cNvPr id="452" name="直線コネクタ 451">
          <a:extLst>
            <a:ext uri="{FF2B5EF4-FFF2-40B4-BE49-F238E27FC236}">
              <a16:creationId xmlns:a16="http://schemas.microsoft.com/office/drawing/2014/main" id="{B8081380-9CB8-4EA7-A2DD-D85E5636C989}"/>
            </a:ext>
          </a:extLst>
        </xdr:cNvPr>
        <xdr:cNvCxnSpPr/>
      </xdr:nvCxnSpPr>
      <xdr:spPr>
        <a:xfrm>
          <a:off x="15481300" y="100241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159512</xdr:rowOff>
    </xdr:from>
    <xdr:to>
      <xdr:col>76</xdr:col>
      <xdr:colOff>165100</xdr:colOff>
      <xdr:row>58</xdr:row>
      <xdr:rowOff>89662</xdr:rowOff>
    </xdr:to>
    <xdr:sp macro="" textlink="">
      <xdr:nvSpPr>
        <xdr:cNvPr id="453" name="楕円 452">
          <a:extLst>
            <a:ext uri="{FF2B5EF4-FFF2-40B4-BE49-F238E27FC236}">
              <a16:creationId xmlns:a16="http://schemas.microsoft.com/office/drawing/2014/main" id="{E64F67A9-FB39-4CDE-BD0E-8F07403DB0D8}"/>
            </a:ext>
          </a:extLst>
        </xdr:cNvPr>
        <xdr:cNvSpPr/>
      </xdr:nvSpPr>
      <xdr:spPr>
        <a:xfrm>
          <a:off x="14541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38862</xdr:rowOff>
    </xdr:from>
    <xdr:to>
      <xdr:col>81</xdr:col>
      <xdr:colOff>50800</xdr:colOff>
      <xdr:row>58</xdr:row>
      <xdr:rowOff>80010</xdr:rowOff>
    </xdr:to>
    <xdr:cxnSp macro="">
      <xdr:nvCxnSpPr>
        <xdr:cNvPr id="454" name="直線コネクタ 453">
          <a:extLst>
            <a:ext uri="{FF2B5EF4-FFF2-40B4-BE49-F238E27FC236}">
              <a16:creationId xmlns:a16="http://schemas.microsoft.com/office/drawing/2014/main" id="{7B724EE7-724A-4E55-B52D-E9B79DE7E7E6}"/>
            </a:ext>
          </a:extLst>
        </xdr:cNvPr>
        <xdr:cNvCxnSpPr/>
      </xdr:nvCxnSpPr>
      <xdr:spPr>
        <a:xfrm>
          <a:off x="14592300" y="99829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122936</xdr:rowOff>
    </xdr:from>
    <xdr:to>
      <xdr:col>72</xdr:col>
      <xdr:colOff>38100</xdr:colOff>
      <xdr:row>58</xdr:row>
      <xdr:rowOff>53086</xdr:rowOff>
    </xdr:to>
    <xdr:sp macro="" textlink="">
      <xdr:nvSpPr>
        <xdr:cNvPr id="455" name="楕円 454">
          <a:extLst>
            <a:ext uri="{FF2B5EF4-FFF2-40B4-BE49-F238E27FC236}">
              <a16:creationId xmlns:a16="http://schemas.microsoft.com/office/drawing/2014/main" id="{90DDACD8-5409-476E-80A1-12FF24BC804E}"/>
            </a:ext>
          </a:extLst>
        </xdr:cNvPr>
        <xdr:cNvSpPr/>
      </xdr:nvSpPr>
      <xdr:spPr>
        <a:xfrm>
          <a:off x="13652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xdr:rowOff>
    </xdr:from>
    <xdr:to>
      <xdr:col>76</xdr:col>
      <xdr:colOff>114300</xdr:colOff>
      <xdr:row>58</xdr:row>
      <xdr:rowOff>38862</xdr:rowOff>
    </xdr:to>
    <xdr:cxnSp macro="">
      <xdr:nvCxnSpPr>
        <xdr:cNvPr id="456" name="直線コネクタ 455">
          <a:extLst>
            <a:ext uri="{FF2B5EF4-FFF2-40B4-BE49-F238E27FC236}">
              <a16:creationId xmlns:a16="http://schemas.microsoft.com/office/drawing/2014/main" id="{752FA149-3749-44EE-AAD7-17EE8A3B227E}"/>
            </a:ext>
          </a:extLst>
        </xdr:cNvPr>
        <xdr:cNvCxnSpPr/>
      </xdr:nvCxnSpPr>
      <xdr:spPr>
        <a:xfrm>
          <a:off x="13703300" y="99463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79502</xdr:rowOff>
    </xdr:from>
    <xdr:to>
      <xdr:col>67</xdr:col>
      <xdr:colOff>101600</xdr:colOff>
      <xdr:row>58</xdr:row>
      <xdr:rowOff>9652</xdr:rowOff>
    </xdr:to>
    <xdr:sp macro="" textlink="">
      <xdr:nvSpPr>
        <xdr:cNvPr id="457" name="楕円 456">
          <a:extLst>
            <a:ext uri="{FF2B5EF4-FFF2-40B4-BE49-F238E27FC236}">
              <a16:creationId xmlns:a16="http://schemas.microsoft.com/office/drawing/2014/main" id="{AD83CCB1-7977-454A-BD0B-E35EA5738D2D}"/>
            </a:ext>
          </a:extLst>
        </xdr:cNvPr>
        <xdr:cNvSpPr/>
      </xdr:nvSpPr>
      <xdr:spPr>
        <a:xfrm>
          <a:off x="12763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130302</xdr:rowOff>
    </xdr:from>
    <xdr:to>
      <xdr:col>71</xdr:col>
      <xdr:colOff>177800</xdr:colOff>
      <xdr:row>58</xdr:row>
      <xdr:rowOff>2286</xdr:rowOff>
    </xdr:to>
    <xdr:cxnSp macro="">
      <xdr:nvCxnSpPr>
        <xdr:cNvPr id="458" name="直線コネクタ 457">
          <a:extLst>
            <a:ext uri="{FF2B5EF4-FFF2-40B4-BE49-F238E27FC236}">
              <a16:creationId xmlns:a16="http://schemas.microsoft.com/office/drawing/2014/main" id="{F8A00143-79ED-45AE-B037-C1CB0261D109}"/>
            </a:ext>
          </a:extLst>
        </xdr:cNvPr>
        <xdr:cNvCxnSpPr/>
      </xdr:nvCxnSpPr>
      <xdr:spPr>
        <a:xfrm>
          <a:off x="12814300" y="99029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459" name="n_1aveValue【学校施設】&#10;有形固定資産減価償却率">
          <a:extLst>
            <a:ext uri="{FF2B5EF4-FFF2-40B4-BE49-F238E27FC236}">
              <a16:creationId xmlns:a16="http://schemas.microsoft.com/office/drawing/2014/main" id="{DF848794-2CE8-4F83-85FC-A34E26277F29}"/>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142511</xdr:rowOff>
    </xdr:from>
    <xdr:ext cx="405111" cy="259045"/>
    <xdr:sp macro="" textlink="">
      <xdr:nvSpPr>
        <xdr:cNvPr id="460" name="n_2aveValue【学校施設】&#10;有形固定資産減価償却率">
          <a:extLst>
            <a:ext uri="{FF2B5EF4-FFF2-40B4-BE49-F238E27FC236}">
              <a16:creationId xmlns:a16="http://schemas.microsoft.com/office/drawing/2014/main" id="{F61EFBEC-4A0D-4149-973C-1650F1E72F51}"/>
            </a:ext>
          </a:extLst>
        </xdr:cNvPr>
        <xdr:cNvSpPr txBox="1"/>
      </xdr:nvSpPr>
      <xdr:spPr>
        <a:xfrm>
          <a:off x="143897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121937</xdr:rowOff>
    </xdr:from>
    <xdr:ext cx="405111" cy="259045"/>
    <xdr:sp macro="" textlink="">
      <xdr:nvSpPr>
        <xdr:cNvPr id="461" name="n_3aveValue【学校施設】&#10;有形固定資産減価償却率">
          <a:extLst>
            <a:ext uri="{FF2B5EF4-FFF2-40B4-BE49-F238E27FC236}">
              <a16:creationId xmlns:a16="http://schemas.microsoft.com/office/drawing/2014/main" id="{E2FC7A63-F919-4BF7-B0AF-66FD41E4E63B}"/>
            </a:ext>
          </a:extLst>
        </xdr:cNvPr>
        <xdr:cNvSpPr txBox="1"/>
      </xdr:nvSpPr>
      <xdr:spPr>
        <a:xfrm>
          <a:off x="13500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115079</xdr:rowOff>
    </xdr:from>
    <xdr:ext cx="405111" cy="259045"/>
    <xdr:sp macro="" textlink="">
      <xdr:nvSpPr>
        <xdr:cNvPr id="462" name="n_4aveValue【学校施設】&#10;有形固定資産減価償却率">
          <a:extLst>
            <a:ext uri="{FF2B5EF4-FFF2-40B4-BE49-F238E27FC236}">
              <a16:creationId xmlns:a16="http://schemas.microsoft.com/office/drawing/2014/main" id="{B1F955D4-D460-4498-8876-9AA2EA0434DF}"/>
            </a:ext>
          </a:extLst>
        </xdr:cNvPr>
        <xdr:cNvSpPr txBox="1"/>
      </xdr:nvSpPr>
      <xdr:spPr>
        <a:xfrm>
          <a:off x="126117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463" name="n_1mainValue【学校施設】&#10;有形固定資産減価償却率">
          <a:extLst>
            <a:ext uri="{FF2B5EF4-FFF2-40B4-BE49-F238E27FC236}">
              <a16:creationId xmlns:a16="http://schemas.microsoft.com/office/drawing/2014/main" id="{D4C11AAF-03C3-42BC-A2C6-58833AADE5AC}"/>
            </a:ext>
          </a:extLst>
        </xdr:cNvPr>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106189</xdr:rowOff>
    </xdr:from>
    <xdr:ext cx="405111" cy="259045"/>
    <xdr:sp macro="" textlink="">
      <xdr:nvSpPr>
        <xdr:cNvPr id="464" name="n_2mainValue【学校施設】&#10;有形固定資産減価償却率">
          <a:extLst>
            <a:ext uri="{FF2B5EF4-FFF2-40B4-BE49-F238E27FC236}">
              <a16:creationId xmlns:a16="http://schemas.microsoft.com/office/drawing/2014/main" id="{64349291-3951-4438-AC3A-3927892207D9}"/>
            </a:ext>
          </a:extLst>
        </xdr:cNvPr>
        <xdr:cNvSpPr txBox="1"/>
      </xdr:nvSpPr>
      <xdr:spPr>
        <a:xfrm>
          <a:off x="14389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69613</xdr:rowOff>
    </xdr:from>
    <xdr:ext cx="405111" cy="259045"/>
    <xdr:sp macro="" textlink="">
      <xdr:nvSpPr>
        <xdr:cNvPr id="465" name="n_3mainValue【学校施設】&#10;有形固定資産減価償却率">
          <a:extLst>
            <a:ext uri="{FF2B5EF4-FFF2-40B4-BE49-F238E27FC236}">
              <a16:creationId xmlns:a16="http://schemas.microsoft.com/office/drawing/2014/main" id="{567111E5-7ED7-43C8-B242-7473BE8E3EC5}"/>
            </a:ext>
          </a:extLst>
        </xdr:cNvPr>
        <xdr:cNvSpPr txBox="1"/>
      </xdr:nvSpPr>
      <xdr:spPr>
        <a:xfrm>
          <a:off x="135007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26179</xdr:rowOff>
    </xdr:from>
    <xdr:ext cx="405111" cy="259045"/>
    <xdr:sp macro="" textlink="">
      <xdr:nvSpPr>
        <xdr:cNvPr id="466" name="n_4mainValue【学校施設】&#10;有形固定資産減価償却率">
          <a:extLst>
            <a:ext uri="{FF2B5EF4-FFF2-40B4-BE49-F238E27FC236}">
              <a16:creationId xmlns:a16="http://schemas.microsoft.com/office/drawing/2014/main" id="{9D3035AC-D1CC-4A7B-A817-2E1BC52974E4}"/>
            </a:ext>
          </a:extLst>
        </xdr:cNvPr>
        <xdr:cNvSpPr txBox="1"/>
      </xdr:nvSpPr>
      <xdr:spPr>
        <a:xfrm>
          <a:off x="12611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2AA13546-7420-4D85-B109-72C87516461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2FF4CD1C-2F55-48E1-AB53-3A5B252858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8231DF9D-FB65-4634-AE0B-D67D771F388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A606CD96-4E54-4F35-96B4-BF33E3EE74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DFA166B-8891-4147-8E6E-8FDEA2C81D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F9BAA698-8ADA-424D-BA0D-899CD70238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EFC6912A-421B-456D-8DCF-C59738AF01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34F6329D-65C9-4F81-8BEA-13EDBAB4B7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B857D4B9-8C8D-4022-BAF2-7F5A07129C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6DA0E010-FA95-4BC7-97AE-8E99B659CD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4A30EA47-21E9-4EAF-8378-047E4DD0E9E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E9F90969-E8AF-4798-B5A5-862E8ADEE3D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C0D5B58C-72F1-450A-9E89-2EE6F3BF6BF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2959815E-566B-49BF-867B-843AAB2B47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6C732F65-0043-45B6-9A94-86D28326F2F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4569FF61-055C-4F02-AF24-576BEB0B5F8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30DB4AB0-C1B1-44EE-A6FA-0E3E592EF21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E3AB7089-305C-47CE-900C-D910E08AE5B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6C44D95B-1D51-4AC2-A42D-933EA2140AF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891D27C3-8E0E-4E16-B697-F3C5E14E6B1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D77F76DE-1A4A-46D7-8076-D189DBDF05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FB67843F-DCDA-4EBA-AF2A-C6359286F51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3407DD0B-CCAA-4B7A-A151-E67D596007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A3CE91F5-7A97-43F7-AB65-90454F597AF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66EB2582-1AFB-42C2-B8CA-FA15C64A4FEA}"/>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483EEE01-B9A0-43E2-A970-5CE76D57213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BD836552-445B-41B1-BD7C-FF6D653B22D4}"/>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5D863D55-702D-47AB-9F92-1C7EE6F13764}"/>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a:extLst>
            <a:ext uri="{FF2B5EF4-FFF2-40B4-BE49-F238E27FC236}">
              <a16:creationId xmlns:a16="http://schemas.microsoft.com/office/drawing/2014/main" id="{8FDEB6F3-20A2-41BA-9468-69AE4A34CCA8}"/>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41A51411-D294-4C4F-BAA8-32F88486B9C9}"/>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8AEC6FBC-8D0B-4B2F-BB9E-8F60F81EE2EF}"/>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98" name="フローチャート: 判断 497">
          <a:extLst>
            <a:ext uri="{FF2B5EF4-FFF2-40B4-BE49-F238E27FC236}">
              <a16:creationId xmlns:a16="http://schemas.microsoft.com/office/drawing/2014/main" id="{49036A8F-F4E8-44F9-B0C2-BE62BED2E126}"/>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499" name="フローチャート: 判断 498">
          <a:extLst>
            <a:ext uri="{FF2B5EF4-FFF2-40B4-BE49-F238E27FC236}">
              <a16:creationId xmlns:a16="http://schemas.microsoft.com/office/drawing/2014/main" id="{2C350C18-D604-4979-A7AE-ED2F9C65BA72}"/>
            </a:ext>
          </a:extLst>
        </xdr:cNvPr>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500" name="フローチャート: 判断 499">
          <a:extLst>
            <a:ext uri="{FF2B5EF4-FFF2-40B4-BE49-F238E27FC236}">
              <a16:creationId xmlns:a16="http://schemas.microsoft.com/office/drawing/2014/main" id="{382316EB-2A85-4A85-A881-4200EF263B2F}"/>
            </a:ext>
          </a:extLst>
        </xdr:cNvPr>
        <xdr:cNvSpPr/>
      </xdr:nvSpPr>
      <xdr:spPr>
        <a:xfrm>
          <a:off x="18605500" y="106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6720EF2-D0B9-4C96-81DA-E27505792D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7AE2AFC-3142-4E94-B43F-8FF3E8EB2FA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A74EBFB-D6CC-4753-8938-7763A19673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B75C688-62C4-40F4-ACD7-38C9919B162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408966A-7958-4363-8A38-B729A822DB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11874</xdr:rowOff>
    </xdr:from>
    <xdr:to>
      <xdr:col>116</xdr:col>
      <xdr:colOff>114300</xdr:colOff>
      <xdr:row>63</xdr:row>
      <xdr:rowOff>113474</xdr:rowOff>
    </xdr:to>
    <xdr:sp macro="" textlink="">
      <xdr:nvSpPr>
        <xdr:cNvPr id="506" name="楕円 505">
          <a:extLst>
            <a:ext uri="{FF2B5EF4-FFF2-40B4-BE49-F238E27FC236}">
              <a16:creationId xmlns:a16="http://schemas.microsoft.com/office/drawing/2014/main" id="{56A4AC1E-A4D8-4F64-8C4A-8AB94A08FB2F}"/>
            </a:ext>
          </a:extLst>
        </xdr:cNvPr>
        <xdr:cNvSpPr/>
      </xdr:nvSpPr>
      <xdr:spPr>
        <a:xfrm>
          <a:off x="22110700" y="108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98251</xdr:rowOff>
    </xdr:from>
    <xdr:ext cx="469744" cy="259045"/>
    <xdr:sp macro="" textlink="">
      <xdr:nvSpPr>
        <xdr:cNvPr id="507" name="【学校施設】&#10;一人当たり面積該当値テキスト">
          <a:extLst>
            <a:ext uri="{FF2B5EF4-FFF2-40B4-BE49-F238E27FC236}">
              <a16:creationId xmlns:a16="http://schemas.microsoft.com/office/drawing/2014/main" id="{0F476DE8-4D88-40FF-9D79-67DE8A972D72}"/>
            </a:ext>
          </a:extLst>
        </xdr:cNvPr>
        <xdr:cNvSpPr txBox="1"/>
      </xdr:nvSpPr>
      <xdr:spPr>
        <a:xfrm>
          <a:off x="22199600" y="107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xdr:rowOff>
    </xdr:from>
    <xdr:to>
      <xdr:col>112</xdr:col>
      <xdr:colOff>38100</xdr:colOff>
      <xdr:row>63</xdr:row>
      <xdr:rowOff>112903</xdr:rowOff>
    </xdr:to>
    <xdr:sp macro="" textlink="">
      <xdr:nvSpPr>
        <xdr:cNvPr id="508" name="楕円 507">
          <a:extLst>
            <a:ext uri="{FF2B5EF4-FFF2-40B4-BE49-F238E27FC236}">
              <a16:creationId xmlns:a16="http://schemas.microsoft.com/office/drawing/2014/main" id="{A7CF4C98-BC0C-48F3-870B-EEA0242BE587}"/>
            </a:ext>
          </a:extLst>
        </xdr:cNvPr>
        <xdr:cNvSpPr/>
      </xdr:nvSpPr>
      <xdr:spPr>
        <a:xfrm>
          <a:off x="21272500" y="108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62103</xdr:rowOff>
    </xdr:from>
    <xdr:to>
      <xdr:col>116</xdr:col>
      <xdr:colOff>63500</xdr:colOff>
      <xdr:row>63</xdr:row>
      <xdr:rowOff>62674</xdr:rowOff>
    </xdr:to>
    <xdr:cxnSp macro="">
      <xdr:nvCxnSpPr>
        <xdr:cNvPr id="509" name="直線コネクタ 508">
          <a:extLst>
            <a:ext uri="{FF2B5EF4-FFF2-40B4-BE49-F238E27FC236}">
              <a16:creationId xmlns:a16="http://schemas.microsoft.com/office/drawing/2014/main" id="{0EE7017C-F22D-4024-9789-04517C44424E}"/>
            </a:ext>
          </a:extLst>
        </xdr:cNvPr>
        <xdr:cNvCxnSpPr/>
      </xdr:nvCxnSpPr>
      <xdr:spPr>
        <a:xfrm>
          <a:off x="21323300" y="1086345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12256</xdr:rowOff>
    </xdr:from>
    <xdr:to>
      <xdr:col>107</xdr:col>
      <xdr:colOff>101600</xdr:colOff>
      <xdr:row>63</xdr:row>
      <xdr:rowOff>113856</xdr:rowOff>
    </xdr:to>
    <xdr:sp macro="" textlink="">
      <xdr:nvSpPr>
        <xdr:cNvPr id="510" name="楕円 509">
          <a:extLst>
            <a:ext uri="{FF2B5EF4-FFF2-40B4-BE49-F238E27FC236}">
              <a16:creationId xmlns:a16="http://schemas.microsoft.com/office/drawing/2014/main" id="{28EFA96C-11AA-401E-8EFA-D90FEEDCB11F}"/>
            </a:ext>
          </a:extLst>
        </xdr:cNvPr>
        <xdr:cNvSpPr/>
      </xdr:nvSpPr>
      <xdr:spPr>
        <a:xfrm>
          <a:off x="20383500" y="108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62103</xdr:rowOff>
    </xdr:from>
    <xdr:to>
      <xdr:col>111</xdr:col>
      <xdr:colOff>177800</xdr:colOff>
      <xdr:row>63</xdr:row>
      <xdr:rowOff>63056</xdr:rowOff>
    </xdr:to>
    <xdr:cxnSp macro="">
      <xdr:nvCxnSpPr>
        <xdr:cNvPr id="511" name="直線コネクタ 510">
          <a:extLst>
            <a:ext uri="{FF2B5EF4-FFF2-40B4-BE49-F238E27FC236}">
              <a16:creationId xmlns:a16="http://schemas.microsoft.com/office/drawing/2014/main" id="{3DB55199-4510-4427-BE83-62613759F7EC}"/>
            </a:ext>
          </a:extLst>
        </xdr:cNvPr>
        <xdr:cNvCxnSpPr/>
      </xdr:nvCxnSpPr>
      <xdr:spPr>
        <a:xfrm flipV="1">
          <a:off x="20434300" y="1086345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11494</xdr:rowOff>
    </xdr:from>
    <xdr:to>
      <xdr:col>102</xdr:col>
      <xdr:colOff>165100</xdr:colOff>
      <xdr:row>63</xdr:row>
      <xdr:rowOff>113094</xdr:rowOff>
    </xdr:to>
    <xdr:sp macro="" textlink="">
      <xdr:nvSpPr>
        <xdr:cNvPr id="512" name="楕円 511">
          <a:extLst>
            <a:ext uri="{FF2B5EF4-FFF2-40B4-BE49-F238E27FC236}">
              <a16:creationId xmlns:a16="http://schemas.microsoft.com/office/drawing/2014/main" id="{847E0F5B-EF16-4944-9364-77D52EEDCDC9}"/>
            </a:ext>
          </a:extLst>
        </xdr:cNvPr>
        <xdr:cNvSpPr/>
      </xdr:nvSpPr>
      <xdr:spPr>
        <a:xfrm>
          <a:off x="19494500" y="108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62294</xdr:rowOff>
    </xdr:from>
    <xdr:to>
      <xdr:col>107</xdr:col>
      <xdr:colOff>50800</xdr:colOff>
      <xdr:row>63</xdr:row>
      <xdr:rowOff>63056</xdr:rowOff>
    </xdr:to>
    <xdr:cxnSp macro="">
      <xdr:nvCxnSpPr>
        <xdr:cNvPr id="513" name="直線コネクタ 512">
          <a:extLst>
            <a:ext uri="{FF2B5EF4-FFF2-40B4-BE49-F238E27FC236}">
              <a16:creationId xmlns:a16="http://schemas.microsoft.com/office/drawing/2014/main" id="{4064929F-9F71-4F96-A2B7-0E4B8D442D54}"/>
            </a:ext>
          </a:extLst>
        </xdr:cNvPr>
        <xdr:cNvCxnSpPr/>
      </xdr:nvCxnSpPr>
      <xdr:spPr>
        <a:xfrm>
          <a:off x="19545300" y="108636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xdr:rowOff>
    </xdr:from>
    <xdr:to>
      <xdr:col>98</xdr:col>
      <xdr:colOff>38100</xdr:colOff>
      <xdr:row>63</xdr:row>
      <xdr:rowOff>110617</xdr:rowOff>
    </xdr:to>
    <xdr:sp macro="" textlink="">
      <xdr:nvSpPr>
        <xdr:cNvPr id="514" name="楕円 513">
          <a:extLst>
            <a:ext uri="{FF2B5EF4-FFF2-40B4-BE49-F238E27FC236}">
              <a16:creationId xmlns:a16="http://schemas.microsoft.com/office/drawing/2014/main" id="{FEFEC7D9-D867-44D1-8F1E-79FFC4407615}"/>
            </a:ext>
          </a:extLst>
        </xdr:cNvPr>
        <xdr:cNvSpPr/>
      </xdr:nvSpPr>
      <xdr:spPr>
        <a:xfrm>
          <a:off x="18605500" y="108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59817</xdr:rowOff>
    </xdr:from>
    <xdr:to>
      <xdr:col>102</xdr:col>
      <xdr:colOff>114300</xdr:colOff>
      <xdr:row>63</xdr:row>
      <xdr:rowOff>62294</xdr:rowOff>
    </xdr:to>
    <xdr:cxnSp macro="">
      <xdr:nvCxnSpPr>
        <xdr:cNvPr id="515" name="直線コネクタ 514">
          <a:extLst>
            <a:ext uri="{FF2B5EF4-FFF2-40B4-BE49-F238E27FC236}">
              <a16:creationId xmlns:a16="http://schemas.microsoft.com/office/drawing/2014/main" id="{8F7343E3-FEB2-4F00-8E94-D5D8CE03F78C}"/>
            </a:ext>
          </a:extLst>
        </xdr:cNvPr>
        <xdr:cNvCxnSpPr/>
      </xdr:nvCxnSpPr>
      <xdr:spPr>
        <a:xfrm>
          <a:off x="18656300" y="1086116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a:extLst>
            <a:ext uri="{FF2B5EF4-FFF2-40B4-BE49-F238E27FC236}">
              <a16:creationId xmlns:a16="http://schemas.microsoft.com/office/drawing/2014/main" id="{7C7FBD52-5487-40B4-9E95-C2622A98814F}"/>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17" name="n_2aveValue【学校施設】&#10;一人当たり面積">
          <a:extLst>
            <a:ext uri="{FF2B5EF4-FFF2-40B4-BE49-F238E27FC236}">
              <a16:creationId xmlns:a16="http://schemas.microsoft.com/office/drawing/2014/main" id="{09B4D738-7CB7-4994-A502-859B94E05B19}"/>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518" name="n_3aveValue【学校施設】&#10;一人当たり面積">
          <a:extLst>
            <a:ext uri="{FF2B5EF4-FFF2-40B4-BE49-F238E27FC236}">
              <a16:creationId xmlns:a16="http://schemas.microsoft.com/office/drawing/2014/main" id="{74F8A6B9-E3D6-4F63-85F1-AA3B0FCC0696}"/>
            </a:ext>
          </a:extLst>
        </xdr:cNvPr>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147528</xdr:rowOff>
    </xdr:from>
    <xdr:ext cx="469744" cy="259045"/>
    <xdr:sp macro="" textlink="">
      <xdr:nvSpPr>
        <xdr:cNvPr id="519" name="n_4aveValue【学校施設】&#10;一人当たり面積">
          <a:extLst>
            <a:ext uri="{FF2B5EF4-FFF2-40B4-BE49-F238E27FC236}">
              <a16:creationId xmlns:a16="http://schemas.microsoft.com/office/drawing/2014/main" id="{6210E501-65B0-447B-BCDD-B9F26108A6A3}"/>
            </a:ext>
          </a:extLst>
        </xdr:cNvPr>
        <xdr:cNvSpPr txBox="1"/>
      </xdr:nvSpPr>
      <xdr:spPr>
        <a:xfrm>
          <a:off x="18421427" y="1043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104030</xdr:rowOff>
    </xdr:from>
    <xdr:ext cx="469744" cy="259045"/>
    <xdr:sp macro="" textlink="">
      <xdr:nvSpPr>
        <xdr:cNvPr id="520" name="n_1mainValue【学校施設】&#10;一人当たり面積">
          <a:extLst>
            <a:ext uri="{FF2B5EF4-FFF2-40B4-BE49-F238E27FC236}">
              <a16:creationId xmlns:a16="http://schemas.microsoft.com/office/drawing/2014/main" id="{1105992D-9462-4D36-A25A-6B42EBF52776}"/>
            </a:ext>
          </a:extLst>
        </xdr:cNvPr>
        <xdr:cNvSpPr txBox="1"/>
      </xdr:nvSpPr>
      <xdr:spPr>
        <a:xfrm>
          <a:off x="21075727" y="1090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104983</xdr:rowOff>
    </xdr:from>
    <xdr:ext cx="469744" cy="259045"/>
    <xdr:sp macro="" textlink="">
      <xdr:nvSpPr>
        <xdr:cNvPr id="521" name="n_2mainValue【学校施設】&#10;一人当たり面積">
          <a:extLst>
            <a:ext uri="{FF2B5EF4-FFF2-40B4-BE49-F238E27FC236}">
              <a16:creationId xmlns:a16="http://schemas.microsoft.com/office/drawing/2014/main" id="{465F26E0-7716-46A4-B010-2CDF4E3775C7}"/>
            </a:ext>
          </a:extLst>
        </xdr:cNvPr>
        <xdr:cNvSpPr txBox="1"/>
      </xdr:nvSpPr>
      <xdr:spPr>
        <a:xfrm>
          <a:off x="20199427" y="1090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104221</xdr:rowOff>
    </xdr:from>
    <xdr:ext cx="469744" cy="259045"/>
    <xdr:sp macro="" textlink="">
      <xdr:nvSpPr>
        <xdr:cNvPr id="522" name="n_3mainValue【学校施設】&#10;一人当たり面積">
          <a:extLst>
            <a:ext uri="{FF2B5EF4-FFF2-40B4-BE49-F238E27FC236}">
              <a16:creationId xmlns:a16="http://schemas.microsoft.com/office/drawing/2014/main" id="{EA830AC1-591B-4B12-90F8-0E1BD4F339D3}"/>
            </a:ext>
          </a:extLst>
        </xdr:cNvPr>
        <xdr:cNvSpPr txBox="1"/>
      </xdr:nvSpPr>
      <xdr:spPr>
        <a:xfrm>
          <a:off x="19310427" y="109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101744</xdr:rowOff>
    </xdr:from>
    <xdr:ext cx="469744" cy="259045"/>
    <xdr:sp macro="" textlink="">
      <xdr:nvSpPr>
        <xdr:cNvPr id="523" name="n_4mainValue【学校施設】&#10;一人当たり面積">
          <a:extLst>
            <a:ext uri="{FF2B5EF4-FFF2-40B4-BE49-F238E27FC236}">
              <a16:creationId xmlns:a16="http://schemas.microsoft.com/office/drawing/2014/main" id="{45A5D7EB-860B-4250-BCAD-59B21C21217D}"/>
            </a:ext>
          </a:extLst>
        </xdr:cNvPr>
        <xdr:cNvSpPr txBox="1"/>
      </xdr:nvSpPr>
      <xdr:spPr>
        <a:xfrm>
          <a:off x="18421427"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4BA5150B-7AD9-4135-BB55-5623766258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85F1E6A5-40D4-4293-B183-AF0A974B9D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4CA92757-12C4-4017-A33A-B89774EDB2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EB69183B-68B6-4D7D-922A-B09718F1FF7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9E065D45-8BC6-4EC5-8B58-B79380D54F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84B295CB-57AD-491D-936E-173C967004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25954090-AA5B-4FA5-8948-5404D5D2D0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CFDB80D8-D1F2-4384-8CC9-015DE0E84C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2EB963DF-0534-423E-83D0-FCD86EE10D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69EFE20-2BF1-4C5E-B117-C84408B9CB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1E364F5C-47A2-4B09-86A2-D9E1374249A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3B3638EE-2094-48E1-B2A4-FE216F3ECE4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BC01596F-83BF-4332-8551-4316FC61011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BF754EDA-1FED-4043-A221-89B3445D9E3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69BA66C5-9C3B-4681-84E7-6B7642BB3CE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F8D50295-AE19-4AEC-BB35-88DC927BB7F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F7DC2E88-6913-43CD-BC3B-C1B824EFDA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B9D3E579-648B-4324-BFC9-0E3DDD5CC86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F2351A67-A337-4447-B0F4-7D3C803742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9C631212-D992-489B-BB98-2626E828E87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F00B7775-862B-43F4-AF89-25FCD8F7E61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77CB1AF4-9D20-4F61-8B97-6075E3476B4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FB0E94DE-7550-4084-9FE2-D3F74FE7683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9F5EA64E-12A0-47DC-83E4-A32B7D29DCD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8B664534-B816-4A84-9FC4-66FBF0B0CB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539D4448-3520-4482-9E28-C57FF82ECDD8}"/>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469BCDDB-8A10-4FA6-88FB-F590DE3D35C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DEF38AF-6CE7-4C90-B8EA-789FB0E3930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a:extLst>
            <a:ext uri="{FF2B5EF4-FFF2-40B4-BE49-F238E27FC236}">
              <a16:creationId xmlns:a16="http://schemas.microsoft.com/office/drawing/2014/main" id="{9AD17C53-33DF-4176-AAA4-456709D56622}"/>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85580935-BFC1-46F5-A88A-2943B48DDC6B}"/>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554" name="【児童館】&#10;有形固定資産減価償却率平均値テキスト">
          <a:extLst>
            <a:ext uri="{FF2B5EF4-FFF2-40B4-BE49-F238E27FC236}">
              <a16:creationId xmlns:a16="http://schemas.microsoft.com/office/drawing/2014/main" id="{E611C558-CF5E-4AC9-8FB0-2276CE396CBB}"/>
            </a:ext>
          </a:extLst>
        </xdr:cNvPr>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a:extLst>
            <a:ext uri="{FF2B5EF4-FFF2-40B4-BE49-F238E27FC236}">
              <a16:creationId xmlns:a16="http://schemas.microsoft.com/office/drawing/2014/main" id="{60A41EE1-0418-4FBC-9F70-3B69BA005543}"/>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a:extLst>
            <a:ext uri="{FF2B5EF4-FFF2-40B4-BE49-F238E27FC236}">
              <a16:creationId xmlns:a16="http://schemas.microsoft.com/office/drawing/2014/main" id="{CBD7A855-205C-4054-BEDF-9F2743BDA776}"/>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57" name="フローチャート: 判断 556">
          <a:extLst>
            <a:ext uri="{FF2B5EF4-FFF2-40B4-BE49-F238E27FC236}">
              <a16:creationId xmlns:a16="http://schemas.microsoft.com/office/drawing/2014/main" id="{2872DE3A-5016-418C-90AB-47E493FE44E7}"/>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8" name="フローチャート: 判断 557">
          <a:extLst>
            <a:ext uri="{FF2B5EF4-FFF2-40B4-BE49-F238E27FC236}">
              <a16:creationId xmlns:a16="http://schemas.microsoft.com/office/drawing/2014/main" id="{C8BE7D71-298C-4782-9D06-50CC4769EB0E}"/>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59" name="フローチャート: 判断 558">
          <a:extLst>
            <a:ext uri="{FF2B5EF4-FFF2-40B4-BE49-F238E27FC236}">
              <a16:creationId xmlns:a16="http://schemas.microsoft.com/office/drawing/2014/main" id="{EA3272BF-063B-48E3-8893-C6403608B419}"/>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9DA3F69-133B-4248-8358-B4FE80E1F02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F35AC314-52DF-462F-9856-250925C7624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A8EC916-5C42-4002-AB37-77FF69899B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4925471-531B-4A46-AFE7-01FD25A27A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7D222F93-ED49-49AA-B840-62B17382C6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126093</xdr:rowOff>
    </xdr:from>
    <xdr:to>
      <xdr:col>85</xdr:col>
      <xdr:colOff>177800</xdr:colOff>
      <xdr:row>79</xdr:row>
      <xdr:rowOff>56243</xdr:rowOff>
    </xdr:to>
    <xdr:sp macro="" textlink="">
      <xdr:nvSpPr>
        <xdr:cNvPr id="565" name="楕円 564">
          <a:extLst>
            <a:ext uri="{FF2B5EF4-FFF2-40B4-BE49-F238E27FC236}">
              <a16:creationId xmlns:a16="http://schemas.microsoft.com/office/drawing/2014/main" id="{B55683F9-64C7-46CA-A62D-702B80D985F3}"/>
            </a:ext>
          </a:extLst>
        </xdr:cNvPr>
        <xdr:cNvSpPr/>
      </xdr:nvSpPr>
      <xdr:spPr>
        <a:xfrm>
          <a:off x="162687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148970</xdr:rowOff>
    </xdr:from>
    <xdr:ext cx="405111" cy="259045"/>
    <xdr:sp macro="" textlink="">
      <xdr:nvSpPr>
        <xdr:cNvPr id="566" name="【児童館】&#10;有形固定資産減価償却率該当値テキスト">
          <a:extLst>
            <a:ext uri="{FF2B5EF4-FFF2-40B4-BE49-F238E27FC236}">
              <a16:creationId xmlns:a16="http://schemas.microsoft.com/office/drawing/2014/main" id="{B44CC6FD-F5CD-4DE5-842F-74BB51D0A215}"/>
            </a:ext>
          </a:extLst>
        </xdr:cNvPr>
        <xdr:cNvSpPr txBox="1"/>
      </xdr:nvSpPr>
      <xdr:spPr>
        <a:xfrm>
          <a:off x="16357600" y="1335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57513</xdr:rowOff>
    </xdr:from>
    <xdr:to>
      <xdr:col>81</xdr:col>
      <xdr:colOff>101600</xdr:colOff>
      <xdr:row>78</xdr:row>
      <xdr:rowOff>159113</xdr:rowOff>
    </xdr:to>
    <xdr:sp macro="" textlink="">
      <xdr:nvSpPr>
        <xdr:cNvPr id="567" name="楕円 566">
          <a:extLst>
            <a:ext uri="{FF2B5EF4-FFF2-40B4-BE49-F238E27FC236}">
              <a16:creationId xmlns:a16="http://schemas.microsoft.com/office/drawing/2014/main" id="{A232C63D-DB02-49BB-B656-9DF65F0089E1}"/>
            </a:ext>
          </a:extLst>
        </xdr:cNvPr>
        <xdr:cNvSpPr/>
      </xdr:nvSpPr>
      <xdr:spPr>
        <a:xfrm>
          <a:off x="15430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108313</xdr:rowOff>
    </xdr:from>
    <xdr:to>
      <xdr:col>85</xdr:col>
      <xdr:colOff>127000</xdr:colOff>
      <xdr:row>79</xdr:row>
      <xdr:rowOff>5443</xdr:rowOff>
    </xdr:to>
    <xdr:cxnSp macro="">
      <xdr:nvCxnSpPr>
        <xdr:cNvPr id="568" name="直線コネクタ 567">
          <a:extLst>
            <a:ext uri="{FF2B5EF4-FFF2-40B4-BE49-F238E27FC236}">
              <a16:creationId xmlns:a16="http://schemas.microsoft.com/office/drawing/2014/main" id="{5A706F65-B96F-415D-9734-FF9E99DEB800}"/>
            </a:ext>
          </a:extLst>
        </xdr:cNvPr>
        <xdr:cNvCxnSpPr/>
      </xdr:nvCxnSpPr>
      <xdr:spPr>
        <a:xfrm>
          <a:off x="15481300" y="1348141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569" name="楕円 568">
          <a:extLst>
            <a:ext uri="{FF2B5EF4-FFF2-40B4-BE49-F238E27FC236}">
              <a16:creationId xmlns:a16="http://schemas.microsoft.com/office/drawing/2014/main" id="{6949C63D-1B14-42B9-9CAE-18DAF6A43B84}"/>
            </a:ext>
          </a:extLst>
        </xdr:cNvPr>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108313</xdr:rowOff>
    </xdr:from>
    <xdr:to>
      <xdr:col>81</xdr:col>
      <xdr:colOff>50800</xdr:colOff>
      <xdr:row>81</xdr:row>
      <xdr:rowOff>38100</xdr:rowOff>
    </xdr:to>
    <xdr:cxnSp macro="">
      <xdr:nvCxnSpPr>
        <xdr:cNvPr id="570" name="直線コネクタ 569">
          <a:extLst>
            <a:ext uri="{FF2B5EF4-FFF2-40B4-BE49-F238E27FC236}">
              <a16:creationId xmlns:a16="http://schemas.microsoft.com/office/drawing/2014/main" id="{E51B8D2C-4F98-470E-AD64-DF9AC2A5D82A}"/>
            </a:ext>
          </a:extLst>
        </xdr:cNvPr>
        <xdr:cNvCxnSpPr/>
      </xdr:nvCxnSpPr>
      <xdr:spPr>
        <a:xfrm flipV="1">
          <a:off x="14592300" y="13481413"/>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571" name="楕円 570">
          <a:extLst>
            <a:ext uri="{FF2B5EF4-FFF2-40B4-BE49-F238E27FC236}">
              <a16:creationId xmlns:a16="http://schemas.microsoft.com/office/drawing/2014/main" id="{39DABD5C-3825-46E9-ABBB-A8BA91B8355A}"/>
            </a:ext>
          </a:extLst>
        </xdr:cNvPr>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38100</xdr:rowOff>
    </xdr:to>
    <xdr:cxnSp macro="">
      <xdr:nvCxnSpPr>
        <xdr:cNvPr id="572" name="直線コネクタ 571">
          <a:extLst>
            <a:ext uri="{FF2B5EF4-FFF2-40B4-BE49-F238E27FC236}">
              <a16:creationId xmlns:a16="http://schemas.microsoft.com/office/drawing/2014/main" id="{017C687D-C31B-469C-B0A0-EF26B3144374}"/>
            </a:ext>
          </a:extLst>
        </xdr:cNvPr>
        <xdr:cNvCxnSpPr/>
      </xdr:nvCxnSpPr>
      <xdr:spPr>
        <a:xfrm>
          <a:off x="13703300" y="13868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573" name="楕円 572">
          <a:extLst>
            <a:ext uri="{FF2B5EF4-FFF2-40B4-BE49-F238E27FC236}">
              <a16:creationId xmlns:a16="http://schemas.microsoft.com/office/drawing/2014/main" id="{4CE9D32C-A663-4728-A875-51D02E75D876}"/>
            </a:ext>
          </a:extLst>
        </xdr:cNvPr>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83</xdr:row>
      <xdr:rowOff>118111</xdr:rowOff>
    </xdr:to>
    <xdr:cxnSp macro="">
      <xdr:nvCxnSpPr>
        <xdr:cNvPr id="574" name="直線コネクタ 573">
          <a:extLst>
            <a:ext uri="{FF2B5EF4-FFF2-40B4-BE49-F238E27FC236}">
              <a16:creationId xmlns:a16="http://schemas.microsoft.com/office/drawing/2014/main" id="{6B170E86-DE2C-47F4-9223-EBCE01023CE3}"/>
            </a:ext>
          </a:extLst>
        </xdr:cNvPr>
        <xdr:cNvCxnSpPr/>
      </xdr:nvCxnSpPr>
      <xdr:spPr>
        <a:xfrm flipV="1">
          <a:off x="12814300" y="13868400"/>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575" name="n_1aveValue【児童館】&#10;有形固定資産減価償却率">
          <a:extLst>
            <a:ext uri="{FF2B5EF4-FFF2-40B4-BE49-F238E27FC236}">
              <a16:creationId xmlns:a16="http://schemas.microsoft.com/office/drawing/2014/main" id="{621998EC-E060-4CF3-8AA5-DD3F578CAEBF}"/>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576" name="n_2aveValue【児童館】&#10;有形固定資産減価償却率">
          <a:extLst>
            <a:ext uri="{FF2B5EF4-FFF2-40B4-BE49-F238E27FC236}">
              <a16:creationId xmlns:a16="http://schemas.microsoft.com/office/drawing/2014/main" id="{BC5F290A-50B3-48C8-B168-24A8A88A1462}"/>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577" name="n_3aveValue【児童館】&#10;有形固定資産減価償却率">
          <a:extLst>
            <a:ext uri="{FF2B5EF4-FFF2-40B4-BE49-F238E27FC236}">
              <a16:creationId xmlns:a16="http://schemas.microsoft.com/office/drawing/2014/main" id="{8DFEA585-F193-4F26-8997-82D65A902F9F}"/>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78" name="n_4aveValue【児童館】&#10;有形固定資産減価償却率">
          <a:extLst>
            <a:ext uri="{FF2B5EF4-FFF2-40B4-BE49-F238E27FC236}">
              <a16:creationId xmlns:a16="http://schemas.microsoft.com/office/drawing/2014/main" id="{8711A13A-1927-4721-9EBF-66DFB3922277}"/>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4190</xdr:rowOff>
    </xdr:from>
    <xdr:ext cx="405111" cy="259045"/>
    <xdr:sp macro="" textlink="">
      <xdr:nvSpPr>
        <xdr:cNvPr id="579" name="n_1mainValue【児童館】&#10;有形固定資産減価償却率">
          <a:extLst>
            <a:ext uri="{FF2B5EF4-FFF2-40B4-BE49-F238E27FC236}">
              <a16:creationId xmlns:a16="http://schemas.microsoft.com/office/drawing/2014/main" id="{72A80DFE-6329-4E42-AD46-D23B98BDC3ED}"/>
            </a:ext>
          </a:extLst>
        </xdr:cNvPr>
        <xdr:cNvSpPr txBox="1"/>
      </xdr:nvSpPr>
      <xdr:spPr>
        <a:xfrm>
          <a:off x="152660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580" name="n_2mainValue【児童館】&#10;有形固定資産減価償却率">
          <a:extLst>
            <a:ext uri="{FF2B5EF4-FFF2-40B4-BE49-F238E27FC236}">
              <a16:creationId xmlns:a16="http://schemas.microsoft.com/office/drawing/2014/main" id="{C6CF5577-DD95-460B-8D9E-EFAC6852A714}"/>
            </a:ext>
          </a:extLst>
        </xdr:cNvPr>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581" name="n_3mainValue【児童館】&#10;有形固定資産減価償却率">
          <a:extLst>
            <a:ext uri="{FF2B5EF4-FFF2-40B4-BE49-F238E27FC236}">
              <a16:creationId xmlns:a16="http://schemas.microsoft.com/office/drawing/2014/main" id="{D6FA83D4-5142-46EC-9553-E8CF13F073F2}"/>
            </a:ext>
          </a:extLst>
        </xdr:cNvPr>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582" name="n_4mainValue【児童館】&#10;有形固定資産減価償却率">
          <a:extLst>
            <a:ext uri="{FF2B5EF4-FFF2-40B4-BE49-F238E27FC236}">
              <a16:creationId xmlns:a16="http://schemas.microsoft.com/office/drawing/2014/main" id="{E0B7D723-C90E-49AD-8F35-7EBACE782B7F}"/>
            </a:ext>
          </a:extLst>
        </xdr:cNvPr>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1810EC66-C96C-4518-BE9A-8BD0550922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65A7898-0D0E-4B10-A386-39AC3B5A92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3F8C8C0B-C74F-4DED-B817-F8A7F71240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446B4661-3C60-4DFB-ADC6-B3B05D7E03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26594C77-EC2F-4EF5-BF49-EA5BBB7B26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7410BCCA-AABA-48DF-A865-005A16A36A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6C000DA1-AE87-4425-8ECD-DAB9E78404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1920BC99-34BE-429E-9F0B-387C33198F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7862EBD4-C461-4A8C-B6BB-5B79CE5FF5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44BC8542-E159-4ED2-A5FC-209DFF2220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D25299-D45B-4B13-95F8-FE30249879C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93D9B706-9327-4F6D-9F5C-3CBB612E7FE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32FD58E5-D4A4-4A9D-A346-9A36DC9C8D4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85D10DD5-FDF3-4BB0-A646-B6EB0010108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7804310D-F01C-4083-93D6-EC61411A9F8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6766D1C7-79C6-43E1-9486-4FE4E5C5734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2A3C911D-4F42-43D0-8B93-77D5FDA2F69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2538664E-BE29-4455-AF22-15E3F618FAD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5011CB28-3027-409D-8E95-F547F0561CE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406F7F10-9142-42B4-89F8-63E8712D613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AC52FCE1-8129-4E9F-B5E1-89592CC7DF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46FE1AD5-1D84-46D5-AEA3-0CEC39FD56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9299B888-905A-44C5-B297-AEF93D73B08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46AFBF1A-5EFE-4A33-8F3C-86922FDCAF28}"/>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642C657C-ADF8-4607-96C4-01F9EAFF59A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C6556172-80E3-4422-B42D-84431DBC662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9" name="【児童館】&#10;一人当たり面積最大値テキスト">
          <a:extLst>
            <a:ext uri="{FF2B5EF4-FFF2-40B4-BE49-F238E27FC236}">
              <a16:creationId xmlns:a16="http://schemas.microsoft.com/office/drawing/2014/main" id="{870D8698-A026-4D9E-A85D-0865D23E9294}"/>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0" name="直線コネクタ 609">
          <a:extLst>
            <a:ext uri="{FF2B5EF4-FFF2-40B4-BE49-F238E27FC236}">
              <a16:creationId xmlns:a16="http://schemas.microsoft.com/office/drawing/2014/main" id="{919CDF61-89FF-4647-98B0-2CD57A1E40DB}"/>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11" name="【児童館】&#10;一人当たり面積平均値テキスト">
          <a:extLst>
            <a:ext uri="{FF2B5EF4-FFF2-40B4-BE49-F238E27FC236}">
              <a16:creationId xmlns:a16="http://schemas.microsoft.com/office/drawing/2014/main" id="{F7AD020A-9778-47A9-A54E-9AE5F6141345}"/>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2" name="フローチャート: 判断 611">
          <a:extLst>
            <a:ext uri="{FF2B5EF4-FFF2-40B4-BE49-F238E27FC236}">
              <a16:creationId xmlns:a16="http://schemas.microsoft.com/office/drawing/2014/main" id="{740301A0-9D50-4E4A-A3FE-0C2AF9F4775F}"/>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21EB9D3F-FF46-40F6-BB0F-6B1C8017A4D9}"/>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14" name="フローチャート: 判断 613">
          <a:extLst>
            <a:ext uri="{FF2B5EF4-FFF2-40B4-BE49-F238E27FC236}">
              <a16:creationId xmlns:a16="http://schemas.microsoft.com/office/drawing/2014/main" id="{AB636157-0FDB-449D-855E-9F816B0B51E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15" name="フローチャート: 判断 614">
          <a:extLst>
            <a:ext uri="{FF2B5EF4-FFF2-40B4-BE49-F238E27FC236}">
              <a16:creationId xmlns:a16="http://schemas.microsoft.com/office/drawing/2014/main" id="{82914C24-1B99-432D-AAB7-79F084784A05}"/>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16" name="フローチャート: 判断 615">
          <a:extLst>
            <a:ext uri="{FF2B5EF4-FFF2-40B4-BE49-F238E27FC236}">
              <a16:creationId xmlns:a16="http://schemas.microsoft.com/office/drawing/2014/main" id="{2D13ACAC-1A92-435A-8354-DF9FBD9B7505}"/>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2DA3C2B-5139-4456-B151-46A7E4AA7F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7DA90CA-A919-4A93-89AE-FD8489E438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1A68E50D-7AED-46E9-BA78-F339BE4D56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2FC749A-A2BE-4A5C-8046-9AC11FAA95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EFCF4C0-AE1A-4BC6-B833-FEE9F0E293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25400</xdr:rowOff>
    </xdr:from>
    <xdr:to>
      <xdr:col>116</xdr:col>
      <xdr:colOff>114300</xdr:colOff>
      <xdr:row>82</xdr:row>
      <xdr:rowOff>127000</xdr:rowOff>
    </xdr:to>
    <xdr:sp macro="" textlink="">
      <xdr:nvSpPr>
        <xdr:cNvPr id="622" name="楕円 621">
          <a:extLst>
            <a:ext uri="{FF2B5EF4-FFF2-40B4-BE49-F238E27FC236}">
              <a16:creationId xmlns:a16="http://schemas.microsoft.com/office/drawing/2014/main" id="{C6D8B728-0AFF-4788-901F-CFF381C44D95}"/>
            </a:ext>
          </a:extLst>
        </xdr:cNvPr>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48277</xdr:rowOff>
    </xdr:from>
    <xdr:ext cx="469744" cy="259045"/>
    <xdr:sp macro="" textlink="">
      <xdr:nvSpPr>
        <xdr:cNvPr id="623" name="【児童館】&#10;一人当たり面積該当値テキスト">
          <a:extLst>
            <a:ext uri="{FF2B5EF4-FFF2-40B4-BE49-F238E27FC236}">
              <a16:creationId xmlns:a16="http://schemas.microsoft.com/office/drawing/2014/main" id="{532D19DD-19CA-48BC-8882-42F9C509B678}"/>
            </a:ext>
          </a:extLst>
        </xdr:cNvPr>
        <xdr:cNvSpPr txBox="1"/>
      </xdr:nvSpPr>
      <xdr:spPr>
        <a:xfrm>
          <a:off x="22199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624" name="楕円 623">
          <a:extLst>
            <a:ext uri="{FF2B5EF4-FFF2-40B4-BE49-F238E27FC236}">
              <a16:creationId xmlns:a16="http://schemas.microsoft.com/office/drawing/2014/main" id="{28522CF7-6D99-4CD7-8F04-1DBDDACBADB9}"/>
            </a:ext>
          </a:extLst>
        </xdr:cNvPr>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76200</xdr:rowOff>
    </xdr:to>
    <xdr:cxnSp macro="">
      <xdr:nvCxnSpPr>
        <xdr:cNvPr id="625" name="直線コネクタ 624">
          <a:extLst>
            <a:ext uri="{FF2B5EF4-FFF2-40B4-BE49-F238E27FC236}">
              <a16:creationId xmlns:a16="http://schemas.microsoft.com/office/drawing/2014/main" id="{B34B0D15-68AA-42CD-9727-BC84D55366DF}"/>
            </a:ext>
          </a:extLst>
        </xdr:cNvPr>
        <xdr:cNvCxnSpPr/>
      </xdr:nvCxnSpPr>
      <xdr:spPr>
        <a:xfrm>
          <a:off x="21323300" y="1413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26" name="楕円 625">
          <a:extLst>
            <a:ext uri="{FF2B5EF4-FFF2-40B4-BE49-F238E27FC236}">
              <a16:creationId xmlns:a16="http://schemas.microsoft.com/office/drawing/2014/main" id="{7766B3AC-2572-4A45-9D6A-4A9279214A3C}"/>
            </a:ext>
          </a:extLst>
        </xdr:cNvPr>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84</xdr:row>
      <xdr:rowOff>133350</xdr:rowOff>
    </xdr:to>
    <xdr:cxnSp macro="">
      <xdr:nvCxnSpPr>
        <xdr:cNvPr id="627" name="直線コネクタ 626">
          <a:extLst>
            <a:ext uri="{FF2B5EF4-FFF2-40B4-BE49-F238E27FC236}">
              <a16:creationId xmlns:a16="http://schemas.microsoft.com/office/drawing/2014/main" id="{24424B44-6168-4F74-8A15-A9E92C3B47DB}"/>
            </a:ext>
          </a:extLst>
        </xdr:cNvPr>
        <xdr:cNvCxnSpPr/>
      </xdr:nvCxnSpPr>
      <xdr:spPr>
        <a:xfrm flipV="1">
          <a:off x="20434300" y="141351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628" name="楕円 627">
          <a:extLst>
            <a:ext uri="{FF2B5EF4-FFF2-40B4-BE49-F238E27FC236}">
              <a16:creationId xmlns:a16="http://schemas.microsoft.com/office/drawing/2014/main" id="{BF5099D8-48C4-4861-94AB-E5429670F3E1}"/>
            </a:ext>
          </a:extLst>
        </xdr:cNvPr>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629" name="直線コネクタ 628">
          <a:extLst>
            <a:ext uri="{FF2B5EF4-FFF2-40B4-BE49-F238E27FC236}">
              <a16:creationId xmlns:a16="http://schemas.microsoft.com/office/drawing/2014/main" id="{D17EBA5E-5A94-4AE6-83E5-7B946E49A363}"/>
            </a:ext>
          </a:extLst>
        </xdr:cNvPr>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139700</xdr:rowOff>
    </xdr:from>
    <xdr:to>
      <xdr:col>98</xdr:col>
      <xdr:colOff>38100</xdr:colOff>
      <xdr:row>80</xdr:row>
      <xdr:rowOff>69850</xdr:rowOff>
    </xdr:to>
    <xdr:sp macro="" textlink="">
      <xdr:nvSpPr>
        <xdr:cNvPr id="630" name="楕円 629">
          <a:extLst>
            <a:ext uri="{FF2B5EF4-FFF2-40B4-BE49-F238E27FC236}">
              <a16:creationId xmlns:a16="http://schemas.microsoft.com/office/drawing/2014/main" id="{DEC35998-9E69-4D45-9CCF-EC45E0D64037}"/>
            </a:ext>
          </a:extLst>
        </xdr:cNvPr>
        <xdr:cNvSpPr/>
      </xdr:nvSpPr>
      <xdr:spPr>
        <a:xfrm>
          <a:off x="18605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19050</xdr:rowOff>
    </xdr:from>
    <xdr:to>
      <xdr:col>102</xdr:col>
      <xdr:colOff>114300</xdr:colOff>
      <xdr:row>84</xdr:row>
      <xdr:rowOff>133350</xdr:rowOff>
    </xdr:to>
    <xdr:cxnSp macro="">
      <xdr:nvCxnSpPr>
        <xdr:cNvPr id="631" name="直線コネクタ 630">
          <a:extLst>
            <a:ext uri="{FF2B5EF4-FFF2-40B4-BE49-F238E27FC236}">
              <a16:creationId xmlns:a16="http://schemas.microsoft.com/office/drawing/2014/main" id="{8CA57E78-1E6A-4797-9352-EEA5EE07E1EF}"/>
            </a:ext>
          </a:extLst>
        </xdr:cNvPr>
        <xdr:cNvCxnSpPr/>
      </xdr:nvCxnSpPr>
      <xdr:spPr>
        <a:xfrm>
          <a:off x="18656300" y="1373505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2" name="n_1aveValue【児童館】&#10;一人当たり面積">
          <a:extLst>
            <a:ext uri="{FF2B5EF4-FFF2-40B4-BE49-F238E27FC236}">
              <a16:creationId xmlns:a16="http://schemas.microsoft.com/office/drawing/2014/main" id="{67310728-A8BC-494D-BE46-2C3EF179CD93}"/>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33" name="n_2aveValue【児童館】&#10;一人当たり面積">
          <a:extLst>
            <a:ext uri="{FF2B5EF4-FFF2-40B4-BE49-F238E27FC236}">
              <a16:creationId xmlns:a16="http://schemas.microsoft.com/office/drawing/2014/main" id="{B5589912-A432-4570-BDB2-C4BED6BEF1F2}"/>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34" name="n_3aveValue【児童館】&#10;一人当たり面積">
          <a:extLst>
            <a:ext uri="{FF2B5EF4-FFF2-40B4-BE49-F238E27FC236}">
              <a16:creationId xmlns:a16="http://schemas.microsoft.com/office/drawing/2014/main" id="{93A4C9F8-F18D-4DCD-8F9B-BD4831A4F3D9}"/>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635" name="n_4aveValue【児童館】&#10;一人当たり面積">
          <a:extLst>
            <a:ext uri="{FF2B5EF4-FFF2-40B4-BE49-F238E27FC236}">
              <a16:creationId xmlns:a16="http://schemas.microsoft.com/office/drawing/2014/main" id="{8D5A04F7-2074-4575-8B3F-71F9CDA89914}"/>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636" name="n_1mainValue【児童館】&#10;一人当たり面積">
          <a:extLst>
            <a:ext uri="{FF2B5EF4-FFF2-40B4-BE49-F238E27FC236}">
              <a16:creationId xmlns:a16="http://schemas.microsoft.com/office/drawing/2014/main" id="{5F2D9AE9-CFC0-4456-B937-D3D7E66D0A70}"/>
            </a:ext>
          </a:extLst>
        </xdr:cNvPr>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37" name="n_2mainValue【児童館】&#10;一人当たり面積">
          <a:extLst>
            <a:ext uri="{FF2B5EF4-FFF2-40B4-BE49-F238E27FC236}">
              <a16:creationId xmlns:a16="http://schemas.microsoft.com/office/drawing/2014/main" id="{B57B7E44-7E27-4EA4-B368-C02537A7FF7C}"/>
            </a:ext>
          </a:extLst>
        </xdr:cNvPr>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638" name="n_3mainValue【児童館】&#10;一人当たり面積">
          <a:extLst>
            <a:ext uri="{FF2B5EF4-FFF2-40B4-BE49-F238E27FC236}">
              <a16:creationId xmlns:a16="http://schemas.microsoft.com/office/drawing/2014/main" id="{2B7F5EC0-4105-4C96-8636-925C9081F29E}"/>
            </a:ext>
          </a:extLst>
        </xdr:cNvPr>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86377</xdr:rowOff>
    </xdr:from>
    <xdr:ext cx="469744" cy="259045"/>
    <xdr:sp macro="" textlink="">
      <xdr:nvSpPr>
        <xdr:cNvPr id="639" name="n_4mainValue【児童館】&#10;一人当たり面積">
          <a:extLst>
            <a:ext uri="{FF2B5EF4-FFF2-40B4-BE49-F238E27FC236}">
              <a16:creationId xmlns:a16="http://schemas.microsoft.com/office/drawing/2014/main" id="{F248155B-1FD8-45A0-A891-3A4114F4B006}"/>
            </a:ext>
          </a:extLst>
        </xdr:cNvPr>
        <xdr:cNvSpPr txBox="1"/>
      </xdr:nvSpPr>
      <xdr:spPr>
        <a:xfrm>
          <a:off x="18421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76D1323-854D-4B6F-A1C5-C76F223FD1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AA0A52-8DF1-4561-B4D1-BE9A841D86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FF6A7D8F-1EFC-4855-BC05-E7B633950E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FC062739-FBFC-4C9D-A54B-A10CCBAA8B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8E646A8-EDBD-4C3C-9E43-8BE564A6DD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DC01548E-B2CA-4ABB-A643-9E74AC5B25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3A3CFB81-FEA6-4A1B-84F0-DA2036DA2B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9AFF0CA4-AC83-4A5F-8FD2-85133138F1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F4A134CC-FF94-47D5-81D3-70B94FF1FE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68E4510-60EA-4D53-A732-E67230133A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CE3A6AE7-FC02-4DA4-9C03-A8A578AAAF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6D12E551-A657-41D0-8A7D-D752FC8AAD1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E0B64C99-07F0-4E61-820F-60CD465CF4D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F7A4FF2E-235C-458F-9386-F42CE0C5DAC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1F75E90E-2B25-4F0F-802A-428D9675838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7DD50F8F-9127-406F-92F3-A2F02D9A28B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7788F6B7-285E-430E-A35B-B37F98FCDA8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E5FF8BF4-B12B-4BDD-8DB8-A21F64B8EE4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1CDAA910-4D9B-4F6F-B592-9F28515ACBB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B69166BC-30AE-466F-9F87-324F66D2927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4B8E8B29-DE94-4AAF-A1BC-EA95BFB4016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94C327F4-4C6B-4617-BD4D-CE10D0F0C4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FB2F193E-1971-4EE6-8629-F15803E0A6D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A46D612-7978-456D-B8F3-0057C1FC9A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6EE6D54D-B8AA-4EBE-9957-A6B6EE087C36}"/>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F7CD02E3-01CD-406E-935B-B178203721C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D035475D-3CEC-4E6D-BCCC-0EE579CB2B2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7" name="【公民館】&#10;有形固定資産減価償却率最大値テキスト">
          <a:extLst>
            <a:ext uri="{FF2B5EF4-FFF2-40B4-BE49-F238E27FC236}">
              <a16:creationId xmlns:a16="http://schemas.microsoft.com/office/drawing/2014/main" id="{3715400C-A503-4988-9AD5-65A97B6D6E5E}"/>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8" name="直線コネクタ 667">
          <a:extLst>
            <a:ext uri="{FF2B5EF4-FFF2-40B4-BE49-F238E27FC236}">
              <a16:creationId xmlns:a16="http://schemas.microsoft.com/office/drawing/2014/main" id="{8863D780-EF91-4699-BEE4-57923D790A79}"/>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9" name="【公民館】&#10;有形固定資産減価償却率平均値テキスト">
          <a:extLst>
            <a:ext uri="{FF2B5EF4-FFF2-40B4-BE49-F238E27FC236}">
              <a16:creationId xmlns:a16="http://schemas.microsoft.com/office/drawing/2014/main" id="{9732A92F-B780-4C0B-8FA3-411A93F6699F}"/>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70" name="フローチャート: 判断 669">
          <a:extLst>
            <a:ext uri="{FF2B5EF4-FFF2-40B4-BE49-F238E27FC236}">
              <a16:creationId xmlns:a16="http://schemas.microsoft.com/office/drawing/2014/main" id="{290C08AE-84DC-4E1C-BCDD-70B591AD6D3C}"/>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1" name="フローチャート: 判断 670">
          <a:extLst>
            <a:ext uri="{FF2B5EF4-FFF2-40B4-BE49-F238E27FC236}">
              <a16:creationId xmlns:a16="http://schemas.microsoft.com/office/drawing/2014/main" id="{3D04CA1B-CC67-4301-9527-422AF7220CA8}"/>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72" name="フローチャート: 判断 671">
          <a:extLst>
            <a:ext uri="{FF2B5EF4-FFF2-40B4-BE49-F238E27FC236}">
              <a16:creationId xmlns:a16="http://schemas.microsoft.com/office/drawing/2014/main" id="{9FD21B6F-84F1-4D8B-AAE8-D4CD9073547B}"/>
            </a:ext>
          </a:extLst>
        </xdr:cNvPr>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673" name="フローチャート: 判断 672">
          <a:extLst>
            <a:ext uri="{FF2B5EF4-FFF2-40B4-BE49-F238E27FC236}">
              <a16:creationId xmlns:a16="http://schemas.microsoft.com/office/drawing/2014/main" id="{6BAD9F07-2CE0-4C80-9119-810A7992E5E0}"/>
            </a:ext>
          </a:extLst>
        </xdr:cNvPr>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4" name="フローチャート: 判断 673">
          <a:extLst>
            <a:ext uri="{FF2B5EF4-FFF2-40B4-BE49-F238E27FC236}">
              <a16:creationId xmlns:a16="http://schemas.microsoft.com/office/drawing/2014/main" id="{F86CABD2-7E8E-48A8-8417-42B8D0C6B9DF}"/>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A745DCAB-9D5F-4EF9-86B2-65A68E3831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79B1BBC-C93F-4F90-8835-502EFBAC0D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7780A9C-6246-4808-9A24-0E32A4ADC4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0E180A4-86AC-45A1-AD88-0A968AD546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6CAC237-408C-4E1A-8A7E-3EE10910C3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636</xdr:rowOff>
    </xdr:from>
    <xdr:to>
      <xdr:col>85</xdr:col>
      <xdr:colOff>177800</xdr:colOff>
      <xdr:row>105</xdr:row>
      <xdr:rowOff>102236</xdr:rowOff>
    </xdr:to>
    <xdr:sp macro="" textlink="">
      <xdr:nvSpPr>
        <xdr:cNvPr id="680" name="楕円 679">
          <a:extLst>
            <a:ext uri="{FF2B5EF4-FFF2-40B4-BE49-F238E27FC236}">
              <a16:creationId xmlns:a16="http://schemas.microsoft.com/office/drawing/2014/main" id="{AE128B50-149D-4FEB-971C-31842555E5BD}"/>
            </a:ext>
          </a:extLst>
        </xdr:cNvPr>
        <xdr:cNvSpPr/>
      </xdr:nvSpPr>
      <xdr:spPr>
        <a:xfrm>
          <a:off x="16268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150513</xdr:rowOff>
    </xdr:from>
    <xdr:ext cx="405111" cy="259045"/>
    <xdr:sp macro="" textlink="">
      <xdr:nvSpPr>
        <xdr:cNvPr id="681" name="【公民館】&#10;有形固定資産減価償却率該当値テキスト">
          <a:extLst>
            <a:ext uri="{FF2B5EF4-FFF2-40B4-BE49-F238E27FC236}">
              <a16:creationId xmlns:a16="http://schemas.microsoft.com/office/drawing/2014/main" id="{A342A7FC-7F79-45F2-A568-798C396644D8}"/>
            </a:ext>
          </a:extLst>
        </xdr:cNvPr>
        <xdr:cNvSpPr txBox="1"/>
      </xdr:nvSpPr>
      <xdr:spPr>
        <a:xfrm>
          <a:off x="16357600"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682" name="楕円 681">
          <a:extLst>
            <a:ext uri="{FF2B5EF4-FFF2-40B4-BE49-F238E27FC236}">
              <a16:creationId xmlns:a16="http://schemas.microsoft.com/office/drawing/2014/main" id="{DA860F05-4FC0-4504-898F-145ACBE8F9CC}"/>
            </a:ext>
          </a:extLst>
        </xdr:cNvPr>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51436</xdr:rowOff>
    </xdr:to>
    <xdr:cxnSp macro="">
      <xdr:nvCxnSpPr>
        <xdr:cNvPr id="683" name="直線コネクタ 682">
          <a:extLst>
            <a:ext uri="{FF2B5EF4-FFF2-40B4-BE49-F238E27FC236}">
              <a16:creationId xmlns:a16="http://schemas.microsoft.com/office/drawing/2014/main" id="{95E2F30B-74C1-487A-9BEF-71DB8F360308}"/>
            </a:ext>
          </a:extLst>
        </xdr:cNvPr>
        <xdr:cNvCxnSpPr/>
      </xdr:nvCxnSpPr>
      <xdr:spPr>
        <a:xfrm>
          <a:off x="15481300" y="180213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684" name="楕円 683">
          <a:extLst>
            <a:ext uri="{FF2B5EF4-FFF2-40B4-BE49-F238E27FC236}">
              <a16:creationId xmlns:a16="http://schemas.microsoft.com/office/drawing/2014/main" id="{DDAC9F4D-2474-410D-97C0-1C6B7F96BAED}"/>
            </a:ext>
          </a:extLst>
        </xdr:cNvPr>
        <xdr:cNvSpPr/>
      </xdr:nvSpPr>
      <xdr:spPr>
        <a:xfrm>
          <a:off x="1454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150495</xdr:rowOff>
    </xdr:from>
    <xdr:to>
      <xdr:col>81</xdr:col>
      <xdr:colOff>50800</xdr:colOff>
      <xdr:row>105</xdr:row>
      <xdr:rowOff>19050</xdr:rowOff>
    </xdr:to>
    <xdr:cxnSp macro="">
      <xdr:nvCxnSpPr>
        <xdr:cNvPr id="685" name="直線コネクタ 684">
          <a:extLst>
            <a:ext uri="{FF2B5EF4-FFF2-40B4-BE49-F238E27FC236}">
              <a16:creationId xmlns:a16="http://schemas.microsoft.com/office/drawing/2014/main" id="{ABD64145-D442-4050-987A-F22613A15A00}"/>
            </a:ext>
          </a:extLst>
        </xdr:cNvPr>
        <xdr:cNvCxnSpPr/>
      </xdr:nvCxnSpPr>
      <xdr:spPr>
        <a:xfrm>
          <a:off x="14592300" y="17981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686" name="楕円 685">
          <a:extLst>
            <a:ext uri="{FF2B5EF4-FFF2-40B4-BE49-F238E27FC236}">
              <a16:creationId xmlns:a16="http://schemas.microsoft.com/office/drawing/2014/main" id="{AA98AA35-2765-4828-A569-06FC0D1F1847}"/>
            </a:ext>
          </a:extLst>
        </xdr:cNvPr>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150495</xdr:rowOff>
    </xdr:to>
    <xdr:cxnSp macro="">
      <xdr:nvCxnSpPr>
        <xdr:cNvPr id="687" name="直線コネクタ 686">
          <a:extLst>
            <a:ext uri="{FF2B5EF4-FFF2-40B4-BE49-F238E27FC236}">
              <a16:creationId xmlns:a16="http://schemas.microsoft.com/office/drawing/2014/main" id="{0CD140D4-40E2-48C4-A606-E65E278D72A8}"/>
            </a:ext>
          </a:extLst>
        </xdr:cNvPr>
        <xdr:cNvCxnSpPr/>
      </xdr:nvCxnSpPr>
      <xdr:spPr>
        <a:xfrm>
          <a:off x="13703300" y="17941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38736</xdr:rowOff>
    </xdr:from>
    <xdr:to>
      <xdr:col>67</xdr:col>
      <xdr:colOff>101600</xdr:colOff>
      <xdr:row>104</xdr:row>
      <xdr:rowOff>140336</xdr:rowOff>
    </xdr:to>
    <xdr:sp macro="" textlink="">
      <xdr:nvSpPr>
        <xdr:cNvPr id="688" name="楕円 687">
          <a:extLst>
            <a:ext uri="{FF2B5EF4-FFF2-40B4-BE49-F238E27FC236}">
              <a16:creationId xmlns:a16="http://schemas.microsoft.com/office/drawing/2014/main" id="{7439DB3E-528B-4A5D-B9B2-A3D4869617E8}"/>
            </a:ext>
          </a:extLst>
        </xdr:cNvPr>
        <xdr:cNvSpPr/>
      </xdr:nvSpPr>
      <xdr:spPr>
        <a:xfrm>
          <a:off x="12763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89536</xdr:rowOff>
    </xdr:from>
    <xdr:to>
      <xdr:col>71</xdr:col>
      <xdr:colOff>177800</xdr:colOff>
      <xdr:row>104</xdr:row>
      <xdr:rowOff>110489</xdr:rowOff>
    </xdr:to>
    <xdr:cxnSp macro="">
      <xdr:nvCxnSpPr>
        <xdr:cNvPr id="689" name="直線コネクタ 688">
          <a:extLst>
            <a:ext uri="{FF2B5EF4-FFF2-40B4-BE49-F238E27FC236}">
              <a16:creationId xmlns:a16="http://schemas.microsoft.com/office/drawing/2014/main" id="{911DA256-A52F-4E72-84EE-55884C01D26E}"/>
            </a:ext>
          </a:extLst>
        </xdr:cNvPr>
        <xdr:cNvCxnSpPr/>
      </xdr:nvCxnSpPr>
      <xdr:spPr>
        <a:xfrm>
          <a:off x="12814300" y="179203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0" name="n_1aveValue【公民館】&#10;有形固定資産減価償却率">
          <a:extLst>
            <a:ext uri="{FF2B5EF4-FFF2-40B4-BE49-F238E27FC236}">
              <a16:creationId xmlns:a16="http://schemas.microsoft.com/office/drawing/2014/main" id="{3F48D4D5-36C8-418A-BA3C-C37A8F13EAC6}"/>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691" name="n_2aveValue【公民館】&#10;有形固定資産減価償却率">
          <a:extLst>
            <a:ext uri="{FF2B5EF4-FFF2-40B4-BE49-F238E27FC236}">
              <a16:creationId xmlns:a16="http://schemas.microsoft.com/office/drawing/2014/main" id="{DA31F218-BD0E-4846-B225-F420B5C45D4A}"/>
            </a:ext>
          </a:extLst>
        </xdr:cNvPr>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692" name="n_3aveValue【公民館】&#10;有形固定資産減価償却率">
          <a:extLst>
            <a:ext uri="{FF2B5EF4-FFF2-40B4-BE49-F238E27FC236}">
              <a16:creationId xmlns:a16="http://schemas.microsoft.com/office/drawing/2014/main" id="{56847E5A-061C-474E-8520-402A189550EB}"/>
            </a:ext>
          </a:extLst>
        </xdr:cNvPr>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3" name="n_4aveValue【公民館】&#10;有形固定資産減価償却率">
          <a:extLst>
            <a:ext uri="{FF2B5EF4-FFF2-40B4-BE49-F238E27FC236}">
              <a16:creationId xmlns:a16="http://schemas.microsoft.com/office/drawing/2014/main" id="{87C65E18-A61F-4F77-8C18-28814333036A}"/>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694" name="n_1mainValue【公民館】&#10;有形固定資産減価償却率">
          <a:extLst>
            <a:ext uri="{FF2B5EF4-FFF2-40B4-BE49-F238E27FC236}">
              <a16:creationId xmlns:a16="http://schemas.microsoft.com/office/drawing/2014/main" id="{28021E4B-E52B-4E4C-A7CC-07909D8C4349}"/>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695" name="n_2mainValue【公民館】&#10;有形固定資産減価償却率">
          <a:extLst>
            <a:ext uri="{FF2B5EF4-FFF2-40B4-BE49-F238E27FC236}">
              <a16:creationId xmlns:a16="http://schemas.microsoft.com/office/drawing/2014/main" id="{67B8AC73-F2D9-481A-8964-1F4F7099E20D}"/>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696" name="n_3mainValue【公民館】&#10;有形固定資産減価償却率">
          <a:extLst>
            <a:ext uri="{FF2B5EF4-FFF2-40B4-BE49-F238E27FC236}">
              <a16:creationId xmlns:a16="http://schemas.microsoft.com/office/drawing/2014/main" id="{28F858DF-0388-4E6C-AF6E-57C9C5C7575F}"/>
            </a:ext>
          </a:extLst>
        </xdr:cNvPr>
        <xdr:cNvSpPr txBox="1"/>
      </xdr:nvSpPr>
      <xdr:spPr>
        <a:xfrm>
          <a:off x="13500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697" name="n_4mainValue【公民館】&#10;有形固定資産減価償却率">
          <a:extLst>
            <a:ext uri="{FF2B5EF4-FFF2-40B4-BE49-F238E27FC236}">
              <a16:creationId xmlns:a16="http://schemas.microsoft.com/office/drawing/2014/main" id="{2A2C5868-629F-4027-BD8F-2DA3F88B70F8}"/>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572B28CD-D409-40DD-A00D-B8D03B239F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727464B-C786-44CC-B194-F505A6D47B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2655A632-B0F8-4AC0-8FE7-DB5FFD1CD6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4F3C3BBC-4B9E-44F8-BC6B-24A1EE8E2F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4BB80800-37B5-4190-853B-F84053C13D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32FFC3E1-06FB-41A1-BF9E-1550EFEC1F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F35730B6-1E9A-42BD-BEEA-89CD9F22D6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7C8C3361-FC6A-4917-951B-966BE55DD7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67FF1D89-7AF5-483F-936E-96560B98E2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16631948-D861-49CC-BC29-4E13FA80C5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D5408FC-EB13-4024-B424-9BF1D0F042C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78685E85-F0BD-4B95-A28E-13B10D63FBD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F7B3F303-5CA2-4BF1-8F07-0C8477902D4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429A5532-46EA-44F2-AC27-49409267F15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49F01234-5AF2-43E1-BAEF-674478859E6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1F9D3C02-8BF9-425C-B536-F849B8D20C6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1C84FD1D-C2A4-49F0-950B-16E7711AC6F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F80F5A77-76FD-4EA4-88DE-90DBB84AD45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638ED1F9-AC13-4733-BCAD-FCB34AB5B8A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AB94DB0A-16C4-420F-8054-3C6A4EE3F5F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BFA60EA8-F541-45BE-9151-5A02BFD558F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6D75896-A548-4A08-87F4-9CCA90C045E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AED0B6CD-C862-4356-9CFB-7A73DB9DBE0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37117BF2-BFA3-4731-A5EF-98E94DB3DF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1C7FBDB4-2E28-47F7-A10A-7D7C5A9714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3" name="直線コネクタ 722">
          <a:extLst>
            <a:ext uri="{FF2B5EF4-FFF2-40B4-BE49-F238E27FC236}">
              <a16:creationId xmlns:a16="http://schemas.microsoft.com/office/drawing/2014/main" id="{DFD525F8-FAE4-4EC3-A7CC-CF6F32533348}"/>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4" name="【公民館】&#10;一人当たり面積最小値テキスト">
          <a:extLst>
            <a:ext uri="{FF2B5EF4-FFF2-40B4-BE49-F238E27FC236}">
              <a16:creationId xmlns:a16="http://schemas.microsoft.com/office/drawing/2014/main" id="{EA39A743-6226-49C5-A34C-5F98828F691F}"/>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5" name="直線コネクタ 724">
          <a:extLst>
            <a:ext uri="{FF2B5EF4-FFF2-40B4-BE49-F238E27FC236}">
              <a16:creationId xmlns:a16="http://schemas.microsoft.com/office/drawing/2014/main" id="{B0EED081-BCB0-42C0-A949-7C220DED23C6}"/>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6" name="【公民館】&#10;一人当たり面積最大値テキスト">
          <a:extLst>
            <a:ext uri="{FF2B5EF4-FFF2-40B4-BE49-F238E27FC236}">
              <a16:creationId xmlns:a16="http://schemas.microsoft.com/office/drawing/2014/main" id="{151277C1-B2D9-4B52-A650-081E7DC4FC29}"/>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7" name="直線コネクタ 726">
          <a:extLst>
            <a:ext uri="{FF2B5EF4-FFF2-40B4-BE49-F238E27FC236}">
              <a16:creationId xmlns:a16="http://schemas.microsoft.com/office/drawing/2014/main" id="{20AD4903-0123-4593-96AA-7F017A895B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8" name="【公民館】&#10;一人当たり面積平均値テキスト">
          <a:extLst>
            <a:ext uri="{FF2B5EF4-FFF2-40B4-BE49-F238E27FC236}">
              <a16:creationId xmlns:a16="http://schemas.microsoft.com/office/drawing/2014/main" id="{F4012D88-2EAC-4A42-B098-D8BD93741784}"/>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9" name="フローチャート: 判断 728">
          <a:extLst>
            <a:ext uri="{FF2B5EF4-FFF2-40B4-BE49-F238E27FC236}">
              <a16:creationId xmlns:a16="http://schemas.microsoft.com/office/drawing/2014/main" id="{059CF9F9-C8C6-4C9A-AC89-409BEC3A780D}"/>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30" name="フローチャート: 判断 729">
          <a:extLst>
            <a:ext uri="{FF2B5EF4-FFF2-40B4-BE49-F238E27FC236}">
              <a16:creationId xmlns:a16="http://schemas.microsoft.com/office/drawing/2014/main" id="{DACE534D-A808-4342-A03A-F8675B81031A}"/>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31" name="フローチャート: 判断 730">
          <a:extLst>
            <a:ext uri="{FF2B5EF4-FFF2-40B4-BE49-F238E27FC236}">
              <a16:creationId xmlns:a16="http://schemas.microsoft.com/office/drawing/2014/main" id="{31BAC9F2-DB3E-4D5E-805E-544A229B4A95}"/>
            </a:ext>
          </a:extLst>
        </xdr:cNvPr>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732" name="フローチャート: 判断 731">
          <a:extLst>
            <a:ext uri="{FF2B5EF4-FFF2-40B4-BE49-F238E27FC236}">
              <a16:creationId xmlns:a16="http://schemas.microsoft.com/office/drawing/2014/main" id="{7E7811EA-6B6C-4144-97BB-2CAD1B382703}"/>
            </a:ext>
          </a:extLst>
        </xdr:cNvPr>
        <xdr:cNvSpPr/>
      </xdr:nvSpPr>
      <xdr:spPr>
        <a:xfrm>
          <a:off x="19494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733" name="フローチャート: 判断 732">
          <a:extLst>
            <a:ext uri="{FF2B5EF4-FFF2-40B4-BE49-F238E27FC236}">
              <a16:creationId xmlns:a16="http://schemas.microsoft.com/office/drawing/2014/main" id="{0B798586-DFDF-4A72-9E3E-866E030C0F64}"/>
            </a:ext>
          </a:extLst>
        </xdr:cNvPr>
        <xdr:cNvSpPr/>
      </xdr:nvSpPr>
      <xdr:spPr>
        <a:xfrm>
          <a:off x="18605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9D46E31-5B1A-4492-A266-3961368D8B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D4AB4EF-2F6F-42D4-A97E-EDCEF105DC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B05DBBD-70D7-4F80-9555-6A748F244F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4005B56-1C35-45DA-853E-4279093716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DF5F11-F3B6-421C-AF9F-950D105C3A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39" name="楕円 738">
          <a:extLst>
            <a:ext uri="{FF2B5EF4-FFF2-40B4-BE49-F238E27FC236}">
              <a16:creationId xmlns:a16="http://schemas.microsoft.com/office/drawing/2014/main" id="{D24DC6F5-C7FA-41E4-A259-8A6241197B47}"/>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740" name="【公民館】&#10;一人当たり面積該当値テキスト">
          <a:extLst>
            <a:ext uri="{FF2B5EF4-FFF2-40B4-BE49-F238E27FC236}">
              <a16:creationId xmlns:a16="http://schemas.microsoft.com/office/drawing/2014/main" id="{881C9087-B7FA-4C15-B97B-C556EBB4F2E1}"/>
            </a:ext>
          </a:extLst>
        </xdr:cNvPr>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41" name="楕円 740">
          <a:extLst>
            <a:ext uri="{FF2B5EF4-FFF2-40B4-BE49-F238E27FC236}">
              <a16:creationId xmlns:a16="http://schemas.microsoft.com/office/drawing/2014/main" id="{23EAE474-11C7-4764-B3F9-5D7B6B644739}"/>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7620</xdr:rowOff>
    </xdr:to>
    <xdr:cxnSp macro="">
      <xdr:nvCxnSpPr>
        <xdr:cNvPr id="742" name="直線コネクタ 741">
          <a:extLst>
            <a:ext uri="{FF2B5EF4-FFF2-40B4-BE49-F238E27FC236}">
              <a16:creationId xmlns:a16="http://schemas.microsoft.com/office/drawing/2014/main" id="{6CD7D3E1-63E5-42D6-9C0E-CD130D26832B}"/>
            </a:ext>
          </a:extLst>
        </xdr:cNvPr>
        <xdr:cNvCxnSpPr/>
      </xdr:nvCxnSpPr>
      <xdr:spPr>
        <a:xfrm>
          <a:off x="21323300" y="185209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43" name="楕円 742">
          <a:extLst>
            <a:ext uri="{FF2B5EF4-FFF2-40B4-BE49-F238E27FC236}">
              <a16:creationId xmlns:a16="http://schemas.microsoft.com/office/drawing/2014/main" id="{B7CA33BA-591F-415E-BD59-C362C51601A4}"/>
            </a:ext>
          </a:extLst>
        </xdr:cNvPr>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7620</xdr:rowOff>
    </xdr:to>
    <xdr:cxnSp macro="">
      <xdr:nvCxnSpPr>
        <xdr:cNvPr id="744" name="直線コネクタ 743">
          <a:extLst>
            <a:ext uri="{FF2B5EF4-FFF2-40B4-BE49-F238E27FC236}">
              <a16:creationId xmlns:a16="http://schemas.microsoft.com/office/drawing/2014/main" id="{33FCD459-7E2A-4593-860B-2714A51A81F6}"/>
            </a:ext>
          </a:extLst>
        </xdr:cNvPr>
        <xdr:cNvCxnSpPr/>
      </xdr:nvCxnSpPr>
      <xdr:spPr>
        <a:xfrm flipV="1">
          <a:off x="20434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745" name="楕円 744">
          <a:extLst>
            <a:ext uri="{FF2B5EF4-FFF2-40B4-BE49-F238E27FC236}">
              <a16:creationId xmlns:a16="http://schemas.microsoft.com/office/drawing/2014/main" id="{5E3B378D-9334-4E9A-A20D-50E89EE967A2}"/>
            </a:ext>
          </a:extLst>
        </xdr:cNvPr>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7620</xdr:rowOff>
    </xdr:to>
    <xdr:cxnSp macro="">
      <xdr:nvCxnSpPr>
        <xdr:cNvPr id="746" name="直線コネクタ 745">
          <a:extLst>
            <a:ext uri="{FF2B5EF4-FFF2-40B4-BE49-F238E27FC236}">
              <a16:creationId xmlns:a16="http://schemas.microsoft.com/office/drawing/2014/main" id="{6ED528F3-65C2-4389-8757-651242011628}"/>
            </a:ext>
          </a:extLst>
        </xdr:cNvPr>
        <xdr:cNvCxnSpPr/>
      </xdr:nvCxnSpPr>
      <xdr:spPr>
        <a:xfrm>
          <a:off x="19545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47" name="楕円 746">
          <a:extLst>
            <a:ext uri="{FF2B5EF4-FFF2-40B4-BE49-F238E27FC236}">
              <a16:creationId xmlns:a16="http://schemas.microsoft.com/office/drawing/2014/main" id="{8AA137FD-FBAF-4C2E-964E-861302034285}"/>
            </a:ext>
          </a:extLst>
        </xdr:cNvPr>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7620</xdr:rowOff>
    </xdr:to>
    <xdr:cxnSp macro="">
      <xdr:nvCxnSpPr>
        <xdr:cNvPr id="748" name="直線コネクタ 747">
          <a:extLst>
            <a:ext uri="{FF2B5EF4-FFF2-40B4-BE49-F238E27FC236}">
              <a16:creationId xmlns:a16="http://schemas.microsoft.com/office/drawing/2014/main" id="{C91F14D5-70F0-453E-AA31-F9326A83EACD}"/>
            </a:ext>
          </a:extLst>
        </xdr:cNvPr>
        <xdr:cNvCxnSpPr/>
      </xdr:nvCxnSpPr>
      <xdr:spPr>
        <a:xfrm>
          <a:off x="18656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9" name="n_1aveValue【公民館】&#10;一人当たり面積">
          <a:extLst>
            <a:ext uri="{FF2B5EF4-FFF2-40B4-BE49-F238E27FC236}">
              <a16:creationId xmlns:a16="http://schemas.microsoft.com/office/drawing/2014/main" id="{EE671E4E-8A3E-48D4-801A-CE388B7867A8}"/>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750" name="n_2aveValue【公民館】&#10;一人当たり面積">
          <a:extLst>
            <a:ext uri="{FF2B5EF4-FFF2-40B4-BE49-F238E27FC236}">
              <a16:creationId xmlns:a16="http://schemas.microsoft.com/office/drawing/2014/main" id="{5D4805FF-89EA-4DEA-81E8-AEBF3B458E90}"/>
            </a:ext>
          </a:extLst>
        </xdr:cNvPr>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751" name="n_3aveValue【公民館】&#10;一人当たり面積">
          <a:extLst>
            <a:ext uri="{FF2B5EF4-FFF2-40B4-BE49-F238E27FC236}">
              <a16:creationId xmlns:a16="http://schemas.microsoft.com/office/drawing/2014/main" id="{D4856FDC-272E-490E-8428-73F577CF04DA}"/>
            </a:ext>
          </a:extLst>
        </xdr:cNvPr>
        <xdr:cNvSpPr txBox="1"/>
      </xdr:nvSpPr>
      <xdr:spPr>
        <a:xfrm>
          <a:off x="19310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752" name="n_4aveValue【公民館】&#10;一人当たり面積">
          <a:extLst>
            <a:ext uri="{FF2B5EF4-FFF2-40B4-BE49-F238E27FC236}">
              <a16:creationId xmlns:a16="http://schemas.microsoft.com/office/drawing/2014/main" id="{885E7500-0C0B-4CF1-B71E-F704BA785BBE}"/>
            </a:ext>
          </a:extLst>
        </xdr:cNvPr>
        <xdr:cNvSpPr txBox="1"/>
      </xdr:nvSpPr>
      <xdr:spPr>
        <a:xfrm>
          <a:off x="18421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53" name="n_1mainValue【公民館】&#10;一人当たり面積">
          <a:extLst>
            <a:ext uri="{FF2B5EF4-FFF2-40B4-BE49-F238E27FC236}">
              <a16:creationId xmlns:a16="http://schemas.microsoft.com/office/drawing/2014/main" id="{E633B699-D5CC-46F6-B908-61002AB232E9}"/>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54" name="n_2mainValue【公民館】&#10;一人当たり面積">
          <a:extLst>
            <a:ext uri="{FF2B5EF4-FFF2-40B4-BE49-F238E27FC236}">
              <a16:creationId xmlns:a16="http://schemas.microsoft.com/office/drawing/2014/main" id="{4455B848-841D-476A-A029-1E56523A871B}"/>
            </a:ext>
          </a:extLst>
        </xdr:cNvPr>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755" name="n_3mainValue【公民館】&#10;一人当たり面積">
          <a:extLst>
            <a:ext uri="{FF2B5EF4-FFF2-40B4-BE49-F238E27FC236}">
              <a16:creationId xmlns:a16="http://schemas.microsoft.com/office/drawing/2014/main" id="{1CCA7A52-CB20-43CE-86C2-3ECDA7ECC673}"/>
            </a:ext>
          </a:extLst>
        </xdr:cNvPr>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56" name="n_4mainValue【公民館】&#10;一人当たり面積">
          <a:extLst>
            <a:ext uri="{FF2B5EF4-FFF2-40B4-BE49-F238E27FC236}">
              <a16:creationId xmlns:a16="http://schemas.microsoft.com/office/drawing/2014/main" id="{FAD7C6B4-D7DF-48BD-B0FC-493C68D362CD}"/>
            </a:ext>
          </a:extLst>
        </xdr:cNvPr>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852CB357-5DF3-42C4-9846-F06E9699F1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C7248653-244D-4B3C-A54B-BA82D941964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77853702-1910-4BA2-A497-9E56C936C3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ほとんどの類型において、有形固定資産減価償却率は類似団体内平均を下回っているが、公民館については、類似団体内平均を上回っている。これは、市内に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館ある公民館のうち１館が耐用年数を経過しつつあるためである。当該公民館については、出張所機能も有しているため、機能を維持するため不具合箇所の修繕を実施するとともに、今後、他施設との複合化も含めて検討しているところである。また、すべての類型において、施設の経年により有形固定資産減価償却率は増加しており、今後も公共施設の計画的な老朽化対策に対応した予算配分が必要である。</a:t>
          </a:r>
        </a:p>
        <a:p>
          <a:r>
            <a:rPr kumimoji="1" lang="ja-JP" altLang="en-US" sz="1300">
              <a:latin typeface="ＭＳ Ｐゴシック" panose="020B0600070205080204" pitchFamily="50" charset="-128"/>
              <a:ea typeface="ＭＳ Ｐゴシック" panose="020B0600070205080204" pitchFamily="50" charset="-128"/>
            </a:rPr>
            <a:t>　人口一人当たりの施設面積等については、ほとんどの類型において、減少又は横ばいとなっている。これは、分母人口が増加しているためである。コンパクトな行政面積の中で大規模な研究施設、国の研修機関や基地等の国有施設を多く抱えているため、施設の保有総量を抑制できており、児童館以外の類型で類似団体内平均を下回る形となっている。児童館については、都心に近く、交通アクセスの良さなどから子育て世帯が多いため、総合児童センターを改築するなど、施設の保有量も多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417770-A8DB-4BD1-A002-7BA93D77CC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470450-B021-473D-8FC5-F161EC9B68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002F31-B3AD-49BA-9555-E7634A4E28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6F09B3-81B6-4BA6-8CDF-7B185024A0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040493-1F24-493C-B4D9-F529B6BC02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9F258C-2A8C-4F9E-B44D-C35DCB9500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14FB09-C453-4370-AC50-533F8089B5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0480CA-A023-420E-84BA-B1AA6570E6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70E0D1-AB33-4F19-ADB7-1DD415BB83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6CB9D8-9B82-47E5-B322-4317941452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83,962
81,546
11.04
35,236,546
32,224,362
2,863,079
17,083,188
17,673,131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4E4058-BFAA-4728-8D8B-98CBA306F6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25202D-6E42-4E41-97A2-C4CD91813D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DEE64B-D67E-410D-998D-CC98723632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FCC10E-743E-471D-A60E-BC9B74143D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55684A-9FB6-4218-89AD-C3E247B49CB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3216406-B978-45E0-AE85-EF79CC51D00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3B1216-6821-4CEC-A43E-C6B1CA653D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CC594C-7E22-411C-BDA4-0B3CB4A227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06F860-F042-4EF5-8B29-8874676F98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6A905B-339B-48C5-B867-106E84236A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DC35FF-EFDF-4FB7-A761-9FB1743043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EE720D-C5CB-422F-BBAF-B663FADBC7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4FBCDE-A46A-481C-BB19-32DF3219B6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8EBEB7-1EC5-4211-B54A-64B173CCE6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2491B3-F8E4-407D-933C-CDC8415FD5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007AD7-396F-48E0-8021-14BBC43893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C26DBD-72CB-4946-8995-1F61B817D0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AA6449-0188-44AD-8377-F16E255EB7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E0EA37-F600-4332-BC36-DF3934684A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66AF434-3C20-4B08-ADB0-95677F46961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0A3E6C-0144-45E8-A76E-D3524CC1E9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FA127B-5DFB-4AC8-9774-CDA4BC3402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1400EA7-C7AA-4A1B-A40F-2FFCAB0549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DD0713-6118-46AE-B482-A1E1964636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0D7D49-1615-408B-8217-86A74D93D7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41D142-C3C4-44CC-8EA1-8AE6754011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DA53BD-A05C-4736-8738-C6D0DBC9FD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6DF83B-FF91-4E75-9B56-BC1EDF9C4C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481730-B7E0-4818-9B7B-5D5B440135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7EE6CF-571E-4C71-9E7D-A7E8AA91B27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19C338-DAAE-4044-BA2F-E2D6D9E7911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ABE1497-2ACE-4620-96AA-1F88F030CA0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3BAD720-2E03-49D3-89AE-5525C27372F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0D9C5BF-3BCD-4478-A83F-E09844DFBC4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F224259-8C95-49E4-9535-96F0B8DEB03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B7A0F0E-15CB-46C8-B59B-51BA5ADB6F6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B982B1-C06D-4FD0-ABE3-BD9CF9E64F5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4948E1D-043A-4819-B4BE-0C7655626E0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39E607F-0B32-453B-A569-987B10DD0FD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239D381-6E2E-4A54-9592-E32118B121C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8395FFB-DD4F-4F0D-BF01-F9FA2B2EED1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7948938-47C5-4ABB-B6A3-F876CFCC522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5C6B8AA-46E1-46E5-A909-D98B71E3A3E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6A8B2C5-E570-444D-B2F3-CE1625DEEE9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57E3D37-E03E-4087-8DF6-DD45B7E662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8A4065E-4A77-4064-9981-FE019101F7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FC739DFE-0E0F-4A6B-8A3B-B0B086EF3B23}"/>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3BBC7C72-2874-4321-BCDC-FB901EE0E819}"/>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61F8CC94-3E34-4E84-AED5-CF57C9A8369C}"/>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6A2236B4-67CD-4ED6-8518-4BC1F38EDD8B}"/>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CD36D89D-2EE1-4D9E-9DED-9591130708B5}"/>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E10F2071-BFE4-4407-BEB4-4853D20CE7F4}"/>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B7A032D3-66D3-4BBA-8279-0C0A5CF9119B}"/>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E1C85066-6DAA-408B-AFA0-531370E2B519}"/>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EB021803-B8F0-42DC-8061-BBD9B0B92B61}"/>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B8ED10B-2EE8-4FB9-93A6-5F4036CD72C5}"/>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B92D86BC-6C2A-4293-BC9A-5ACB0B038CE7}"/>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AF6380-7B4D-4247-834C-F2683206B45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97983C-6C64-4BAD-AD00-EFF63B58D6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D41421-6621-464A-8D24-36B00CFC92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8197F4-0BE0-412E-9DBB-F4989D0ED9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C3927B-B0F7-429B-B01B-97D4DCAA93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154396</xdr:rowOff>
    </xdr:from>
    <xdr:to>
      <xdr:col>24</xdr:col>
      <xdr:colOff>114300</xdr:colOff>
      <xdr:row>39</xdr:row>
      <xdr:rowOff>84546</xdr:rowOff>
    </xdr:to>
    <xdr:sp macro="" textlink="">
      <xdr:nvSpPr>
        <xdr:cNvPr id="74" name="楕円 73">
          <a:extLst>
            <a:ext uri="{FF2B5EF4-FFF2-40B4-BE49-F238E27FC236}">
              <a16:creationId xmlns:a16="http://schemas.microsoft.com/office/drawing/2014/main" id="{D0F55BA7-DBF0-4C9E-947B-F8655F6B114C}"/>
            </a:ext>
          </a:extLst>
        </xdr:cNvPr>
        <xdr:cNvSpPr/>
      </xdr:nvSpPr>
      <xdr:spPr>
        <a:xfrm>
          <a:off x="4584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132823</xdr:rowOff>
    </xdr:from>
    <xdr:ext cx="405111" cy="259045"/>
    <xdr:sp macro="" textlink="">
      <xdr:nvSpPr>
        <xdr:cNvPr id="75" name="【図書館】&#10;有形固定資産減価償却率該当値テキスト">
          <a:extLst>
            <a:ext uri="{FF2B5EF4-FFF2-40B4-BE49-F238E27FC236}">
              <a16:creationId xmlns:a16="http://schemas.microsoft.com/office/drawing/2014/main" id="{F021E97E-F66D-4973-B293-2A37BDFD6157}"/>
            </a:ext>
          </a:extLst>
        </xdr:cNvPr>
        <xdr:cNvSpPr txBox="1"/>
      </xdr:nvSpPr>
      <xdr:spPr>
        <a:xfrm>
          <a:off x="4673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6" name="楕円 75">
          <a:extLst>
            <a:ext uri="{FF2B5EF4-FFF2-40B4-BE49-F238E27FC236}">
              <a16:creationId xmlns:a16="http://schemas.microsoft.com/office/drawing/2014/main" id="{6C88BACE-142B-4920-AA54-5BCB01451D34}"/>
            </a:ext>
          </a:extLst>
        </xdr:cNvPr>
        <xdr:cNvSpPr/>
      </xdr:nvSpPr>
      <xdr:spPr>
        <a:xfrm>
          <a:off x="3746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166007</xdr:rowOff>
    </xdr:from>
    <xdr:to>
      <xdr:col>24</xdr:col>
      <xdr:colOff>63500</xdr:colOff>
      <xdr:row>39</xdr:row>
      <xdr:rowOff>33746</xdr:rowOff>
    </xdr:to>
    <xdr:cxnSp macro="">
      <xdr:nvCxnSpPr>
        <xdr:cNvPr id="77" name="直線コネクタ 76">
          <a:extLst>
            <a:ext uri="{FF2B5EF4-FFF2-40B4-BE49-F238E27FC236}">
              <a16:creationId xmlns:a16="http://schemas.microsoft.com/office/drawing/2014/main" id="{71A84CC6-FF31-4547-9E57-19B56FD7DBAD}"/>
            </a:ext>
          </a:extLst>
        </xdr:cNvPr>
        <xdr:cNvCxnSpPr/>
      </xdr:nvCxnSpPr>
      <xdr:spPr>
        <a:xfrm>
          <a:off x="3797300" y="668110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77651</xdr:rowOff>
    </xdr:from>
    <xdr:to>
      <xdr:col>15</xdr:col>
      <xdr:colOff>101600</xdr:colOff>
      <xdr:row>39</xdr:row>
      <xdr:rowOff>7801</xdr:rowOff>
    </xdr:to>
    <xdr:sp macro="" textlink="">
      <xdr:nvSpPr>
        <xdr:cNvPr id="78" name="楕円 77">
          <a:extLst>
            <a:ext uri="{FF2B5EF4-FFF2-40B4-BE49-F238E27FC236}">
              <a16:creationId xmlns:a16="http://schemas.microsoft.com/office/drawing/2014/main" id="{1787EA1B-80FA-449A-B049-F48F09616157}"/>
            </a:ext>
          </a:extLst>
        </xdr:cNvPr>
        <xdr:cNvSpPr/>
      </xdr:nvSpPr>
      <xdr:spPr>
        <a:xfrm>
          <a:off x="2857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128451</xdr:rowOff>
    </xdr:from>
    <xdr:to>
      <xdr:col>19</xdr:col>
      <xdr:colOff>177800</xdr:colOff>
      <xdr:row>38</xdr:row>
      <xdr:rowOff>166007</xdr:rowOff>
    </xdr:to>
    <xdr:cxnSp macro="">
      <xdr:nvCxnSpPr>
        <xdr:cNvPr id="79" name="直線コネクタ 78">
          <a:extLst>
            <a:ext uri="{FF2B5EF4-FFF2-40B4-BE49-F238E27FC236}">
              <a16:creationId xmlns:a16="http://schemas.microsoft.com/office/drawing/2014/main" id="{FC8CF0D6-241A-4B52-AA7C-0945959B4413}"/>
            </a:ext>
          </a:extLst>
        </xdr:cNvPr>
        <xdr:cNvCxnSpPr/>
      </xdr:nvCxnSpPr>
      <xdr:spPr>
        <a:xfrm>
          <a:off x="2908300" y="66435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80" name="楕円 79">
          <a:extLst>
            <a:ext uri="{FF2B5EF4-FFF2-40B4-BE49-F238E27FC236}">
              <a16:creationId xmlns:a16="http://schemas.microsoft.com/office/drawing/2014/main" id="{1AD6D4A6-CE71-4D63-A1C1-91FCABAB3244}"/>
            </a:ext>
          </a:extLst>
        </xdr:cNvPr>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128451</xdr:rowOff>
    </xdr:to>
    <xdr:cxnSp macro="">
      <xdr:nvCxnSpPr>
        <xdr:cNvPr id="81" name="直線コネクタ 80">
          <a:extLst>
            <a:ext uri="{FF2B5EF4-FFF2-40B4-BE49-F238E27FC236}">
              <a16:creationId xmlns:a16="http://schemas.microsoft.com/office/drawing/2014/main" id="{ACFB63DB-F76F-44CB-94CA-3D8DD983C978}"/>
            </a:ext>
          </a:extLst>
        </xdr:cNvPr>
        <xdr:cNvCxnSpPr/>
      </xdr:nvCxnSpPr>
      <xdr:spPr>
        <a:xfrm>
          <a:off x="2019300" y="66027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xdr:rowOff>
    </xdr:from>
    <xdr:to>
      <xdr:col>6</xdr:col>
      <xdr:colOff>38100</xdr:colOff>
      <xdr:row>38</xdr:row>
      <xdr:rowOff>102507</xdr:rowOff>
    </xdr:to>
    <xdr:sp macro="" textlink="">
      <xdr:nvSpPr>
        <xdr:cNvPr id="82" name="楕円 81">
          <a:extLst>
            <a:ext uri="{FF2B5EF4-FFF2-40B4-BE49-F238E27FC236}">
              <a16:creationId xmlns:a16="http://schemas.microsoft.com/office/drawing/2014/main" id="{4B4345E7-B540-43AC-A4A9-8E72A6B78355}"/>
            </a:ext>
          </a:extLst>
        </xdr:cNvPr>
        <xdr:cNvSpPr/>
      </xdr:nvSpPr>
      <xdr:spPr>
        <a:xfrm>
          <a:off x="1079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51707</xdr:rowOff>
    </xdr:from>
    <xdr:to>
      <xdr:col>10</xdr:col>
      <xdr:colOff>114300</xdr:colOff>
      <xdr:row>38</xdr:row>
      <xdr:rowOff>87630</xdr:rowOff>
    </xdr:to>
    <xdr:cxnSp macro="">
      <xdr:nvCxnSpPr>
        <xdr:cNvPr id="83" name="直線コネクタ 82">
          <a:extLst>
            <a:ext uri="{FF2B5EF4-FFF2-40B4-BE49-F238E27FC236}">
              <a16:creationId xmlns:a16="http://schemas.microsoft.com/office/drawing/2014/main" id="{1F22F678-6D0C-4B61-83D2-26383CB30BB6}"/>
            </a:ext>
          </a:extLst>
        </xdr:cNvPr>
        <xdr:cNvCxnSpPr/>
      </xdr:nvCxnSpPr>
      <xdr:spPr>
        <a:xfrm>
          <a:off x="1130300" y="65668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59ED2A8D-6DCF-4419-BD12-BDC11548AAC9}"/>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1AD73AA0-E893-4A9A-879A-BD2829F6D02C}"/>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37BBA691-A911-4887-8479-A84BF227A869}"/>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8D7C0D86-CAB7-4C36-86F1-2132C5AFE77A}"/>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B52873E4-D2E0-4B9D-96DC-26E2A8F47C17}"/>
            </a:ext>
          </a:extLst>
        </xdr:cNvPr>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170378</xdr:rowOff>
    </xdr:from>
    <xdr:ext cx="405111" cy="259045"/>
    <xdr:sp macro="" textlink="">
      <xdr:nvSpPr>
        <xdr:cNvPr id="89" name="n_2mainValue【図書館】&#10;有形固定資産減価償却率">
          <a:extLst>
            <a:ext uri="{FF2B5EF4-FFF2-40B4-BE49-F238E27FC236}">
              <a16:creationId xmlns:a16="http://schemas.microsoft.com/office/drawing/2014/main" id="{CE97D387-D9BB-481B-A100-CE7F1942FBE4}"/>
            </a:ext>
          </a:extLst>
        </xdr:cNvPr>
        <xdr:cNvSpPr txBox="1"/>
      </xdr:nvSpPr>
      <xdr:spPr>
        <a:xfrm>
          <a:off x="2705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id="{B8B7079E-D454-40FA-81C0-B4AB45209886}"/>
            </a:ext>
          </a:extLst>
        </xdr:cNvPr>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91" name="n_4mainValue【図書館】&#10;有形固定資産減価償却率">
          <a:extLst>
            <a:ext uri="{FF2B5EF4-FFF2-40B4-BE49-F238E27FC236}">
              <a16:creationId xmlns:a16="http://schemas.microsoft.com/office/drawing/2014/main" id="{8E0C0C97-CD46-4832-BB2E-E0E2E59EC59D}"/>
            </a:ext>
          </a:extLst>
        </xdr:cNvPr>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B1C02C4-7C2E-403C-837F-2628387AA72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5250A6A-E89A-40D7-BFC0-F770820E8C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9BC285A-466D-4252-9533-2608208A55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8C15676-60CC-40B8-8012-519414AAD7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AF56BCF-BD94-4FB4-AD84-45CAF2F649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B50A3C6-0448-46DF-8498-19F27921A6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5B697C2-FD4C-4214-A2E4-EE46F266717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4C690BB-990C-45E2-9D69-49F6C8A76D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E185FA5-BE8B-441C-A46E-F790108CF38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3BA3185-252A-4080-AE70-E7A718A8B8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56F77F68-0DA7-4317-B115-CD53BC3C592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71A95CF8-D50C-46F2-A91E-921D80F7006A}"/>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0603B38-54B6-4BF7-BF97-660F91F7BE2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5CFC25DD-8116-4AE8-95C7-949E8AB7877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7AA208B7-742B-4353-A77F-A0F82B109B71}"/>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8A71487-559B-4ACE-9851-214FF5C5DD7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EFB80B2-D5DB-4A7C-BA0F-51703451B7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5BD3D70-41D4-4827-A59D-AE027CE955A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1EEC5458-D913-40EF-BA47-011930AF6C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6CDEB99A-006D-475C-9141-21ADABED139B}"/>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5D056C33-9DF3-49BB-B007-403A3C1B7F86}"/>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6D953B3-5059-43E9-A411-A57C40FF48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5DFD155D-46E7-4F64-8D89-48CB5569518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24835039-D65E-4842-B01D-2FD39A46B5DB}"/>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ABC39926-496D-4832-9FB0-5C8799C1CB09}"/>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18C0B0D7-6CCE-47CD-A54B-F6053C37F73C}"/>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291F76AB-8560-4878-AFE8-0663674023A4}"/>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19" name="フローチャート: 判断 118">
          <a:extLst>
            <a:ext uri="{FF2B5EF4-FFF2-40B4-BE49-F238E27FC236}">
              <a16:creationId xmlns:a16="http://schemas.microsoft.com/office/drawing/2014/main" id="{A4091CFB-3BDB-4628-A0F6-3C74E8467F86}"/>
            </a:ext>
          </a:extLst>
        </xdr:cNvPr>
        <xdr:cNvSpPr/>
      </xdr:nvSpPr>
      <xdr:spPr>
        <a:xfrm>
          <a:off x="8699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0" name="フローチャート: 判断 119">
          <a:extLst>
            <a:ext uri="{FF2B5EF4-FFF2-40B4-BE49-F238E27FC236}">
              <a16:creationId xmlns:a16="http://schemas.microsoft.com/office/drawing/2014/main" id="{924A72E5-3B08-4837-9F28-2B5C0462B8EF}"/>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21" name="フローチャート: 判断 120">
          <a:extLst>
            <a:ext uri="{FF2B5EF4-FFF2-40B4-BE49-F238E27FC236}">
              <a16:creationId xmlns:a16="http://schemas.microsoft.com/office/drawing/2014/main" id="{58E59648-C73B-47AB-82A8-989E2A57D568}"/>
            </a:ext>
          </a:extLst>
        </xdr:cNvPr>
        <xdr:cNvSpPr/>
      </xdr:nvSpPr>
      <xdr:spPr>
        <a:xfrm>
          <a:off x="6921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E582F4B-ECAD-4173-BC89-2E69BC609CB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CD6FBE2-EA4C-4CF4-961F-14F936EE0B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B64839C-FF1F-4A3A-A448-6E9EE5DD24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EAFA1E9-864C-4E78-8BBB-12E9CF3177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EE3392-8600-4F6B-9A58-D8130E86BA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156845</xdr:rowOff>
    </xdr:from>
    <xdr:to>
      <xdr:col>55</xdr:col>
      <xdr:colOff>50800</xdr:colOff>
      <xdr:row>40</xdr:row>
      <xdr:rowOff>86995</xdr:rowOff>
    </xdr:to>
    <xdr:sp macro="" textlink="">
      <xdr:nvSpPr>
        <xdr:cNvPr id="127" name="楕円 126">
          <a:extLst>
            <a:ext uri="{FF2B5EF4-FFF2-40B4-BE49-F238E27FC236}">
              <a16:creationId xmlns:a16="http://schemas.microsoft.com/office/drawing/2014/main" id="{A7FD6F27-E287-4076-9921-BE126603F33C}"/>
            </a:ext>
          </a:extLst>
        </xdr:cNvPr>
        <xdr:cNvSpPr/>
      </xdr:nvSpPr>
      <xdr:spPr>
        <a:xfrm>
          <a:off x="10426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135272</xdr:rowOff>
    </xdr:from>
    <xdr:ext cx="469744" cy="259045"/>
    <xdr:sp macro="" textlink="">
      <xdr:nvSpPr>
        <xdr:cNvPr id="128" name="【図書館】&#10;一人当たり面積該当値テキスト">
          <a:extLst>
            <a:ext uri="{FF2B5EF4-FFF2-40B4-BE49-F238E27FC236}">
              <a16:creationId xmlns:a16="http://schemas.microsoft.com/office/drawing/2014/main" id="{F8E70130-5A0F-426A-B521-C680294B2D6A}"/>
            </a:ext>
          </a:extLst>
        </xdr:cNvPr>
        <xdr:cNvSpPr txBox="1"/>
      </xdr:nvSpPr>
      <xdr:spPr>
        <a:xfrm>
          <a:off x="10515600"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9" name="楕円 128">
          <a:extLst>
            <a:ext uri="{FF2B5EF4-FFF2-40B4-BE49-F238E27FC236}">
              <a16:creationId xmlns:a16="http://schemas.microsoft.com/office/drawing/2014/main" id="{337E28E2-0816-4CEA-8A43-5A84977D72E5}"/>
            </a:ext>
          </a:extLst>
        </xdr:cNvPr>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36195</xdr:rowOff>
    </xdr:from>
    <xdr:to>
      <xdr:col>55</xdr:col>
      <xdr:colOff>0</xdr:colOff>
      <xdr:row>40</xdr:row>
      <xdr:rowOff>36195</xdr:rowOff>
    </xdr:to>
    <xdr:cxnSp macro="">
      <xdr:nvCxnSpPr>
        <xdr:cNvPr id="130" name="直線コネクタ 129">
          <a:extLst>
            <a:ext uri="{FF2B5EF4-FFF2-40B4-BE49-F238E27FC236}">
              <a16:creationId xmlns:a16="http://schemas.microsoft.com/office/drawing/2014/main" id="{B62DEDFD-7A08-4D8F-90A8-66107138179C}"/>
            </a:ext>
          </a:extLst>
        </xdr:cNvPr>
        <xdr:cNvCxnSpPr/>
      </xdr:nvCxnSpPr>
      <xdr:spPr>
        <a:xfrm>
          <a:off x="9639300" y="689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31" name="楕円 130">
          <a:extLst>
            <a:ext uri="{FF2B5EF4-FFF2-40B4-BE49-F238E27FC236}">
              <a16:creationId xmlns:a16="http://schemas.microsoft.com/office/drawing/2014/main" id="{647922A8-2139-4D09-A5CE-69237785DFB6}"/>
            </a:ext>
          </a:extLst>
        </xdr:cNvPr>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36195</xdr:rowOff>
    </xdr:to>
    <xdr:cxnSp macro="">
      <xdr:nvCxnSpPr>
        <xdr:cNvPr id="132" name="直線コネクタ 131">
          <a:extLst>
            <a:ext uri="{FF2B5EF4-FFF2-40B4-BE49-F238E27FC236}">
              <a16:creationId xmlns:a16="http://schemas.microsoft.com/office/drawing/2014/main" id="{35D9C9A7-080F-40B4-BF74-E7A1E3BDA05D}"/>
            </a:ext>
          </a:extLst>
        </xdr:cNvPr>
        <xdr:cNvCxnSpPr/>
      </xdr:nvCxnSpPr>
      <xdr:spPr>
        <a:xfrm>
          <a:off x="8750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156845</xdr:rowOff>
    </xdr:from>
    <xdr:to>
      <xdr:col>41</xdr:col>
      <xdr:colOff>101600</xdr:colOff>
      <xdr:row>40</xdr:row>
      <xdr:rowOff>86995</xdr:rowOff>
    </xdr:to>
    <xdr:sp macro="" textlink="">
      <xdr:nvSpPr>
        <xdr:cNvPr id="133" name="楕円 132">
          <a:extLst>
            <a:ext uri="{FF2B5EF4-FFF2-40B4-BE49-F238E27FC236}">
              <a16:creationId xmlns:a16="http://schemas.microsoft.com/office/drawing/2014/main" id="{4615223E-7251-43AA-B7D7-C4C66E879ED9}"/>
            </a:ext>
          </a:extLst>
        </xdr:cNvPr>
        <xdr:cNvSpPr/>
      </xdr:nvSpPr>
      <xdr:spPr>
        <a:xfrm>
          <a:off x="781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36195</xdr:rowOff>
    </xdr:from>
    <xdr:to>
      <xdr:col>45</xdr:col>
      <xdr:colOff>177800</xdr:colOff>
      <xdr:row>40</xdr:row>
      <xdr:rowOff>36195</xdr:rowOff>
    </xdr:to>
    <xdr:cxnSp macro="">
      <xdr:nvCxnSpPr>
        <xdr:cNvPr id="134" name="直線コネクタ 133">
          <a:extLst>
            <a:ext uri="{FF2B5EF4-FFF2-40B4-BE49-F238E27FC236}">
              <a16:creationId xmlns:a16="http://schemas.microsoft.com/office/drawing/2014/main" id="{A4EFC650-044E-4251-AA28-BD181FF10612}"/>
            </a:ext>
          </a:extLst>
        </xdr:cNvPr>
        <xdr:cNvCxnSpPr/>
      </xdr:nvCxnSpPr>
      <xdr:spPr>
        <a:xfrm>
          <a:off x="7861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5" name="楕円 134">
          <a:extLst>
            <a:ext uri="{FF2B5EF4-FFF2-40B4-BE49-F238E27FC236}">
              <a16:creationId xmlns:a16="http://schemas.microsoft.com/office/drawing/2014/main" id="{C2917BA1-C2FE-4822-8CBF-CC845EE8E52E}"/>
            </a:ext>
          </a:extLst>
        </xdr:cNvPr>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36195</xdr:rowOff>
    </xdr:to>
    <xdr:cxnSp macro="">
      <xdr:nvCxnSpPr>
        <xdr:cNvPr id="136" name="直線コネクタ 135">
          <a:extLst>
            <a:ext uri="{FF2B5EF4-FFF2-40B4-BE49-F238E27FC236}">
              <a16:creationId xmlns:a16="http://schemas.microsoft.com/office/drawing/2014/main" id="{DFD15A76-1384-4140-9F25-35E2750B80EC}"/>
            </a:ext>
          </a:extLst>
        </xdr:cNvPr>
        <xdr:cNvCxnSpPr/>
      </xdr:nvCxnSpPr>
      <xdr:spPr>
        <a:xfrm>
          <a:off x="6972300" y="688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BC296A8E-E0DC-4EE9-A885-546BB46E0859}"/>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166387</xdr:rowOff>
    </xdr:from>
    <xdr:ext cx="469744" cy="259045"/>
    <xdr:sp macro="" textlink="">
      <xdr:nvSpPr>
        <xdr:cNvPr id="138" name="n_2aveValue【図書館】&#10;一人当たり面積">
          <a:extLst>
            <a:ext uri="{FF2B5EF4-FFF2-40B4-BE49-F238E27FC236}">
              <a16:creationId xmlns:a16="http://schemas.microsoft.com/office/drawing/2014/main" id="{E96F0D15-25FA-46C5-A395-1C35894F6BCC}"/>
            </a:ext>
          </a:extLst>
        </xdr:cNvPr>
        <xdr:cNvSpPr txBox="1"/>
      </xdr:nvSpPr>
      <xdr:spPr>
        <a:xfrm>
          <a:off x="8515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39" name="n_3aveValue【図書館】&#10;一人当たり面積">
          <a:extLst>
            <a:ext uri="{FF2B5EF4-FFF2-40B4-BE49-F238E27FC236}">
              <a16:creationId xmlns:a16="http://schemas.microsoft.com/office/drawing/2014/main" id="{C8EF646E-6451-48FC-85DC-1E41F4EB8081}"/>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12082</xdr:rowOff>
    </xdr:from>
    <xdr:ext cx="469744" cy="259045"/>
    <xdr:sp macro="" textlink="">
      <xdr:nvSpPr>
        <xdr:cNvPr id="140" name="n_4aveValue【図書館】&#10;一人当たり面積">
          <a:extLst>
            <a:ext uri="{FF2B5EF4-FFF2-40B4-BE49-F238E27FC236}">
              <a16:creationId xmlns:a16="http://schemas.microsoft.com/office/drawing/2014/main" id="{0598790C-89A7-47F0-AFF4-0CC68C877F2E}"/>
            </a:ext>
          </a:extLst>
        </xdr:cNvPr>
        <xdr:cNvSpPr txBox="1"/>
      </xdr:nvSpPr>
      <xdr:spPr>
        <a:xfrm>
          <a:off x="6737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41" name="n_1mainValue【図書館】&#10;一人当たり面積">
          <a:extLst>
            <a:ext uri="{FF2B5EF4-FFF2-40B4-BE49-F238E27FC236}">
              <a16:creationId xmlns:a16="http://schemas.microsoft.com/office/drawing/2014/main" id="{C5705313-13C5-4A37-8408-3670AC28E927}"/>
            </a:ext>
          </a:extLst>
        </xdr:cNvPr>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42" name="n_2mainValue【図書館】&#10;一人当たり面積">
          <a:extLst>
            <a:ext uri="{FF2B5EF4-FFF2-40B4-BE49-F238E27FC236}">
              <a16:creationId xmlns:a16="http://schemas.microsoft.com/office/drawing/2014/main" id="{E4A1E359-9F68-4515-A5FA-1E1B7A37CA6A}"/>
            </a:ext>
          </a:extLst>
        </xdr:cNvPr>
        <xdr:cNvSpPr txBox="1"/>
      </xdr:nvSpPr>
      <xdr:spPr>
        <a:xfrm>
          <a:off x="8515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78122</xdr:rowOff>
    </xdr:from>
    <xdr:ext cx="469744" cy="259045"/>
    <xdr:sp macro="" textlink="">
      <xdr:nvSpPr>
        <xdr:cNvPr id="143" name="n_3mainValue【図書館】&#10;一人当たり面積">
          <a:extLst>
            <a:ext uri="{FF2B5EF4-FFF2-40B4-BE49-F238E27FC236}">
              <a16:creationId xmlns:a16="http://schemas.microsoft.com/office/drawing/2014/main" id="{11B91E11-B093-4C77-A194-5CA3E338FAB9}"/>
            </a:ext>
          </a:extLst>
        </xdr:cNvPr>
        <xdr:cNvSpPr txBox="1"/>
      </xdr:nvSpPr>
      <xdr:spPr>
        <a:xfrm>
          <a:off x="7626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mainValue【図書館】&#10;一人当たり面積">
          <a:extLst>
            <a:ext uri="{FF2B5EF4-FFF2-40B4-BE49-F238E27FC236}">
              <a16:creationId xmlns:a16="http://schemas.microsoft.com/office/drawing/2014/main" id="{A07C9739-B62B-4078-8808-E66B06B935A7}"/>
            </a:ext>
          </a:extLst>
        </xdr:cNvPr>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1F6E4A9-B8AB-4F2E-85E1-D5A8D33026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E09467A2-39CB-4331-A2CE-0C47B2C52D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5A47A321-B7EF-4B1F-ADE0-37DBD16538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CD91F2FC-DB05-4C16-8D97-53A55D7272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32A082B-115C-49BA-944C-2EEA4843555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FBDADB6-BE07-413E-92E2-232C9AA9AF3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67FAF438-576F-4372-AEE1-7964137B7C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76393F1-999A-4D21-8B2F-8552B796A1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A62E27C-3BAC-4BA4-A3B0-AEBDDD4EB6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DD85C71C-C543-427E-991E-D50FB95395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7D2327E-DFAB-4536-9905-E70A9C62AF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482EEF40-FFD9-4894-A063-678088086A6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6EB9931D-A0F4-4274-9EC7-A750BAB4B3B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9F74124-B31E-4BBA-8A50-20F34B7DEDF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525B7ED-F8D4-420F-8B54-0508DB444D0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C04B8000-DD86-48B1-8FD6-EDAAC49172D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5A119D6-A128-44F4-B40F-B33AFD73E05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29DCBCF0-4BF6-433E-92BF-B30A6A3053C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DD7CCC39-541D-4462-A206-82252055858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6E3B7B2B-A592-4532-AD33-C798E85318C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9D3FADF-0470-4CD9-B496-B69744A58A5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5A36450-A3D5-4CFD-B593-0064A52175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FFD4128-4240-4B21-8AD8-38D78A08359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5017F8F9-9805-4108-A555-1BF5DB6C20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592BE84B-929B-46BA-867B-9B3BBB89358E}"/>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2B0518C9-C206-4D3D-A4F1-443FD86FBB2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D4868C79-F114-48B9-985B-892FEB257A4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A5653DE-E623-4F55-A7AE-8BD2A928BA1C}"/>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3655F12E-14E2-4573-900D-C5A7865B2CF5}"/>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C7CAF9B-CED9-4BE4-A10C-23FF403DD13A}"/>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1F3A94E-506F-4087-BD67-E6092385C68B}"/>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314CFB69-7D6F-439A-8917-AB0960B72B3E}"/>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7" name="フローチャート: 判断 176">
          <a:extLst>
            <a:ext uri="{FF2B5EF4-FFF2-40B4-BE49-F238E27FC236}">
              <a16:creationId xmlns:a16="http://schemas.microsoft.com/office/drawing/2014/main" id="{4974DC48-5CE3-4A95-8B71-1279DF9E37D8}"/>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8" name="フローチャート: 判断 177">
          <a:extLst>
            <a:ext uri="{FF2B5EF4-FFF2-40B4-BE49-F238E27FC236}">
              <a16:creationId xmlns:a16="http://schemas.microsoft.com/office/drawing/2014/main" id="{799667A4-63E9-4F92-B4B6-B0DD5EAD8EE8}"/>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9" name="フローチャート: 判断 178">
          <a:extLst>
            <a:ext uri="{FF2B5EF4-FFF2-40B4-BE49-F238E27FC236}">
              <a16:creationId xmlns:a16="http://schemas.microsoft.com/office/drawing/2014/main" id="{7E2A63EE-6B33-4317-B8F5-FF902AD1AA6E}"/>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EDD5926-40D4-4288-B6F6-70C5D167E3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DE0AE20-543A-4A45-B1BD-9BBA356BB3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0D2C85A-6702-4CBD-A9BA-9601E7E8D8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1C2AD50-DF46-4D03-9BA2-4BBF9D5290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C88212A-E5B1-40CF-B354-92D0616647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85" name="楕円 184">
          <a:extLst>
            <a:ext uri="{FF2B5EF4-FFF2-40B4-BE49-F238E27FC236}">
              <a16:creationId xmlns:a16="http://schemas.microsoft.com/office/drawing/2014/main" id="{08FA68AC-B002-4132-9214-E8D7991DBC49}"/>
            </a:ext>
          </a:extLst>
        </xdr:cNvPr>
        <xdr:cNvSpPr/>
      </xdr:nvSpPr>
      <xdr:spPr>
        <a:xfrm>
          <a:off x="4584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154957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59F74120-35ED-4E66-9FDB-163477676514}"/>
            </a:ext>
          </a:extLst>
        </xdr:cNvPr>
        <xdr:cNvSpPr txBox="1"/>
      </xdr:nvSpPr>
      <xdr:spPr>
        <a:xfrm>
          <a:off x="4673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113030</xdr:rowOff>
    </xdr:from>
    <xdr:to>
      <xdr:col>20</xdr:col>
      <xdr:colOff>38100</xdr:colOff>
      <xdr:row>57</xdr:row>
      <xdr:rowOff>43180</xdr:rowOff>
    </xdr:to>
    <xdr:sp macro="" textlink="">
      <xdr:nvSpPr>
        <xdr:cNvPr id="187" name="楕円 186">
          <a:extLst>
            <a:ext uri="{FF2B5EF4-FFF2-40B4-BE49-F238E27FC236}">
              <a16:creationId xmlns:a16="http://schemas.microsoft.com/office/drawing/2014/main" id="{0BA4587E-9AE4-434A-9DC2-6B3FFD1F0AD6}"/>
            </a:ext>
          </a:extLst>
        </xdr:cNvPr>
        <xdr:cNvSpPr/>
      </xdr:nvSpPr>
      <xdr:spPr>
        <a:xfrm>
          <a:off x="3746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163830</xdr:rowOff>
    </xdr:from>
    <xdr:to>
      <xdr:col>24</xdr:col>
      <xdr:colOff>63500</xdr:colOff>
      <xdr:row>57</xdr:row>
      <xdr:rowOff>11430</xdr:rowOff>
    </xdr:to>
    <xdr:cxnSp macro="">
      <xdr:nvCxnSpPr>
        <xdr:cNvPr id="188" name="直線コネクタ 187">
          <a:extLst>
            <a:ext uri="{FF2B5EF4-FFF2-40B4-BE49-F238E27FC236}">
              <a16:creationId xmlns:a16="http://schemas.microsoft.com/office/drawing/2014/main" id="{48203B30-CD29-4264-AD5F-C5161FE375AE}"/>
            </a:ext>
          </a:extLst>
        </xdr:cNvPr>
        <xdr:cNvCxnSpPr/>
      </xdr:nvCxnSpPr>
      <xdr:spPr>
        <a:xfrm>
          <a:off x="3797300" y="97650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189" name="楕円 188">
          <a:extLst>
            <a:ext uri="{FF2B5EF4-FFF2-40B4-BE49-F238E27FC236}">
              <a16:creationId xmlns:a16="http://schemas.microsoft.com/office/drawing/2014/main" id="{8A6B1812-92C3-4E4C-91EB-FA7F2591F728}"/>
            </a:ext>
          </a:extLst>
        </xdr:cNvPr>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163830</xdr:rowOff>
    </xdr:from>
    <xdr:to>
      <xdr:col>19</xdr:col>
      <xdr:colOff>177800</xdr:colOff>
      <xdr:row>58</xdr:row>
      <xdr:rowOff>19050</xdr:rowOff>
    </xdr:to>
    <xdr:cxnSp macro="">
      <xdr:nvCxnSpPr>
        <xdr:cNvPr id="190" name="直線コネクタ 189">
          <a:extLst>
            <a:ext uri="{FF2B5EF4-FFF2-40B4-BE49-F238E27FC236}">
              <a16:creationId xmlns:a16="http://schemas.microsoft.com/office/drawing/2014/main" id="{72386FD6-2F1B-405C-869E-C38FC7383A47}"/>
            </a:ext>
          </a:extLst>
        </xdr:cNvPr>
        <xdr:cNvCxnSpPr/>
      </xdr:nvCxnSpPr>
      <xdr:spPr>
        <a:xfrm flipV="1">
          <a:off x="2908300" y="976503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84455</xdr:rowOff>
    </xdr:from>
    <xdr:to>
      <xdr:col>10</xdr:col>
      <xdr:colOff>165100</xdr:colOff>
      <xdr:row>58</xdr:row>
      <xdr:rowOff>14605</xdr:rowOff>
    </xdr:to>
    <xdr:sp macro="" textlink="">
      <xdr:nvSpPr>
        <xdr:cNvPr id="191" name="楕円 190">
          <a:extLst>
            <a:ext uri="{FF2B5EF4-FFF2-40B4-BE49-F238E27FC236}">
              <a16:creationId xmlns:a16="http://schemas.microsoft.com/office/drawing/2014/main" id="{62F868F0-ABB2-4ED0-82C8-F58D1F812D39}"/>
            </a:ext>
          </a:extLst>
        </xdr:cNvPr>
        <xdr:cNvSpPr/>
      </xdr:nvSpPr>
      <xdr:spPr>
        <a:xfrm>
          <a:off x="1968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135255</xdr:rowOff>
    </xdr:from>
    <xdr:to>
      <xdr:col>15</xdr:col>
      <xdr:colOff>50800</xdr:colOff>
      <xdr:row>58</xdr:row>
      <xdr:rowOff>19050</xdr:rowOff>
    </xdr:to>
    <xdr:cxnSp macro="">
      <xdr:nvCxnSpPr>
        <xdr:cNvPr id="192" name="直線コネクタ 191">
          <a:extLst>
            <a:ext uri="{FF2B5EF4-FFF2-40B4-BE49-F238E27FC236}">
              <a16:creationId xmlns:a16="http://schemas.microsoft.com/office/drawing/2014/main" id="{3F388FDF-D177-46A9-9348-1ACB3352BF6B}"/>
            </a:ext>
          </a:extLst>
        </xdr:cNvPr>
        <xdr:cNvCxnSpPr/>
      </xdr:nvCxnSpPr>
      <xdr:spPr>
        <a:xfrm>
          <a:off x="2019300" y="99079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31115</xdr:rowOff>
    </xdr:from>
    <xdr:to>
      <xdr:col>6</xdr:col>
      <xdr:colOff>38100</xdr:colOff>
      <xdr:row>57</xdr:row>
      <xdr:rowOff>132715</xdr:rowOff>
    </xdr:to>
    <xdr:sp macro="" textlink="">
      <xdr:nvSpPr>
        <xdr:cNvPr id="193" name="楕円 192">
          <a:extLst>
            <a:ext uri="{FF2B5EF4-FFF2-40B4-BE49-F238E27FC236}">
              <a16:creationId xmlns:a16="http://schemas.microsoft.com/office/drawing/2014/main" id="{4FD49B00-6C11-466D-B7C1-A0128AC4CDF4}"/>
            </a:ext>
          </a:extLst>
        </xdr:cNvPr>
        <xdr:cNvSpPr/>
      </xdr:nvSpPr>
      <xdr:spPr>
        <a:xfrm>
          <a:off x="1079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81915</xdr:rowOff>
    </xdr:from>
    <xdr:to>
      <xdr:col>10</xdr:col>
      <xdr:colOff>114300</xdr:colOff>
      <xdr:row>57</xdr:row>
      <xdr:rowOff>135255</xdr:rowOff>
    </xdr:to>
    <xdr:cxnSp macro="">
      <xdr:nvCxnSpPr>
        <xdr:cNvPr id="194" name="直線コネクタ 193">
          <a:extLst>
            <a:ext uri="{FF2B5EF4-FFF2-40B4-BE49-F238E27FC236}">
              <a16:creationId xmlns:a16="http://schemas.microsoft.com/office/drawing/2014/main" id="{1170F0A0-55B7-4FB0-857B-065EA0FC0687}"/>
            </a:ext>
          </a:extLst>
        </xdr:cNvPr>
        <xdr:cNvCxnSpPr/>
      </xdr:nvCxnSpPr>
      <xdr:spPr>
        <a:xfrm>
          <a:off x="1130300" y="98545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31ED9C36-3E1C-434B-B50E-9795451C1724}"/>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6" name="n_2aveValue【体育館・プール】&#10;有形固定資産減価償却率">
          <a:extLst>
            <a:ext uri="{FF2B5EF4-FFF2-40B4-BE49-F238E27FC236}">
              <a16:creationId xmlns:a16="http://schemas.microsoft.com/office/drawing/2014/main" id="{3D7B0816-AD16-4166-AF05-6E2C7E473CCE}"/>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7" name="n_3aveValue【体育館・プール】&#10;有形固定資産減価償却率">
          <a:extLst>
            <a:ext uri="{FF2B5EF4-FFF2-40B4-BE49-F238E27FC236}">
              <a16:creationId xmlns:a16="http://schemas.microsoft.com/office/drawing/2014/main" id="{A4FA5316-D88A-48E3-8B2F-6A5C5126C9DC}"/>
            </a:ext>
          </a:extLst>
        </xdr:cNvPr>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198" name="n_4aveValue【体育館・プール】&#10;有形固定資産減価償却率">
          <a:extLst>
            <a:ext uri="{FF2B5EF4-FFF2-40B4-BE49-F238E27FC236}">
              <a16:creationId xmlns:a16="http://schemas.microsoft.com/office/drawing/2014/main" id="{C6D12C74-A744-4F7D-A620-5C04FF723B61}"/>
            </a:ext>
          </a:extLst>
        </xdr:cNvPr>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59707</xdr:rowOff>
    </xdr:from>
    <xdr:ext cx="405111" cy="259045"/>
    <xdr:sp macro="" textlink="">
      <xdr:nvSpPr>
        <xdr:cNvPr id="199" name="n_1mainValue【体育館・プール】&#10;有形固定資産減価償却率">
          <a:extLst>
            <a:ext uri="{FF2B5EF4-FFF2-40B4-BE49-F238E27FC236}">
              <a16:creationId xmlns:a16="http://schemas.microsoft.com/office/drawing/2014/main" id="{36822C85-FBF4-496A-99EA-B06783FBF86A}"/>
            </a:ext>
          </a:extLst>
        </xdr:cNvPr>
        <xdr:cNvSpPr txBox="1"/>
      </xdr:nvSpPr>
      <xdr:spPr>
        <a:xfrm>
          <a:off x="35820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200" name="n_2mainValue【体育館・プール】&#10;有形固定資産減価償却率">
          <a:extLst>
            <a:ext uri="{FF2B5EF4-FFF2-40B4-BE49-F238E27FC236}">
              <a16:creationId xmlns:a16="http://schemas.microsoft.com/office/drawing/2014/main" id="{E8355A27-4196-4DFD-BCC6-0BB7EE967F92}"/>
            </a:ext>
          </a:extLst>
        </xdr:cNvPr>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31132</xdr:rowOff>
    </xdr:from>
    <xdr:ext cx="405111" cy="259045"/>
    <xdr:sp macro="" textlink="">
      <xdr:nvSpPr>
        <xdr:cNvPr id="201" name="n_3mainValue【体育館・プール】&#10;有形固定資産減価償却率">
          <a:extLst>
            <a:ext uri="{FF2B5EF4-FFF2-40B4-BE49-F238E27FC236}">
              <a16:creationId xmlns:a16="http://schemas.microsoft.com/office/drawing/2014/main" id="{634CCB6E-898B-4F49-9F7A-4A2689E607C3}"/>
            </a:ext>
          </a:extLst>
        </xdr:cNvPr>
        <xdr:cNvSpPr txBox="1"/>
      </xdr:nvSpPr>
      <xdr:spPr>
        <a:xfrm>
          <a:off x="1816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149242</xdr:rowOff>
    </xdr:from>
    <xdr:ext cx="405111" cy="259045"/>
    <xdr:sp macro="" textlink="">
      <xdr:nvSpPr>
        <xdr:cNvPr id="202" name="n_4mainValue【体育館・プール】&#10;有形固定資産減価償却率">
          <a:extLst>
            <a:ext uri="{FF2B5EF4-FFF2-40B4-BE49-F238E27FC236}">
              <a16:creationId xmlns:a16="http://schemas.microsoft.com/office/drawing/2014/main" id="{DA1AD469-A703-4335-84B7-4222CA7B4EF3}"/>
            </a:ext>
          </a:extLst>
        </xdr:cNvPr>
        <xdr:cNvSpPr txBox="1"/>
      </xdr:nvSpPr>
      <xdr:spPr>
        <a:xfrm>
          <a:off x="927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3F8C2176-7E49-428B-A98C-AC129D4EB0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BF12CC1-A2C2-4720-A3E9-1156653F16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A5E73BB-CF92-4EC4-9528-AA045C4A5E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FB8B57E-83B0-43F9-BBFE-31608B82EB0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29357C0A-0F73-4541-9260-1DB8D8A276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FF7DF36-DEC3-4B57-B380-EB936011CE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416B480-C360-4EA3-B71D-B1E4B4A3C3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FF80363-16EF-4EAD-B004-84DB3BB0F0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87CD84A-2BCA-46EB-862C-9EA9111D87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3A90F22-D055-4028-ACFA-4F5B9ABA1C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1E02C005-31B9-4A31-8B6E-8E62E23BB71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18B85A78-4314-44BB-8905-766BBEB7E53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DC37F3BC-10B8-4F09-985A-891A5C3903B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E04B26C-9E03-4EB3-A25C-E640A241C7B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3C4014E-D880-47D6-92A3-331D033754F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26C169C6-3F1B-40D8-9DD6-93F50B5C9E5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5E197545-B1CC-446B-9BE9-52C140C3073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42CAD9A9-6211-4689-8548-185BAD80224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959179ED-3A20-4F34-AEDD-9AF42B042CD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CE1ED0A9-7F3E-4408-9E04-BC68C462F19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35244EAF-0AA8-41CB-8166-C1A45E58C18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4C4408C-1C95-4040-8937-3EE5144DEC1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0860F20-BA98-42D6-9387-9C933FD784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E092BBF-2CB4-4698-B81A-C6B4DCE5C7E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64C6C0B-167E-445C-BBB1-63A7DCD882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D446D4E-A8CB-4D42-9561-AD3894AF1375}"/>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E3E7B09D-A332-4AA0-8B5F-6A8062B37F0F}"/>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EC8E5A72-8749-4AED-8A8D-9E6E8A120DEA}"/>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2F5B7907-6613-4675-A429-AB4A28FD2059}"/>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5F371ECC-EFA0-4F18-8FEB-371B0A6E9412}"/>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7A760A08-B78D-403A-98DD-213411AAF1CA}"/>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267C693F-4C67-4188-8CF4-FB12EE2F1D15}"/>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73675481-3742-4463-B17F-48FAA1C6386C}"/>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36" name="フローチャート: 判断 235">
          <a:extLst>
            <a:ext uri="{FF2B5EF4-FFF2-40B4-BE49-F238E27FC236}">
              <a16:creationId xmlns:a16="http://schemas.microsoft.com/office/drawing/2014/main" id="{7D2BB5D4-D40B-4ADE-8D19-3A7365214748}"/>
            </a:ext>
          </a:extLst>
        </xdr:cNvPr>
        <xdr:cNvSpPr/>
      </xdr:nvSpPr>
      <xdr:spPr>
        <a:xfrm>
          <a:off x="86995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37" name="フローチャート: 判断 236">
          <a:extLst>
            <a:ext uri="{FF2B5EF4-FFF2-40B4-BE49-F238E27FC236}">
              <a16:creationId xmlns:a16="http://schemas.microsoft.com/office/drawing/2014/main" id="{38072DD5-EDA4-40B3-B2C5-9B8F533B8B3A}"/>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8" name="フローチャート: 判断 237">
          <a:extLst>
            <a:ext uri="{FF2B5EF4-FFF2-40B4-BE49-F238E27FC236}">
              <a16:creationId xmlns:a16="http://schemas.microsoft.com/office/drawing/2014/main" id="{0EB4233A-2CCA-42D1-B612-B9EF43AE415D}"/>
            </a:ext>
          </a:extLst>
        </xdr:cNvPr>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F920E1D-56C1-44E3-843E-8E0BEB61EC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96C4E5F-2C27-43EC-B722-235FFD84B7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77F6CD1-68C6-4E85-96EA-62C9CC1E9D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5308920-8525-4F40-B924-5F47E585A0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20A979-8420-4004-AE55-25E8732DCB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138612</xdr:rowOff>
    </xdr:from>
    <xdr:to>
      <xdr:col>55</xdr:col>
      <xdr:colOff>50800</xdr:colOff>
      <xdr:row>63</xdr:row>
      <xdr:rowOff>68762</xdr:rowOff>
    </xdr:to>
    <xdr:sp macro="" textlink="">
      <xdr:nvSpPr>
        <xdr:cNvPr id="244" name="楕円 243">
          <a:extLst>
            <a:ext uri="{FF2B5EF4-FFF2-40B4-BE49-F238E27FC236}">
              <a16:creationId xmlns:a16="http://schemas.microsoft.com/office/drawing/2014/main" id="{B21C8CCE-9859-422F-9980-C438EB2D6BAE}"/>
            </a:ext>
          </a:extLst>
        </xdr:cNvPr>
        <xdr:cNvSpPr/>
      </xdr:nvSpPr>
      <xdr:spPr>
        <a:xfrm>
          <a:off x="10426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161489</xdr:rowOff>
    </xdr:from>
    <xdr:ext cx="469744" cy="259045"/>
    <xdr:sp macro="" textlink="">
      <xdr:nvSpPr>
        <xdr:cNvPr id="245" name="【体育館・プール】&#10;一人当たり面積該当値テキスト">
          <a:extLst>
            <a:ext uri="{FF2B5EF4-FFF2-40B4-BE49-F238E27FC236}">
              <a16:creationId xmlns:a16="http://schemas.microsoft.com/office/drawing/2014/main" id="{9CE41D70-0A08-42DF-BE5C-3F657B5B6B5F}"/>
            </a:ext>
          </a:extLst>
        </xdr:cNvPr>
        <xdr:cNvSpPr txBox="1"/>
      </xdr:nvSpPr>
      <xdr:spPr>
        <a:xfrm>
          <a:off x="10515600" y="106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138612</xdr:rowOff>
    </xdr:from>
    <xdr:to>
      <xdr:col>50</xdr:col>
      <xdr:colOff>165100</xdr:colOff>
      <xdr:row>63</xdr:row>
      <xdr:rowOff>68762</xdr:rowOff>
    </xdr:to>
    <xdr:sp macro="" textlink="">
      <xdr:nvSpPr>
        <xdr:cNvPr id="246" name="楕円 245">
          <a:extLst>
            <a:ext uri="{FF2B5EF4-FFF2-40B4-BE49-F238E27FC236}">
              <a16:creationId xmlns:a16="http://schemas.microsoft.com/office/drawing/2014/main" id="{7A47F6EA-9248-4516-9329-17C409A7CF16}"/>
            </a:ext>
          </a:extLst>
        </xdr:cNvPr>
        <xdr:cNvSpPr/>
      </xdr:nvSpPr>
      <xdr:spPr>
        <a:xfrm>
          <a:off x="9588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17962</xdr:rowOff>
    </xdr:from>
    <xdr:to>
      <xdr:col>55</xdr:col>
      <xdr:colOff>0</xdr:colOff>
      <xdr:row>63</xdr:row>
      <xdr:rowOff>17962</xdr:rowOff>
    </xdr:to>
    <xdr:cxnSp macro="">
      <xdr:nvCxnSpPr>
        <xdr:cNvPr id="247" name="直線コネクタ 246">
          <a:extLst>
            <a:ext uri="{FF2B5EF4-FFF2-40B4-BE49-F238E27FC236}">
              <a16:creationId xmlns:a16="http://schemas.microsoft.com/office/drawing/2014/main" id="{5C2E5754-D6B3-4D95-982A-B1757D679576}"/>
            </a:ext>
          </a:extLst>
        </xdr:cNvPr>
        <xdr:cNvCxnSpPr/>
      </xdr:nvCxnSpPr>
      <xdr:spPr>
        <a:xfrm>
          <a:off x="9639300" y="10819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169635</xdr:rowOff>
    </xdr:from>
    <xdr:to>
      <xdr:col>46</xdr:col>
      <xdr:colOff>38100</xdr:colOff>
      <xdr:row>63</xdr:row>
      <xdr:rowOff>99785</xdr:rowOff>
    </xdr:to>
    <xdr:sp macro="" textlink="">
      <xdr:nvSpPr>
        <xdr:cNvPr id="248" name="楕円 247">
          <a:extLst>
            <a:ext uri="{FF2B5EF4-FFF2-40B4-BE49-F238E27FC236}">
              <a16:creationId xmlns:a16="http://schemas.microsoft.com/office/drawing/2014/main" id="{3D186ECC-3287-4A2B-9718-A662E4BD70A9}"/>
            </a:ext>
          </a:extLst>
        </xdr:cNvPr>
        <xdr:cNvSpPr/>
      </xdr:nvSpPr>
      <xdr:spPr>
        <a:xfrm>
          <a:off x="8699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17962</xdr:rowOff>
    </xdr:from>
    <xdr:to>
      <xdr:col>50</xdr:col>
      <xdr:colOff>114300</xdr:colOff>
      <xdr:row>63</xdr:row>
      <xdr:rowOff>48985</xdr:rowOff>
    </xdr:to>
    <xdr:cxnSp macro="">
      <xdr:nvCxnSpPr>
        <xdr:cNvPr id="249" name="直線コネクタ 248">
          <a:extLst>
            <a:ext uri="{FF2B5EF4-FFF2-40B4-BE49-F238E27FC236}">
              <a16:creationId xmlns:a16="http://schemas.microsoft.com/office/drawing/2014/main" id="{0B6F824B-FAF4-4018-80DF-B031B0CF538E}"/>
            </a:ext>
          </a:extLst>
        </xdr:cNvPr>
        <xdr:cNvCxnSpPr/>
      </xdr:nvCxnSpPr>
      <xdr:spPr>
        <a:xfrm flipV="1">
          <a:off x="8750300" y="108193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168003</xdr:rowOff>
    </xdr:from>
    <xdr:to>
      <xdr:col>41</xdr:col>
      <xdr:colOff>101600</xdr:colOff>
      <xdr:row>63</xdr:row>
      <xdr:rowOff>98153</xdr:rowOff>
    </xdr:to>
    <xdr:sp macro="" textlink="">
      <xdr:nvSpPr>
        <xdr:cNvPr id="250" name="楕円 249">
          <a:extLst>
            <a:ext uri="{FF2B5EF4-FFF2-40B4-BE49-F238E27FC236}">
              <a16:creationId xmlns:a16="http://schemas.microsoft.com/office/drawing/2014/main" id="{E9AD6526-6290-4F01-AA7B-EBB8F7B2E229}"/>
            </a:ext>
          </a:extLst>
        </xdr:cNvPr>
        <xdr:cNvSpPr/>
      </xdr:nvSpPr>
      <xdr:spPr>
        <a:xfrm>
          <a:off x="7810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47353</xdr:rowOff>
    </xdr:from>
    <xdr:to>
      <xdr:col>45</xdr:col>
      <xdr:colOff>177800</xdr:colOff>
      <xdr:row>63</xdr:row>
      <xdr:rowOff>48985</xdr:rowOff>
    </xdr:to>
    <xdr:cxnSp macro="">
      <xdr:nvCxnSpPr>
        <xdr:cNvPr id="251" name="直線コネクタ 250">
          <a:extLst>
            <a:ext uri="{FF2B5EF4-FFF2-40B4-BE49-F238E27FC236}">
              <a16:creationId xmlns:a16="http://schemas.microsoft.com/office/drawing/2014/main" id="{5E4D4EB4-F965-4FD9-8B67-D41CF3D9178F}"/>
            </a:ext>
          </a:extLst>
        </xdr:cNvPr>
        <xdr:cNvCxnSpPr/>
      </xdr:nvCxnSpPr>
      <xdr:spPr>
        <a:xfrm>
          <a:off x="7861300" y="108487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164737</xdr:rowOff>
    </xdr:from>
    <xdr:to>
      <xdr:col>36</xdr:col>
      <xdr:colOff>165100</xdr:colOff>
      <xdr:row>63</xdr:row>
      <xdr:rowOff>94887</xdr:rowOff>
    </xdr:to>
    <xdr:sp macro="" textlink="">
      <xdr:nvSpPr>
        <xdr:cNvPr id="252" name="楕円 251">
          <a:extLst>
            <a:ext uri="{FF2B5EF4-FFF2-40B4-BE49-F238E27FC236}">
              <a16:creationId xmlns:a16="http://schemas.microsoft.com/office/drawing/2014/main" id="{50AE5B2C-C5B7-4945-B9FC-2339ECFDDBD7}"/>
            </a:ext>
          </a:extLst>
        </xdr:cNvPr>
        <xdr:cNvSpPr/>
      </xdr:nvSpPr>
      <xdr:spPr>
        <a:xfrm>
          <a:off x="6921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44087</xdr:rowOff>
    </xdr:from>
    <xdr:to>
      <xdr:col>41</xdr:col>
      <xdr:colOff>50800</xdr:colOff>
      <xdr:row>63</xdr:row>
      <xdr:rowOff>47353</xdr:rowOff>
    </xdr:to>
    <xdr:cxnSp macro="">
      <xdr:nvCxnSpPr>
        <xdr:cNvPr id="253" name="直線コネクタ 252">
          <a:extLst>
            <a:ext uri="{FF2B5EF4-FFF2-40B4-BE49-F238E27FC236}">
              <a16:creationId xmlns:a16="http://schemas.microsoft.com/office/drawing/2014/main" id="{FB1F04A4-C9F4-4326-B790-CA2D51C80005}"/>
            </a:ext>
          </a:extLst>
        </xdr:cNvPr>
        <xdr:cNvCxnSpPr/>
      </xdr:nvCxnSpPr>
      <xdr:spPr>
        <a:xfrm>
          <a:off x="6972300" y="108454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4CE5B0F5-7AD1-4188-9EC5-852A03FD1818}"/>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131008</xdr:rowOff>
    </xdr:from>
    <xdr:ext cx="469744" cy="259045"/>
    <xdr:sp macro="" textlink="">
      <xdr:nvSpPr>
        <xdr:cNvPr id="255" name="n_2aveValue【体育館・プール】&#10;一人当たり面積">
          <a:extLst>
            <a:ext uri="{FF2B5EF4-FFF2-40B4-BE49-F238E27FC236}">
              <a16:creationId xmlns:a16="http://schemas.microsoft.com/office/drawing/2014/main" id="{7881527C-721D-46A0-9AE1-C8C418A674EA}"/>
            </a:ext>
          </a:extLst>
        </xdr:cNvPr>
        <xdr:cNvSpPr txBox="1"/>
      </xdr:nvSpPr>
      <xdr:spPr>
        <a:xfrm>
          <a:off x="8515427" y="104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56" name="n_3aveValue【体育館・プール】&#10;一人当たり面積">
          <a:extLst>
            <a:ext uri="{FF2B5EF4-FFF2-40B4-BE49-F238E27FC236}">
              <a16:creationId xmlns:a16="http://schemas.microsoft.com/office/drawing/2014/main" id="{F374FF70-3271-4C66-879C-BE7ED589F927}"/>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7" name="n_4aveValue【体育館・プール】&#10;一人当たり面積">
          <a:extLst>
            <a:ext uri="{FF2B5EF4-FFF2-40B4-BE49-F238E27FC236}">
              <a16:creationId xmlns:a16="http://schemas.microsoft.com/office/drawing/2014/main" id="{C1270057-1740-4F53-8EFC-A5477076B6D2}"/>
            </a:ext>
          </a:extLst>
        </xdr:cNvPr>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85289</xdr:rowOff>
    </xdr:from>
    <xdr:ext cx="469744" cy="259045"/>
    <xdr:sp macro="" textlink="">
      <xdr:nvSpPr>
        <xdr:cNvPr id="258" name="n_1mainValue【体育館・プール】&#10;一人当たり面積">
          <a:extLst>
            <a:ext uri="{FF2B5EF4-FFF2-40B4-BE49-F238E27FC236}">
              <a16:creationId xmlns:a16="http://schemas.microsoft.com/office/drawing/2014/main" id="{7EF9F0EA-D0A5-412E-8084-830AD420B3A7}"/>
            </a:ext>
          </a:extLst>
        </xdr:cNvPr>
        <xdr:cNvSpPr txBox="1"/>
      </xdr:nvSpPr>
      <xdr:spPr>
        <a:xfrm>
          <a:off x="9391727" y="1054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90912</xdr:rowOff>
    </xdr:from>
    <xdr:ext cx="469744" cy="259045"/>
    <xdr:sp macro="" textlink="">
      <xdr:nvSpPr>
        <xdr:cNvPr id="259" name="n_2mainValue【体育館・プール】&#10;一人当たり面積">
          <a:extLst>
            <a:ext uri="{FF2B5EF4-FFF2-40B4-BE49-F238E27FC236}">
              <a16:creationId xmlns:a16="http://schemas.microsoft.com/office/drawing/2014/main" id="{B72B009C-CA73-4229-9FB6-C1A161D65F9C}"/>
            </a:ext>
          </a:extLst>
        </xdr:cNvPr>
        <xdr:cNvSpPr txBox="1"/>
      </xdr:nvSpPr>
      <xdr:spPr>
        <a:xfrm>
          <a:off x="8515427" y="1089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89280</xdr:rowOff>
    </xdr:from>
    <xdr:ext cx="469744" cy="259045"/>
    <xdr:sp macro="" textlink="">
      <xdr:nvSpPr>
        <xdr:cNvPr id="260" name="n_3mainValue【体育館・プール】&#10;一人当たり面積">
          <a:extLst>
            <a:ext uri="{FF2B5EF4-FFF2-40B4-BE49-F238E27FC236}">
              <a16:creationId xmlns:a16="http://schemas.microsoft.com/office/drawing/2014/main" id="{FF753079-8496-46BC-A2E7-1162E5E5F75F}"/>
            </a:ext>
          </a:extLst>
        </xdr:cNvPr>
        <xdr:cNvSpPr txBox="1"/>
      </xdr:nvSpPr>
      <xdr:spPr>
        <a:xfrm>
          <a:off x="76264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86014</xdr:rowOff>
    </xdr:from>
    <xdr:ext cx="469744" cy="259045"/>
    <xdr:sp macro="" textlink="">
      <xdr:nvSpPr>
        <xdr:cNvPr id="261" name="n_4mainValue【体育館・プール】&#10;一人当たり面積">
          <a:extLst>
            <a:ext uri="{FF2B5EF4-FFF2-40B4-BE49-F238E27FC236}">
              <a16:creationId xmlns:a16="http://schemas.microsoft.com/office/drawing/2014/main" id="{D69D4293-0F4A-4B77-8658-B7A1222F01D2}"/>
            </a:ext>
          </a:extLst>
        </xdr:cNvPr>
        <xdr:cNvSpPr txBox="1"/>
      </xdr:nvSpPr>
      <xdr:spPr>
        <a:xfrm>
          <a:off x="6737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7470C0E-E053-481C-8C41-4163013623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3B1547A-43A1-434E-AEA7-ECFE9FE4D0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DCD8813-25F0-4163-B94F-C60367A56A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00B6FC3-BC52-4E20-9719-022EA5813C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658475B-DABB-4CA5-8CCE-BF3AF76AE2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75F1C45-83C0-40EE-9300-712802AF2F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E1D4CAC-CC75-4ADF-9A70-731854277B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785A463-1239-4EAC-8377-9CE2CEC03FE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84DF022-04F0-4D08-93CA-A38DADB862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20217AC-7360-4789-878E-47AAD09693E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81198F0-49DD-454C-AD46-E26957B90A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899FD42-3862-41B1-BE7E-0E4271E72BD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9EC8CA2-CF85-414B-8393-2F0B12F9AF4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EED18CC-7009-48D5-B36A-E0780BA276C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4151CB1-59E7-4DBB-9905-5F8ADE1233E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2B28695-3B61-41C3-ABB5-2F78EA3CD62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9EC3130-13D6-4BA9-8831-5E2EBCE8EBB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DE30442-FAE4-4A44-B4CF-20CAF56BCC7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18644A3-0C2A-4810-928C-8404B4A4445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529F6C45-D51F-48DD-A01B-A95336EFC6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54321D5-51C4-4C1C-98B1-B7E701181E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B59B5A8-A0D4-493B-9F2F-F5F692EF4E5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596B3716-AF71-402D-84F3-4B2C9869608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0850112-AD48-4567-A366-E7B1927572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D01C6A0-18F9-41CF-BE63-D1A2E67D07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6D6D5709-0D96-4B20-A97E-48C4AB793F19}"/>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348B328-AC16-4BC3-A07D-E7A0F7BEE85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12FB5F7-DBC1-4861-B7A6-5D4CCDC2BCF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DC4BA87-E142-4DF0-84C6-E8099161A903}"/>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D60DAB2A-8CF1-431C-A383-3CDD8E5A60A2}"/>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1CAF9F1-AD61-4F36-B143-C46EB32C96BC}"/>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7D46DA8A-E293-44F9-B0C1-249C04C975D3}"/>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992234F0-9AB6-4513-86D1-4F1040B7B276}"/>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95" name="フローチャート: 判断 294">
          <a:extLst>
            <a:ext uri="{FF2B5EF4-FFF2-40B4-BE49-F238E27FC236}">
              <a16:creationId xmlns:a16="http://schemas.microsoft.com/office/drawing/2014/main" id="{5AD58F16-28D7-48A1-B916-66A66C051158}"/>
            </a:ext>
          </a:extLst>
        </xdr:cNvPr>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DF5D0DE4-5386-4682-B77D-E4598ABEEA46}"/>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297" name="フローチャート: 判断 296">
          <a:extLst>
            <a:ext uri="{FF2B5EF4-FFF2-40B4-BE49-F238E27FC236}">
              <a16:creationId xmlns:a16="http://schemas.microsoft.com/office/drawing/2014/main" id="{AE14238D-AF2F-403D-9ABA-2668325D876A}"/>
            </a:ext>
          </a:extLst>
        </xdr:cNvPr>
        <xdr:cNvSpPr/>
      </xdr:nvSpPr>
      <xdr:spPr>
        <a:xfrm>
          <a:off x="1079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265160F-627D-4B4A-A3FB-8ED9F00696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E8742B3-8E88-4F99-A5C5-B50D331C1E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5435877-2740-4420-8AF6-AE243BB015E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7B9E9C2-4B12-4FAC-B70B-9280FF3C6D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2EADCC-4AE1-42F1-A697-A324573B17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303" name="楕円 302">
          <a:extLst>
            <a:ext uri="{FF2B5EF4-FFF2-40B4-BE49-F238E27FC236}">
              <a16:creationId xmlns:a16="http://schemas.microsoft.com/office/drawing/2014/main" id="{F7658814-54EA-4D8D-BC20-EB976A73DEE3}"/>
            </a:ext>
          </a:extLst>
        </xdr:cNvPr>
        <xdr:cNvSpPr/>
      </xdr:nvSpPr>
      <xdr:spPr>
        <a:xfrm>
          <a:off x="4584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26143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65AD24C-B6C2-4AF1-BE14-193BA21E588D}"/>
            </a:ext>
          </a:extLst>
        </xdr:cNvPr>
        <xdr:cNvSpPr txBox="1"/>
      </xdr:nvSpPr>
      <xdr:spPr>
        <a:xfrm>
          <a:off x="4673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19957</xdr:rowOff>
    </xdr:from>
    <xdr:to>
      <xdr:col>20</xdr:col>
      <xdr:colOff>38100</xdr:colOff>
      <xdr:row>83</xdr:row>
      <xdr:rowOff>121557</xdr:rowOff>
    </xdr:to>
    <xdr:sp macro="" textlink="">
      <xdr:nvSpPr>
        <xdr:cNvPr id="305" name="楕円 304">
          <a:extLst>
            <a:ext uri="{FF2B5EF4-FFF2-40B4-BE49-F238E27FC236}">
              <a16:creationId xmlns:a16="http://schemas.microsoft.com/office/drawing/2014/main" id="{7CEEB420-4FFB-438B-9B62-76263CE46D8F}"/>
            </a:ext>
          </a:extLst>
        </xdr:cNvPr>
        <xdr:cNvSpPr/>
      </xdr:nvSpPr>
      <xdr:spPr>
        <a:xfrm>
          <a:off x="3746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70757</xdr:rowOff>
    </xdr:from>
    <xdr:to>
      <xdr:col>24</xdr:col>
      <xdr:colOff>63500</xdr:colOff>
      <xdr:row>83</xdr:row>
      <xdr:rowOff>98516</xdr:rowOff>
    </xdr:to>
    <xdr:cxnSp macro="">
      <xdr:nvCxnSpPr>
        <xdr:cNvPr id="306" name="直線コネクタ 305">
          <a:extLst>
            <a:ext uri="{FF2B5EF4-FFF2-40B4-BE49-F238E27FC236}">
              <a16:creationId xmlns:a16="http://schemas.microsoft.com/office/drawing/2014/main" id="{42F7C2F8-EFA9-423B-B51C-A866A7B5ADB0}"/>
            </a:ext>
          </a:extLst>
        </xdr:cNvPr>
        <xdr:cNvCxnSpPr/>
      </xdr:nvCxnSpPr>
      <xdr:spPr>
        <a:xfrm>
          <a:off x="3797300" y="143011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7" name="楕円 306">
          <a:extLst>
            <a:ext uri="{FF2B5EF4-FFF2-40B4-BE49-F238E27FC236}">
              <a16:creationId xmlns:a16="http://schemas.microsoft.com/office/drawing/2014/main" id="{7A9D2815-A407-4E49-A083-1F7F6D29B831}"/>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70757</xdr:rowOff>
    </xdr:to>
    <xdr:cxnSp macro="">
      <xdr:nvCxnSpPr>
        <xdr:cNvPr id="308" name="直線コネクタ 307">
          <a:extLst>
            <a:ext uri="{FF2B5EF4-FFF2-40B4-BE49-F238E27FC236}">
              <a16:creationId xmlns:a16="http://schemas.microsoft.com/office/drawing/2014/main" id="{A84B7E52-6176-4191-8AEB-E7608B044AD0}"/>
            </a:ext>
          </a:extLst>
        </xdr:cNvPr>
        <xdr:cNvCxnSpPr/>
      </xdr:nvCxnSpPr>
      <xdr:spPr>
        <a:xfrm>
          <a:off x="2908300" y="1426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126093</xdr:rowOff>
    </xdr:from>
    <xdr:to>
      <xdr:col>10</xdr:col>
      <xdr:colOff>165100</xdr:colOff>
      <xdr:row>83</xdr:row>
      <xdr:rowOff>56243</xdr:rowOff>
    </xdr:to>
    <xdr:sp macro="" textlink="">
      <xdr:nvSpPr>
        <xdr:cNvPr id="309" name="楕円 308">
          <a:extLst>
            <a:ext uri="{FF2B5EF4-FFF2-40B4-BE49-F238E27FC236}">
              <a16:creationId xmlns:a16="http://schemas.microsoft.com/office/drawing/2014/main" id="{8591BABE-1E6C-47F0-A0B4-7686DF07C5D4}"/>
            </a:ext>
          </a:extLst>
        </xdr:cNvPr>
        <xdr:cNvSpPr/>
      </xdr:nvSpPr>
      <xdr:spPr>
        <a:xfrm>
          <a:off x="1968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5443</xdr:rowOff>
    </xdr:from>
    <xdr:to>
      <xdr:col>15</xdr:col>
      <xdr:colOff>50800</xdr:colOff>
      <xdr:row>83</xdr:row>
      <xdr:rowOff>38100</xdr:rowOff>
    </xdr:to>
    <xdr:cxnSp macro="">
      <xdr:nvCxnSpPr>
        <xdr:cNvPr id="310" name="直線コネクタ 309">
          <a:extLst>
            <a:ext uri="{FF2B5EF4-FFF2-40B4-BE49-F238E27FC236}">
              <a16:creationId xmlns:a16="http://schemas.microsoft.com/office/drawing/2014/main" id="{AE80A368-51E3-440D-8263-4397B83F85AE}"/>
            </a:ext>
          </a:extLst>
        </xdr:cNvPr>
        <xdr:cNvCxnSpPr/>
      </xdr:nvCxnSpPr>
      <xdr:spPr>
        <a:xfrm>
          <a:off x="2019300" y="1423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83638</xdr:rowOff>
    </xdr:from>
    <xdr:to>
      <xdr:col>6</xdr:col>
      <xdr:colOff>38100</xdr:colOff>
      <xdr:row>83</xdr:row>
      <xdr:rowOff>13788</xdr:rowOff>
    </xdr:to>
    <xdr:sp macro="" textlink="">
      <xdr:nvSpPr>
        <xdr:cNvPr id="311" name="楕円 310">
          <a:extLst>
            <a:ext uri="{FF2B5EF4-FFF2-40B4-BE49-F238E27FC236}">
              <a16:creationId xmlns:a16="http://schemas.microsoft.com/office/drawing/2014/main" id="{29395EAF-2CD3-45C6-B083-27F76BC05393}"/>
            </a:ext>
          </a:extLst>
        </xdr:cNvPr>
        <xdr:cNvSpPr/>
      </xdr:nvSpPr>
      <xdr:spPr>
        <a:xfrm>
          <a:off x="1079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134438</xdr:rowOff>
    </xdr:from>
    <xdr:to>
      <xdr:col>10</xdr:col>
      <xdr:colOff>114300</xdr:colOff>
      <xdr:row>83</xdr:row>
      <xdr:rowOff>5443</xdr:rowOff>
    </xdr:to>
    <xdr:cxnSp macro="">
      <xdr:nvCxnSpPr>
        <xdr:cNvPr id="312" name="直線コネクタ 311">
          <a:extLst>
            <a:ext uri="{FF2B5EF4-FFF2-40B4-BE49-F238E27FC236}">
              <a16:creationId xmlns:a16="http://schemas.microsoft.com/office/drawing/2014/main" id="{8D549A7E-0F1E-4EDF-B633-677664AAF4D7}"/>
            </a:ext>
          </a:extLst>
        </xdr:cNvPr>
        <xdr:cNvCxnSpPr/>
      </xdr:nvCxnSpPr>
      <xdr:spPr>
        <a:xfrm>
          <a:off x="1130300" y="141933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2F5A4857-117B-457E-8377-4128CEA4D203}"/>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314" name="n_2aveValue【福祉施設】&#10;有形固定資産減価償却率">
          <a:extLst>
            <a:ext uri="{FF2B5EF4-FFF2-40B4-BE49-F238E27FC236}">
              <a16:creationId xmlns:a16="http://schemas.microsoft.com/office/drawing/2014/main" id="{0849923D-3658-4A31-ACA4-38C85EB91EFB}"/>
            </a:ext>
          </a:extLst>
        </xdr:cNvPr>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福祉施設】&#10;有形固定資産減価償却率">
          <a:extLst>
            <a:ext uri="{FF2B5EF4-FFF2-40B4-BE49-F238E27FC236}">
              <a16:creationId xmlns:a16="http://schemas.microsoft.com/office/drawing/2014/main" id="{0AAB469A-C412-4EEE-B903-48BA71DFE604}"/>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156046</xdr:rowOff>
    </xdr:from>
    <xdr:ext cx="405111" cy="259045"/>
    <xdr:sp macro="" textlink="">
      <xdr:nvSpPr>
        <xdr:cNvPr id="316" name="n_4aveValue【福祉施設】&#10;有形固定資産減価償却率">
          <a:extLst>
            <a:ext uri="{FF2B5EF4-FFF2-40B4-BE49-F238E27FC236}">
              <a16:creationId xmlns:a16="http://schemas.microsoft.com/office/drawing/2014/main" id="{57158B44-6729-4690-81DE-A272CB4EC258}"/>
            </a:ext>
          </a:extLst>
        </xdr:cNvPr>
        <xdr:cNvSpPr txBox="1"/>
      </xdr:nvSpPr>
      <xdr:spPr>
        <a:xfrm>
          <a:off x="927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112684</xdr:rowOff>
    </xdr:from>
    <xdr:ext cx="405111" cy="259045"/>
    <xdr:sp macro="" textlink="">
      <xdr:nvSpPr>
        <xdr:cNvPr id="317" name="n_1mainValue【福祉施設】&#10;有形固定資産減価償却率">
          <a:extLst>
            <a:ext uri="{FF2B5EF4-FFF2-40B4-BE49-F238E27FC236}">
              <a16:creationId xmlns:a16="http://schemas.microsoft.com/office/drawing/2014/main" id="{1B2F7488-6394-45DA-90EC-377B081F1EF2}"/>
            </a:ext>
          </a:extLst>
        </xdr:cNvPr>
        <xdr:cNvSpPr txBox="1"/>
      </xdr:nvSpPr>
      <xdr:spPr>
        <a:xfrm>
          <a:off x="35820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18" name="n_2mainValue【福祉施設】&#10;有形固定資産減価償却率">
          <a:extLst>
            <a:ext uri="{FF2B5EF4-FFF2-40B4-BE49-F238E27FC236}">
              <a16:creationId xmlns:a16="http://schemas.microsoft.com/office/drawing/2014/main" id="{3C30527C-583E-499A-B97A-A88BF1B7E49B}"/>
            </a:ext>
          </a:extLst>
        </xdr:cNvPr>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47370</xdr:rowOff>
    </xdr:from>
    <xdr:ext cx="405111" cy="259045"/>
    <xdr:sp macro="" textlink="">
      <xdr:nvSpPr>
        <xdr:cNvPr id="319" name="n_3mainValue【福祉施設】&#10;有形固定資産減価償却率">
          <a:extLst>
            <a:ext uri="{FF2B5EF4-FFF2-40B4-BE49-F238E27FC236}">
              <a16:creationId xmlns:a16="http://schemas.microsoft.com/office/drawing/2014/main" id="{1F6C4687-8BA5-4178-BA0F-174CECCB3631}"/>
            </a:ext>
          </a:extLst>
        </xdr:cNvPr>
        <xdr:cNvSpPr txBox="1"/>
      </xdr:nvSpPr>
      <xdr:spPr>
        <a:xfrm>
          <a:off x="1816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4915</xdr:rowOff>
    </xdr:from>
    <xdr:ext cx="405111" cy="259045"/>
    <xdr:sp macro="" textlink="">
      <xdr:nvSpPr>
        <xdr:cNvPr id="320" name="n_4mainValue【福祉施設】&#10;有形固定資産減価償却率">
          <a:extLst>
            <a:ext uri="{FF2B5EF4-FFF2-40B4-BE49-F238E27FC236}">
              <a16:creationId xmlns:a16="http://schemas.microsoft.com/office/drawing/2014/main" id="{DD3F1857-311C-47FA-8162-52923FDB1F0F}"/>
            </a:ext>
          </a:extLst>
        </xdr:cNvPr>
        <xdr:cNvSpPr txBox="1"/>
      </xdr:nvSpPr>
      <xdr:spPr>
        <a:xfrm>
          <a:off x="927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1111EE9-DBA9-4C8F-BFC3-0403E5E076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B73C629-573F-4B54-BBFB-59DC149A46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E7C50FE-4918-4C49-BC6B-04950FBCE4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437DDEE-866E-4B3F-AAAC-6BFC267F82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4296BBD-DB08-4FF4-9E26-D112382C9C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0854B25-0315-4E4C-83C4-9DBE476921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313FCFE-0EC0-4F62-8297-EB38EA9E7B8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81E5F00-BAD7-4735-9D4E-160F5089D7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5C4D666-89E8-408A-A384-58C2FC304B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43BEA09-754B-47B3-AEEA-7537A91B4B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1F94280F-63A1-462A-98A1-C9BCBF3F207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CA4240A-4DFF-4DA8-BFA5-C242466B893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D945D81-3956-49B8-B35D-0043139637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22465-3BF8-4F9A-A309-70A06AB4565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5B3FCFC1-D893-4463-94B1-DD9874C346D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650FAEEE-6E9F-4286-91F8-90115F7D768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F01BC29-659C-439C-A5A4-74EAAA64EA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56298B90-C120-4BE1-BEE9-F812027A1D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B0E331C8-D38C-4B36-B45F-F042C22978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5F91FEE2-DEEA-47D8-B0F5-BE8BE921F588}"/>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53BB9A26-F907-4A3E-8E09-4785AAE2D5EF}"/>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BFE47AE1-F26B-40D1-95BA-DAC255296DFA}"/>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11F02B1B-6A86-470C-9901-30DEF664313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14CE73EF-40D0-4C94-8E41-69D1B6D0A995}"/>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AD457105-2E04-4B1F-B012-19962031D317}"/>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8F3ACD63-3EC9-4534-94A0-0BE0DB00F0F8}"/>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F7E5B528-78B1-4E33-A7E9-CB2A6BCE80E1}"/>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48" name="フローチャート: 判断 347">
          <a:extLst>
            <a:ext uri="{FF2B5EF4-FFF2-40B4-BE49-F238E27FC236}">
              <a16:creationId xmlns:a16="http://schemas.microsoft.com/office/drawing/2014/main" id="{92C722B6-4E2D-4084-9DD6-EBE67AF74C43}"/>
            </a:ext>
          </a:extLst>
        </xdr:cNvPr>
        <xdr:cNvSpPr/>
      </xdr:nvSpPr>
      <xdr:spPr>
        <a:xfrm>
          <a:off x="869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107314</xdr:rowOff>
    </xdr:from>
    <xdr:to>
      <xdr:col>41</xdr:col>
      <xdr:colOff>101600</xdr:colOff>
      <xdr:row>82</xdr:row>
      <xdr:rowOff>37464</xdr:rowOff>
    </xdr:to>
    <xdr:sp macro="" textlink="">
      <xdr:nvSpPr>
        <xdr:cNvPr id="349" name="フローチャート: 判断 348">
          <a:extLst>
            <a:ext uri="{FF2B5EF4-FFF2-40B4-BE49-F238E27FC236}">
              <a16:creationId xmlns:a16="http://schemas.microsoft.com/office/drawing/2014/main" id="{82307237-7ACE-408F-8999-03E9768BAA30}"/>
            </a:ext>
          </a:extLst>
        </xdr:cNvPr>
        <xdr:cNvSpPr/>
      </xdr:nvSpPr>
      <xdr:spPr>
        <a:xfrm>
          <a:off x="7810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113030</xdr:rowOff>
    </xdr:from>
    <xdr:to>
      <xdr:col>36</xdr:col>
      <xdr:colOff>165100</xdr:colOff>
      <xdr:row>82</xdr:row>
      <xdr:rowOff>43180</xdr:rowOff>
    </xdr:to>
    <xdr:sp macro="" textlink="">
      <xdr:nvSpPr>
        <xdr:cNvPr id="350" name="フローチャート: 判断 349">
          <a:extLst>
            <a:ext uri="{FF2B5EF4-FFF2-40B4-BE49-F238E27FC236}">
              <a16:creationId xmlns:a16="http://schemas.microsoft.com/office/drawing/2014/main" id="{4A8B6D81-90A1-4AD7-87D0-C5F0697BD06C}"/>
            </a:ext>
          </a:extLst>
        </xdr:cNvPr>
        <xdr:cNvSpPr/>
      </xdr:nvSpPr>
      <xdr:spPr>
        <a:xfrm>
          <a:off x="692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3F94B6F-E810-41E0-B2A4-CE2027BA98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210BB3C-D9E2-4A18-B7A3-138FEAEAB9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99775B9-FB6F-45F6-8D30-A8E79E03BD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363609D-6E3A-44A6-9335-962177AC18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68B40E5-7FBC-43EA-814F-D01730680F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61595</xdr:rowOff>
    </xdr:from>
    <xdr:to>
      <xdr:col>55</xdr:col>
      <xdr:colOff>50800</xdr:colOff>
      <xdr:row>79</xdr:row>
      <xdr:rowOff>163195</xdr:rowOff>
    </xdr:to>
    <xdr:sp macro="" textlink="">
      <xdr:nvSpPr>
        <xdr:cNvPr id="356" name="楕円 355">
          <a:extLst>
            <a:ext uri="{FF2B5EF4-FFF2-40B4-BE49-F238E27FC236}">
              <a16:creationId xmlns:a16="http://schemas.microsoft.com/office/drawing/2014/main" id="{75EC272C-1E4D-4DEC-8626-91CA9052106A}"/>
            </a:ext>
          </a:extLst>
        </xdr:cNvPr>
        <xdr:cNvSpPr/>
      </xdr:nvSpPr>
      <xdr:spPr>
        <a:xfrm>
          <a:off x="10426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84472</xdr:rowOff>
    </xdr:from>
    <xdr:ext cx="469744" cy="259045"/>
    <xdr:sp macro="" textlink="">
      <xdr:nvSpPr>
        <xdr:cNvPr id="357" name="【福祉施設】&#10;一人当たり面積該当値テキスト">
          <a:extLst>
            <a:ext uri="{FF2B5EF4-FFF2-40B4-BE49-F238E27FC236}">
              <a16:creationId xmlns:a16="http://schemas.microsoft.com/office/drawing/2014/main" id="{79C537EB-D750-4523-9671-5EB7B1D8141E}"/>
            </a:ext>
          </a:extLst>
        </xdr:cNvPr>
        <xdr:cNvSpPr txBox="1"/>
      </xdr:nvSpPr>
      <xdr:spPr>
        <a:xfrm>
          <a:off x="10515600"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61595</xdr:rowOff>
    </xdr:from>
    <xdr:to>
      <xdr:col>50</xdr:col>
      <xdr:colOff>165100</xdr:colOff>
      <xdr:row>79</xdr:row>
      <xdr:rowOff>163195</xdr:rowOff>
    </xdr:to>
    <xdr:sp macro="" textlink="">
      <xdr:nvSpPr>
        <xdr:cNvPr id="358" name="楕円 357">
          <a:extLst>
            <a:ext uri="{FF2B5EF4-FFF2-40B4-BE49-F238E27FC236}">
              <a16:creationId xmlns:a16="http://schemas.microsoft.com/office/drawing/2014/main" id="{F18F0DA0-CBB3-4243-A6ED-530FC6FC2BAE}"/>
            </a:ext>
          </a:extLst>
        </xdr:cNvPr>
        <xdr:cNvSpPr/>
      </xdr:nvSpPr>
      <xdr:spPr>
        <a:xfrm>
          <a:off x="9588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112395</xdr:rowOff>
    </xdr:from>
    <xdr:to>
      <xdr:col>55</xdr:col>
      <xdr:colOff>0</xdr:colOff>
      <xdr:row>79</xdr:row>
      <xdr:rowOff>112395</xdr:rowOff>
    </xdr:to>
    <xdr:cxnSp macro="">
      <xdr:nvCxnSpPr>
        <xdr:cNvPr id="359" name="直線コネクタ 358">
          <a:extLst>
            <a:ext uri="{FF2B5EF4-FFF2-40B4-BE49-F238E27FC236}">
              <a16:creationId xmlns:a16="http://schemas.microsoft.com/office/drawing/2014/main" id="{957B7039-4E3C-4B3E-B092-20EF496E6F5A}"/>
            </a:ext>
          </a:extLst>
        </xdr:cNvPr>
        <xdr:cNvCxnSpPr/>
      </xdr:nvCxnSpPr>
      <xdr:spPr>
        <a:xfrm>
          <a:off x="9639300" y="13656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67311</xdr:rowOff>
    </xdr:from>
    <xdr:to>
      <xdr:col>46</xdr:col>
      <xdr:colOff>38100</xdr:colOff>
      <xdr:row>79</xdr:row>
      <xdr:rowOff>168911</xdr:rowOff>
    </xdr:to>
    <xdr:sp macro="" textlink="">
      <xdr:nvSpPr>
        <xdr:cNvPr id="360" name="楕円 359">
          <a:extLst>
            <a:ext uri="{FF2B5EF4-FFF2-40B4-BE49-F238E27FC236}">
              <a16:creationId xmlns:a16="http://schemas.microsoft.com/office/drawing/2014/main" id="{E98EEDA1-9758-448F-AD99-0242AD1F3183}"/>
            </a:ext>
          </a:extLst>
        </xdr:cNvPr>
        <xdr:cNvSpPr/>
      </xdr:nvSpPr>
      <xdr:spPr>
        <a:xfrm>
          <a:off x="869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112395</xdr:rowOff>
    </xdr:from>
    <xdr:to>
      <xdr:col>50</xdr:col>
      <xdr:colOff>114300</xdr:colOff>
      <xdr:row>79</xdr:row>
      <xdr:rowOff>118111</xdr:rowOff>
    </xdr:to>
    <xdr:cxnSp macro="">
      <xdr:nvCxnSpPr>
        <xdr:cNvPr id="361" name="直線コネクタ 360">
          <a:extLst>
            <a:ext uri="{FF2B5EF4-FFF2-40B4-BE49-F238E27FC236}">
              <a16:creationId xmlns:a16="http://schemas.microsoft.com/office/drawing/2014/main" id="{9630CA29-8983-4B4C-AE5F-1426FCDE79C9}"/>
            </a:ext>
          </a:extLst>
        </xdr:cNvPr>
        <xdr:cNvCxnSpPr/>
      </xdr:nvCxnSpPr>
      <xdr:spPr>
        <a:xfrm flipV="1">
          <a:off x="8750300" y="136569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61595</xdr:rowOff>
    </xdr:from>
    <xdr:to>
      <xdr:col>41</xdr:col>
      <xdr:colOff>101600</xdr:colOff>
      <xdr:row>79</xdr:row>
      <xdr:rowOff>163195</xdr:rowOff>
    </xdr:to>
    <xdr:sp macro="" textlink="">
      <xdr:nvSpPr>
        <xdr:cNvPr id="362" name="楕円 361">
          <a:extLst>
            <a:ext uri="{FF2B5EF4-FFF2-40B4-BE49-F238E27FC236}">
              <a16:creationId xmlns:a16="http://schemas.microsoft.com/office/drawing/2014/main" id="{9612D393-0BA0-4130-B9DD-9A0BC26260FC}"/>
            </a:ext>
          </a:extLst>
        </xdr:cNvPr>
        <xdr:cNvSpPr/>
      </xdr:nvSpPr>
      <xdr:spPr>
        <a:xfrm>
          <a:off x="7810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112395</xdr:rowOff>
    </xdr:from>
    <xdr:to>
      <xdr:col>45</xdr:col>
      <xdr:colOff>177800</xdr:colOff>
      <xdr:row>79</xdr:row>
      <xdr:rowOff>118111</xdr:rowOff>
    </xdr:to>
    <xdr:cxnSp macro="">
      <xdr:nvCxnSpPr>
        <xdr:cNvPr id="363" name="直線コネクタ 362">
          <a:extLst>
            <a:ext uri="{FF2B5EF4-FFF2-40B4-BE49-F238E27FC236}">
              <a16:creationId xmlns:a16="http://schemas.microsoft.com/office/drawing/2014/main" id="{FFF16634-19C8-4D85-A394-1D21FC362072}"/>
            </a:ext>
          </a:extLst>
        </xdr:cNvPr>
        <xdr:cNvCxnSpPr/>
      </xdr:nvCxnSpPr>
      <xdr:spPr>
        <a:xfrm>
          <a:off x="7861300" y="136569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50164</xdr:rowOff>
    </xdr:from>
    <xdr:to>
      <xdr:col>36</xdr:col>
      <xdr:colOff>165100</xdr:colOff>
      <xdr:row>79</xdr:row>
      <xdr:rowOff>151764</xdr:rowOff>
    </xdr:to>
    <xdr:sp macro="" textlink="">
      <xdr:nvSpPr>
        <xdr:cNvPr id="364" name="楕円 363">
          <a:extLst>
            <a:ext uri="{FF2B5EF4-FFF2-40B4-BE49-F238E27FC236}">
              <a16:creationId xmlns:a16="http://schemas.microsoft.com/office/drawing/2014/main" id="{C89F3BDF-D335-4B6C-BA99-0A1AA8C6C00E}"/>
            </a:ext>
          </a:extLst>
        </xdr:cNvPr>
        <xdr:cNvSpPr/>
      </xdr:nvSpPr>
      <xdr:spPr>
        <a:xfrm>
          <a:off x="6921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100964</xdr:rowOff>
    </xdr:from>
    <xdr:to>
      <xdr:col>41</xdr:col>
      <xdr:colOff>50800</xdr:colOff>
      <xdr:row>79</xdr:row>
      <xdr:rowOff>112395</xdr:rowOff>
    </xdr:to>
    <xdr:cxnSp macro="">
      <xdr:nvCxnSpPr>
        <xdr:cNvPr id="365" name="直線コネクタ 364">
          <a:extLst>
            <a:ext uri="{FF2B5EF4-FFF2-40B4-BE49-F238E27FC236}">
              <a16:creationId xmlns:a16="http://schemas.microsoft.com/office/drawing/2014/main" id="{641F5FD4-54C8-4748-A58B-8AAC6779146C}"/>
            </a:ext>
          </a:extLst>
        </xdr:cNvPr>
        <xdr:cNvCxnSpPr/>
      </xdr:nvCxnSpPr>
      <xdr:spPr>
        <a:xfrm>
          <a:off x="6972300" y="136455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9CEA5054-E4EE-46BE-9B25-81F45DC9E559}"/>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11447</xdr:rowOff>
    </xdr:from>
    <xdr:ext cx="469744" cy="259045"/>
    <xdr:sp macro="" textlink="">
      <xdr:nvSpPr>
        <xdr:cNvPr id="367" name="n_2aveValue【福祉施設】&#10;一人当たり面積">
          <a:extLst>
            <a:ext uri="{FF2B5EF4-FFF2-40B4-BE49-F238E27FC236}">
              <a16:creationId xmlns:a16="http://schemas.microsoft.com/office/drawing/2014/main" id="{C102F367-612B-4C0B-BCB1-8AF11D32E4A6}"/>
            </a:ext>
          </a:extLst>
        </xdr:cNvPr>
        <xdr:cNvSpPr txBox="1"/>
      </xdr:nvSpPr>
      <xdr:spPr>
        <a:xfrm>
          <a:off x="85154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28591</xdr:rowOff>
    </xdr:from>
    <xdr:ext cx="469744" cy="259045"/>
    <xdr:sp macro="" textlink="">
      <xdr:nvSpPr>
        <xdr:cNvPr id="368" name="n_3aveValue【福祉施設】&#10;一人当たり面積">
          <a:extLst>
            <a:ext uri="{FF2B5EF4-FFF2-40B4-BE49-F238E27FC236}">
              <a16:creationId xmlns:a16="http://schemas.microsoft.com/office/drawing/2014/main" id="{814A4B1C-E286-4474-82F5-1A75B9BA2CF7}"/>
            </a:ext>
          </a:extLst>
        </xdr:cNvPr>
        <xdr:cNvSpPr txBox="1"/>
      </xdr:nvSpPr>
      <xdr:spPr>
        <a:xfrm>
          <a:off x="7626427" y="140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34307</xdr:rowOff>
    </xdr:from>
    <xdr:ext cx="469744" cy="259045"/>
    <xdr:sp macro="" textlink="">
      <xdr:nvSpPr>
        <xdr:cNvPr id="369" name="n_4aveValue【福祉施設】&#10;一人当たり面積">
          <a:extLst>
            <a:ext uri="{FF2B5EF4-FFF2-40B4-BE49-F238E27FC236}">
              <a16:creationId xmlns:a16="http://schemas.microsoft.com/office/drawing/2014/main" id="{7464A818-B7FE-429B-9734-8C10CA2D4254}"/>
            </a:ext>
          </a:extLst>
        </xdr:cNvPr>
        <xdr:cNvSpPr txBox="1"/>
      </xdr:nvSpPr>
      <xdr:spPr>
        <a:xfrm>
          <a:off x="67374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8272</xdr:rowOff>
    </xdr:from>
    <xdr:ext cx="469744" cy="259045"/>
    <xdr:sp macro="" textlink="">
      <xdr:nvSpPr>
        <xdr:cNvPr id="370" name="n_1mainValue【福祉施設】&#10;一人当たり面積">
          <a:extLst>
            <a:ext uri="{FF2B5EF4-FFF2-40B4-BE49-F238E27FC236}">
              <a16:creationId xmlns:a16="http://schemas.microsoft.com/office/drawing/2014/main" id="{133675FF-7919-49F5-B566-B29BB38C31EA}"/>
            </a:ext>
          </a:extLst>
        </xdr:cNvPr>
        <xdr:cNvSpPr txBox="1"/>
      </xdr:nvSpPr>
      <xdr:spPr>
        <a:xfrm>
          <a:off x="9391727"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13988</xdr:rowOff>
    </xdr:from>
    <xdr:ext cx="469744" cy="259045"/>
    <xdr:sp macro="" textlink="">
      <xdr:nvSpPr>
        <xdr:cNvPr id="371" name="n_2mainValue【福祉施設】&#10;一人当たり面積">
          <a:extLst>
            <a:ext uri="{FF2B5EF4-FFF2-40B4-BE49-F238E27FC236}">
              <a16:creationId xmlns:a16="http://schemas.microsoft.com/office/drawing/2014/main" id="{7AE19BA7-EE84-4808-98FC-DCEF218AD466}"/>
            </a:ext>
          </a:extLst>
        </xdr:cNvPr>
        <xdr:cNvSpPr txBox="1"/>
      </xdr:nvSpPr>
      <xdr:spPr>
        <a:xfrm>
          <a:off x="85154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8272</xdr:rowOff>
    </xdr:from>
    <xdr:ext cx="469744" cy="259045"/>
    <xdr:sp macro="" textlink="">
      <xdr:nvSpPr>
        <xdr:cNvPr id="372" name="n_3mainValue【福祉施設】&#10;一人当たり面積">
          <a:extLst>
            <a:ext uri="{FF2B5EF4-FFF2-40B4-BE49-F238E27FC236}">
              <a16:creationId xmlns:a16="http://schemas.microsoft.com/office/drawing/2014/main" id="{8817C85A-2B18-4C73-9344-AF5FF60E7E74}"/>
            </a:ext>
          </a:extLst>
        </xdr:cNvPr>
        <xdr:cNvSpPr txBox="1"/>
      </xdr:nvSpPr>
      <xdr:spPr>
        <a:xfrm>
          <a:off x="7626427"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168291</xdr:rowOff>
    </xdr:from>
    <xdr:ext cx="469744" cy="259045"/>
    <xdr:sp macro="" textlink="">
      <xdr:nvSpPr>
        <xdr:cNvPr id="373" name="n_4mainValue【福祉施設】&#10;一人当たり面積">
          <a:extLst>
            <a:ext uri="{FF2B5EF4-FFF2-40B4-BE49-F238E27FC236}">
              <a16:creationId xmlns:a16="http://schemas.microsoft.com/office/drawing/2014/main" id="{AB5FC09E-A83F-4A95-8324-DE1036443C48}"/>
            </a:ext>
          </a:extLst>
        </xdr:cNvPr>
        <xdr:cNvSpPr txBox="1"/>
      </xdr:nvSpPr>
      <xdr:spPr>
        <a:xfrm>
          <a:off x="6737427"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E0C3C1A-897D-4EB0-B3C6-CF47A0CE33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732965D2-AE99-4777-AE1E-DE612225BD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80711D-B527-44DA-9FA2-C2CC8ED27D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899BF0D4-251C-48B7-948E-264A7DDFB9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05AFA0F-28AE-4692-A9DF-12F5C3473F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21A283D-06EF-4DC6-853F-622D53B2E3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1B0FFE3-7EDA-44E7-A9CB-E3CE2CC2A8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988A8BE-B651-40E7-A055-A0AA1CE824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9741D100-FDD3-4C48-9B4E-6A7D680526A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C795D60C-B831-4269-A82E-F565D6CE343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6B5FF9B0-C2C3-45D8-BE3B-2AAD28F0347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9E0CF90-C57E-4F73-8566-65D6CC59E55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6FD8758-C822-4B08-8216-E6E12DB2049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BA46C0F6-2FD5-4E25-BEB0-B08D96D16D5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3FF1D77-3295-4F58-84D2-22BEBABB078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56F0A821-D8EB-4B61-9AF9-448E43B4FD0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1F167974-C854-4E0C-841D-C446C97CDD1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2772047D-91F3-4B3D-88CF-A0E22121768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EC2B589D-2E81-4E32-822E-F632CC040BA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3FC3A136-A40A-499C-A800-344FB41315F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A87189D7-A947-44B0-BA78-38B22791F95A}"/>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EAF8EAEF-971E-44D1-936C-8291A646838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848F6226-4BE9-4756-846A-78000C1801F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5D18818E-F4DA-4DE2-9354-3C70DF042BEA}"/>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5286A6E6-FFBE-48B4-9F34-2B212A6C75D9}"/>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CF9F8D9C-7D84-4E77-817F-DDB33612D344}"/>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A2E43261-4FFB-4853-B57E-7DB2A28EC814}"/>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295E33D3-09BF-4443-8029-0158D0D7B7F3}"/>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6EFBE2B5-3697-4D11-A6D3-B888A0C09C67}"/>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9222D1EB-BD53-4A14-8DB6-102CA0CE846B}"/>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57B93C95-44BD-44A4-AE15-6CC7FD8F0674}"/>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05" name="フローチャート: 判断 404">
          <a:extLst>
            <a:ext uri="{FF2B5EF4-FFF2-40B4-BE49-F238E27FC236}">
              <a16:creationId xmlns:a16="http://schemas.microsoft.com/office/drawing/2014/main" id="{11CF310B-9C45-4453-BC57-AC118E09967F}"/>
            </a:ext>
          </a:extLst>
        </xdr:cNvPr>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110489</xdr:rowOff>
    </xdr:from>
    <xdr:to>
      <xdr:col>10</xdr:col>
      <xdr:colOff>165100</xdr:colOff>
      <xdr:row>104</xdr:row>
      <xdr:rowOff>40639</xdr:rowOff>
    </xdr:to>
    <xdr:sp macro="" textlink="">
      <xdr:nvSpPr>
        <xdr:cNvPr id="406" name="フローチャート: 判断 405">
          <a:extLst>
            <a:ext uri="{FF2B5EF4-FFF2-40B4-BE49-F238E27FC236}">
              <a16:creationId xmlns:a16="http://schemas.microsoft.com/office/drawing/2014/main" id="{1AF57DB3-AD55-4305-BDBC-D7700D240763}"/>
            </a:ext>
          </a:extLst>
        </xdr:cNvPr>
        <xdr:cNvSpPr/>
      </xdr:nvSpPr>
      <xdr:spPr>
        <a:xfrm>
          <a:off x="1968500" y="1776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106680</xdr:rowOff>
    </xdr:from>
    <xdr:to>
      <xdr:col>6</xdr:col>
      <xdr:colOff>38100</xdr:colOff>
      <xdr:row>104</xdr:row>
      <xdr:rowOff>36830</xdr:rowOff>
    </xdr:to>
    <xdr:sp macro="" textlink="">
      <xdr:nvSpPr>
        <xdr:cNvPr id="407" name="フローチャート: 判断 406">
          <a:extLst>
            <a:ext uri="{FF2B5EF4-FFF2-40B4-BE49-F238E27FC236}">
              <a16:creationId xmlns:a16="http://schemas.microsoft.com/office/drawing/2014/main" id="{30B8B0B4-0178-42E2-96FB-ABCC2E514716}"/>
            </a:ext>
          </a:extLst>
        </xdr:cNvPr>
        <xdr:cNvSpPr/>
      </xdr:nvSpPr>
      <xdr:spPr>
        <a:xfrm>
          <a:off x="1079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0FDB1AA-4297-4C9D-B13A-938BFE4D649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5F815AC-81A2-47D3-A148-A1B35484EB7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5A051C9-D871-410F-8940-4D9AEB58FAC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E7CD831-0B7E-4A5E-8892-62291D36050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3895035-5B5F-4A1D-8C09-B1404DFA838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134620</xdr:rowOff>
    </xdr:from>
    <xdr:to>
      <xdr:col>24</xdr:col>
      <xdr:colOff>114300</xdr:colOff>
      <xdr:row>105</xdr:row>
      <xdr:rowOff>64770</xdr:rowOff>
    </xdr:to>
    <xdr:sp macro="" textlink="">
      <xdr:nvSpPr>
        <xdr:cNvPr id="413" name="楕円 412">
          <a:extLst>
            <a:ext uri="{FF2B5EF4-FFF2-40B4-BE49-F238E27FC236}">
              <a16:creationId xmlns:a16="http://schemas.microsoft.com/office/drawing/2014/main" id="{9DB7261A-594A-406B-833B-021C1C4174E1}"/>
            </a:ext>
          </a:extLst>
        </xdr:cNvPr>
        <xdr:cNvSpPr/>
      </xdr:nvSpPr>
      <xdr:spPr>
        <a:xfrm>
          <a:off x="45847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113047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2A2BB987-8BDE-4200-B427-015020F1BCC7}"/>
            </a:ext>
          </a:extLst>
        </xdr:cNvPr>
        <xdr:cNvSpPr txBox="1"/>
      </xdr:nvSpPr>
      <xdr:spPr>
        <a:xfrm>
          <a:off x="4673600"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115570</xdr:rowOff>
    </xdr:from>
    <xdr:to>
      <xdr:col>20</xdr:col>
      <xdr:colOff>38100</xdr:colOff>
      <xdr:row>105</xdr:row>
      <xdr:rowOff>45720</xdr:rowOff>
    </xdr:to>
    <xdr:sp macro="" textlink="">
      <xdr:nvSpPr>
        <xdr:cNvPr id="415" name="楕円 414">
          <a:extLst>
            <a:ext uri="{FF2B5EF4-FFF2-40B4-BE49-F238E27FC236}">
              <a16:creationId xmlns:a16="http://schemas.microsoft.com/office/drawing/2014/main" id="{A125D4E5-674F-4081-8668-7C4C71CE406D}"/>
            </a:ext>
          </a:extLst>
        </xdr:cNvPr>
        <xdr:cNvSpPr/>
      </xdr:nvSpPr>
      <xdr:spPr>
        <a:xfrm>
          <a:off x="37465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166370</xdr:rowOff>
    </xdr:from>
    <xdr:to>
      <xdr:col>24</xdr:col>
      <xdr:colOff>63500</xdr:colOff>
      <xdr:row>105</xdr:row>
      <xdr:rowOff>13970</xdr:rowOff>
    </xdr:to>
    <xdr:cxnSp macro="">
      <xdr:nvCxnSpPr>
        <xdr:cNvPr id="416" name="直線コネクタ 415">
          <a:extLst>
            <a:ext uri="{FF2B5EF4-FFF2-40B4-BE49-F238E27FC236}">
              <a16:creationId xmlns:a16="http://schemas.microsoft.com/office/drawing/2014/main" id="{C4E8B10C-712E-4A69-A8E3-42D1C74CA18D}"/>
            </a:ext>
          </a:extLst>
        </xdr:cNvPr>
        <xdr:cNvCxnSpPr/>
      </xdr:nvCxnSpPr>
      <xdr:spPr>
        <a:xfrm>
          <a:off x="3797300" y="179971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106680</xdr:rowOff>
    </xdr:from>
    <xdr:to>
      <xdr:col>15</xdr:col>
      <xdr:colOff>101600</xdr:colOff>
      <xdr:row>105</xdr:row>
      <xdr:rowOff>36830</xdr:rowOff>
    </xdr:to>
    <xdr:sp macro="" textlink="">
      <xdr:nvSpPr>
        <xdr:cNvPr id="417" name="楕円 416">
          <a:extLst>
            <a:ext uri="{FF2B5EF4-FFF2-40B4-BE49-F238E27FC236}">
              <a16:creationId xmlns:a16="http://schemas.microsoft.com/office/drawing/2014/main" id="{EB9C6C3F-4F7C-4AEA-B1FA-A6E7706E33EA}"/>
            </a:ext>
          </a:extLst>
        </xdr:cNvPr>
        <xdr:cNvSpPr/>
      </xdr:nvSpPr>
      <xdr:spPr>
        <a:xfrm>
          <a:off x="2857500" y="179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157480</xdr:rowOff>
    </xdr:from>
    <xdr:to>
      <xdr:col>19</xdr:col>
      <xdr:colOff>177800</xdr:colOff>
      <xdr:row>104</xdr:row>
      <xdr:rowOff>166370</xdr:rowOff>
    </xdr:to>
    <xdr:cxnSp macro="">
      <xdr:nvCxnSpPr>
        <xdr:cNvPr id="418" name="直線コネクタ 417">
          <a:extLst>
            <a:ext uri="{FF2B5EF4-FFF2-40B4-BE49-F238E27FC236}">
              <a16:creationId xmlns:a16="http://schemas.microsoft.com/office/drawing/2014/main" id="{CAF0FD41-69FE-4FD6-AFB1-20163346F08C}"/>
            </a:ext>
          </a:extLst>
        </xdr:cNvPr>
        <xdr:cNvCxnSpPr/>
      </xdr:nvCxnSpPr>
      <xdr:spPr>
        <a:xfrm>
          <a:off x="2908300" y="179882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80011</xdr:rowOff>
    </xdr:from>
    <xdr:to>
      <xdr:col>10</xdr:col>
      <xdr:colOff>165100</xdr:colOff>
      <xdr:row>105</xdr:row>
      <xdr:rowOff>10161</xdr:rowOff>
    </xdr:to>
    <xdr:sp macro="" textlink="">
      <xdr:nvSpPr>
        <xdr:cNvPr id="419" name="楕円 418">
          <a:extLst>
            <a:ext uri="{FF2B5EF4-FFF2-40B4-BE49-F238E27FC236}">
              <a16:creationId xmlns:a16="http://schemas.microsoft.com/office/drawing/2014/main" id="{C857D6FF-F8B4-4E3B-A96A-95E64D04C4F5}"/>
            </a:ext>
          </a:extLst>
        </xdr:cNvPr>
        <xdr:cNvSpPr/>
      </xdr:nvSpPr>
      <xdr:spPr>
        <a:xfrm>
          <a:off x="1968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130811</xdr:rowOff>
    </xdr:from>
    <xdr:to>
      <xdr:col>15</xdr:col>
      <xdr:colOff>50800</xdr:colOff>
      <xdr:row>104</xdr:row>
      <xdr:rowOff>157480</xdr:rowOff>
    </xdr:to>
    <xdr:cxnSp macro="">
      <xdr:nvCxnSpPr>
        <xdr:cNvPr id="420" name="直線コネクタ 419">
          <a:extLst>
            <a:ext uri="{FF2B5EF4-FFF2-40B4-BE49-F238E27FC236}">
              <a16:creationId xmlns:a16="http://schemas.microsoft.com/office/drawing/2014/main" id="{C907570E-B35A-4963-A41F-BF1DADFDE38A}"/>
            </a:ext>
          </a:extLst>
        </xdr:cNvPr>
        <xdr:cNvCxnSpPr/>
      </xdr:nvCxnSpPr>
      <xdr:spPr>
        <a:xfrm>
          <a:off x="2019300" y="17961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54611</xdr:rowOff>
    </xdr:from>
    <xdr:to>
      <xdr:col>6</xdr:col>
      <xdr:colOff>38100</xdr:colOff>
      <xdr:row>104</xdr:row>
      <xdr:rowOff>156211</xdr:rowOff>
    </xdr:to>
    <xdr:sp macro="" textlink="">
      <xdr:nvSpPr>
        <xdr:cNvPr id="421" name="楕円 420">
          <a:extLst>
            <a:ext uri="{FF2B5EF4-FFF2-40B4-BE49-F238E27FC236}">
              <a16:creationId xmlns:a16="http://schemas.microsoft.com/office/drawing/2014/main" id="{89717B3A-FA4B-4D67-96FB-A3CF8898CDBD}"/>
            </a:ext>
          </a:extLst>
        </xdr:cNvPr>
        <xdr:cNvSpPr/>
      </xdr:nvSpPr>
      <xdr:spPr>
        <a:xfrm>
          <a:off x="1079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105411</xdr:rowOff>
    </xdr:from>
    <xdr:to>
      <xdr:col>10</xdr:col>
      <xdr:colOff>114300</xdr:colOff>
      <xdr:row>104</xdr:row>
      <xdr:rowOff>130811</xdr:rowOff>
    </xdr:to>
    <xdr:cxnSp macro="">
      <xdr:nvCxnSpPr>
        <xdr:cNvPr id="422" name="直線コネクタ 421">
          <a:extLst>
            <a:ext uri="{FF2B5EF4-FFF2-40B4-BE49-F238E27FC236}">
              <a16:creationId xmlns:a16="http://schemas.microsoft.com/office/drawing/2014/main" id="{385F7CE3-6723-43A7-84CC-E7982E0A83EA}"/>
            </a:ext>
          </a:extLst>
        </xdr:cNvPr>
        <xdr:cNvCxnSpPr/>
      </xdr:nvCxnSpPr>
      <xdr:spPr>
        <a:xfrm>
          <a:off x="1130300" y="179362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48FBA73B-D562-4389-B2C9-CBCE536C3F78}"/>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24" name="n_2aveValue【市民会館】&#10;有形固定資産減価償却率">
          <a:extLst>
            <a:ext uri="{FF2B5EF4-FFF2-40B4-BE49-F238E27FC236}">
              <a16:creationId xmlns:a16="http://schemas.microsoft.com/office/drawing/2014/main" id="{0DBAB1A6-66C4-4CB7-A5F5-F5A3F5A1D9E2}"/>
            </a:ext>
          </a:extLst>
        </xdr:cNvPr>
        <xdr:cNvSpPr txBox="1"/>
      </xdr:nvSpPr>
      <xdr:spPr>
        <a:xfrm>
          <a:off x="2705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57166</xdr:rowOff>
    </xdr:from>
    <xdr:ext cx="405111" cy="259045"/>
    <xdr:sp macro="" textlink="">
      <xdr:nvSpPr>
        <xdr:cNvPr id="425" name="n_3aveValue【市民会館】&#10;有形固定資産減価償却率">
          <a:extLst>
            <a:ext uri="{FF2B5EF4-FFF2-40B4-BE49-F238E27FC236}">
              <a16:creationId xmlns:a16="http://schemas.microsoft.com/office/drawing/2014/main" id="{C4BC1F67-A347-4A83-B691-4924F68CCDB0}"/>
            </a:ext>
          </a:extLst>
        </xdr:cNvPr>
        <xdr:cNvSpPr txBox="1"/>
      </xdr:nvSpPr>
      <xdr:spPr>
        <a:xfrm>
          <a:off x="18167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53357</xdr:rowOff>
    </xdr:from>
    <xdr:ext cx="405111" cy="259045"/>
    <xdr:sp macro="" textlink="">
      <xdr:nvSpPr>
        <xdr:cNvPr id="426" name="n_4aveValue【市民会館】&#10;有形固定資産減価償却率">
          <a:extLst>
            <a:ext uri="{FF2B5EF4-FFF2-40B4-BE49-F238E27FC236}">
              <a16:creationId xmlns:a16="http://schemas.microsoft.com/office/drawing/2014/main" id="{E4C62F59-53B8-409C-961F-3B2779D3F25A}"/>
            </a:ext>
          </a:extLst>
        </xdr:cNvPr>
        <xdr:cNvSpPr txBox="1"/>
      </xdr:nvSpPr>
      <xdr:spPr>
        <a:xfrm>
          <a:off x="927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36847</xdr:rowOff>
    </xdr:from>
    <xdr:ext cx="405111" cy="259045"/>
    <xdr:sp macro="" textlink="">
      <xdr:nvSpPr>
        <xdr:cNvPr id="427" name="n_1mainValue【市民会館】&#10;有形固定資産減価償却率">
          <a:extLst>
            <a:ext uri="{FF2B5EF4-FFF2-40B4-BE49-F238E27FC236}">
              <a16:creationId xmlns:a16="http://schemas.microsoft.com/office/drawing/2014/main" id="{9356BF90-E4C8-4E20-B674-14BFE7E1A258}"/>
            </a:ext>
          </a:extLst>
        </xdr:cNvPr>
        <xdr:cNvSpPr txBox="1"/>
      </xdr:nvSpPr>
      <xdr:spPr>
        <a:xfrm>
          <a:off x="35820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27957</xdr:rowOff>
    </xdr:from>
    <xdr:ext cx="405111" cy="259045"/>
    <xdr:sp macro="" textlink="">
      <xdr:nvSpPr>
        <xdr:cNvPr id="428" name="n_2mainValue【市民会館】&#10;有形固定資産減価償却率">
          <a:extLst>
            <a:ext uri="{FF2B5EF4-FFF2-40B4-BE49-F238E27FC236}">
              <a16:creationId xmlns:a16="http://schemas.microsoft.com/office/drawing/2014/main" id="{FF083485-BF08-4EB1-B512-0CEF6E8032AF}"/>
            </a:ext>
          </a:extLst>
        </xdr:cNvPr>
        <xdr:cNvSpPr txBox="1"/>
      </xdr:nvSpPr>
      <xdr:spPr>
        <a:xfrm>
          <a:off x="27057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1288</xdr:rowOff>
    </xdr:from>
    <xdr:ext cx="405111" cy="259045"/>
    <xdr:sp macro="" textlink="">
      <xdr:nvSpPr>
        <xdr:cNvPr id="429" name="n_3mainValue【市民会館】&#10;有形固定資産減価償却率">
          <a:extLst>
            <a:ext uri="{FF2B5EF4-FFF2-40B4-BE49-F238E27FC236}">
              <a16:creationId xmlns:a16="http://schemas.microsoft.com/office/drawing/2014/main" id="{C8454233-B9DC-4B63-99F6-0EE3B53DE52D}"/>
            </a:ext>
          </a:extLst>
        </xdr:cNvPr>
        <xdr:cNvSpPr txBox="1"/>
      </xdr:nvSpPr>
      <xdr:spPr>
        <a:xfrm>
          <a:off x="1816744"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147338</xdr:rowOff>
    </xdr:from>
    <xdr:ext cx="405111" cy="259045"/>
    <xdr:sp macro="" textlink="">
      <xdr:nvSpPr>
        <xdr:cNvPr id="430" name="n_4mainValue【市民会館】&#10;有形固定資産減価償却率">
          <a:extLst>
            <a:ext uri="{FF2B5EF4-FFF2-40B4-BE49-F238E27FC236}">
              <a16:creationId xmlns:a16="http://schemas.microsoft.com/office/drawing/2014/main" id="{EFAA7C34-8B3F-405A-8428-C9B64EB72760}"/>
            </a:ext>
          </a:extLst>
        </xdr:cNvPr>
        <xdr:cNvSpPr txBox="1"/>
      </xdr:nvSpPr>
      <xdr:spPr>
        <a:xfrm>
          <a:off x="9277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D62CA3A8-EF35-4EDC-8D68-DFEE3507D6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FF89BFB4-5B1E-4130-AEFA-6C215D915B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51800A5E-754D-45A3-85A0-7AA6A29C67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2F94BDF-197A-412E-92F8-C27C58746C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20BA6099-4ED9-470E-86B8-2B681545E5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2CCAA2FA-3319-4A5E-AA5A-50BD6C2CE5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70CBB00C-5707-4082-A09F-ACC3522403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705EB601-D5C2-4A36-8888-640042979C8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40A1412F-9942-4CE1-92DA-4D51127C1B8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5BD3ACF-1055-4896-8667-F9E49D061D4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FB4E293D-A15E-46B9-A219-142A7AAD008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E510148-F636-44C4-A15F-4CB6E3B6780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C2D3855-E1F4-4C56-B89B-248EF1E4BCE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1DA565F4-C415-4A14-8B2C-9065D0191FE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A98C30FE-662C-4EB6-BABC-081C2555D4A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E408AFC2-0782-46DA-9C36-306F9DEEACD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C0282463-8E8F-4672-9A53-97BC8965C3B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6922A50D-86FC-4119-B38E-6A49535BA00F}"/>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32A1A517-297C-4662-8E8D-E32A455EF18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96AEB376-3920-460D-9EA4-EC1231620C1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73C371B2-24B1-4F9A-A566-91F5D603924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366FD7D7-CA5B-4C15-BF6E-F4B5E039332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446EA065-1092-437A-9577-790F2F906B3D}"/>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CF5E30F7-4D73-4BD3-BE09-E89B9ECE97C7}"/>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86308D13-6C61-4241-A0CF-D13496C7F09D}"/>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77586B9A-7617-41A5-8BE0-FDADFDCF3341}"/>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29BE8EA0-7146-4ED4-8304-CEEBD62236B9}"/>
            </a:ext>
          </a:extLst>
        </xdr:cNvPr>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211F2933-8139-4C89-8FF1-B5765D2F49DA}"/>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9ACEE804-0C4C-4AA1-87ED-CC676D80B5C2}"/>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84837</xdr:rowOff>
    </xdr:from>
    <xdr:to>
      <xdr:col>46</xdr:col>
      <xdr:colOff>38100</xdr:colOff>
      <xdr:row>107</xdr:row>
      <xdr:rowOff>14987</xdr:rowOff>
    </xdr:to>
    <xdr:sp macro="" textlink="">
      <xdr:nvSpPr>
        <xdr:cNvPr id="460" name="フローチャート: 判断 459">
          <a:extLst>
            <a:ext uri="{FF2B5EF4-FFF2-40B4-BE49-F238E27FC236}">
              <a16:creationId xmlns:a16="http://schemas.microsoft.com/office/drawing/2014/main" id="{20D37AF2-E72B-4C53-B14A-5BE650F6018D}"/>
            </a:ext>
          </a:extLst>
        </xdr:cNvPr>
        <xdr:cNvSpPr/>
      </xdr:nvSpPr>
      <xdr:spPr>
        <a:xfrm>
          <a:off x="8699500" y="1825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100837</xdr:rowOff>
    </xdr:from>
    <xdr:to>
      <xdr:col>41</xdr:col>
      <xdr:colOff>101600</xdr:colOff>
      <xdr:row>107</xdr:row>
      <xdr:rowOff>30987</xdr:rowOff>
    </xdr:to>
    <xdr:sp macro="" textlink="">
      <xdr:nvSpPr>
        <xdr:cNvPr id="461" name="フローチャート: 判断 460">
          <a:extLst>
            <a:ext uri="{FF2B5EF4-FFF2-40B4-BE49-F238E27FC236}">
              <a16:creationId xmlns:a16="http://schemas.microsoft.com/office/drawing/2014/main" id="{A73A2CED-BC08-4565-B0B6-8EC0B189997B}"/>
            </a:ext>
          </a:extLst>
        </xdr:cNvPr>
        <xdr:cNvSpPr/>
      </xdr:nvSpPr>
      <xdr:spPr>
        <a:xfrm>
          <a:off x="7810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62" name="フローチャート: 判断 461">
          <a:extLst>
            <a:ext uri="{FF2B5EF4-FFF2-40B4-BE49-F238E27FC236}">
              <a16:creationId xmlns:a16="http://schemas.microsoft.com/office/drawing/2014/main" id="{C49CADD2-62B7-48CD-9108-8EEE07118DDE}"/>
            </a:ext>
          </a:extLst>
        </xdr:cNvPr>
        <xdr:cNvSpPr/>
      </xdr:nvSpPr>
      <xdr:spPr>
        <a:xfrm>
          <a:off x="6921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E753ED1-E6F1-439C-B1E5-53978CCEB67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B51FC67-468B-4897-B9E6-3B936E6950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FAE78FA-7E6B-4D98-97B4-7174A0208F0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C655CD4-AFF0-4AE4-BFA7-9F1B9CA4ADB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918C526-3B4B-4117-81A1-656BE5AE5CE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43687</xdr:rowOff>
    </xdr:from>
    <xdr:to>
      <xdr:col>55</xdr:col>
      <xdr:colOff>50800</xdr:colOff>
      <xdr:row>106</xdr:row>
      <xdr:rowOff>145287</xdr:rowOff>
    </xdr:to>
    <xdr:sp macro="" textlink="">
      <xdr:nvSpPr>
        <xdr:cNvPr id="468" name="楕円 467">
          <a:extLst>
            <a:ext uri="{FF2B5EF4-FFF2-40B4-BE49-F238E27FC236}">
              <a16:creationId xmlns:a16="http://schemas.microsoft.com/office/drawing/2014/main" id="{7B48DECD-9F29-47F8-838B-E106CAF4565B}"/>
            </a:ext>
          </a:extLst>
        </xdr:cNvPr>
        <xdr:cNvSpPr/>
      </xdr:nvSpPr>
      <xdr:spPr>
        <a:xfrm>
          <a:off x="10426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66564</xdr:rowOff>
    </xdr:from>
    <xdr:ext cx="469744" cy="259045"/>
    <xdr:sp macro="" textlink="">
      <xdr:nvSpPr>
        <xdr:cNvPr id="469" name="【市民会館】&#10;一人当たり面積該当値テキスト">
          <a:extLst>
            <a:ext uri="{FF2B5EF4-FFF2-40B4-BE49-F238E27FC236}">
              <a16:creationId xmlns:a16="http://schemas.microsoft.com/office/drawing/2014/main" id="{07CFCC62-9146-4656-8BDF-DB307E8404A0}"/>
            </a:ext>
          </a:extLst>
        </xdr:cNvPr>
        <xdr:cNvSpPr txBox="1"/>
      </xdr:nvSpPr>
      <xdr:spPr>
        <a:xfrm>
          <a:off x="10515600" y="180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70" name="楕円 469">
          <a:extLst>
            <a:ext uri="{FF2B5EF4-FFF2-40B4-BE49-F238E27FC236}">
              <a16:creationId xmlns:a16="http://schemas.microsoft.com/office/drawing/2014/main" id="{DD44010E-422C-49EB-AD9D-4947C0F5EDB0}"/>
            </a:ext>
          </a:extLst>
        </xdr:cNvPr>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94487</xdr:rowOff>
    </xdr:to>
    <xdr:cxnSp macro="">
      <xdr:nvCxnSpPr>
        <xdr:cNvPr id="471" name="直線コネクタ 470">
          <a:extLst>
            <a:ext uri="{FF2B5EF4-FFF2-40B4-BE49-F238E27FC236}">
              <a16:creationId xmlns:a16="http://schemas.microsoft.com/office/drawing/2014/main" id="{14192FF4-E81F-4A3C-A6FB-D9932D24F990}"/>
            </a:ext>
          </a:extLst>
        </xdr:cNvPr>
        <xdr:cNvCxnSpPr/>
      </xdr:nvCxnSpPr>
      <xdr:spPr>
        <a:xfrm>
          <a:off x="9639300" y="18238470"/>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72" name="楕円 471">
          <a:extLst>
            <a:ext uri="{FF2B5EF4-FFF2-40B4-BE49-F238E27FC236}">
              <a16:creationId xmlns:a16="http://schemas.microsoft.com/office/drawing/2014/main" id="{9D2C5F43-8FCF-4FF3-A92F-2371EAE6F6DA}"/>
            </a:ext>
          </a:extLst>
        </xdr:cNvPr>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76200</xdr:rowOff>
    </xdr:to>
    <xdr:cxnSp macro="">
      <xdr:nvCxnSpPr>
        <xdr:cNvPr id="473" name="直線コネクタ 472">
          <a:extLst>
            <a:ext uri="{FF2B5EF4-FFF2-40B4-BE49-F238E27FC236}">
              <a16:creationId xmlns:a16="http://schemas.microsoft.com/office/drawing/2014/main" id="{C85F5FD0-896F-410D-A9F8-56232141596B}"/>
            </a:ext>
          </a:extLst>
        </xdr:cNvPr>
        <xdr:cNvCxnSpPr/>
      </xdr:nvCxnSpPr>
      <xdr:spPr>
        <a:xfrm flipV="1">
          <a:off x="8750300" y="18238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23113</xdr:rowOff>
    </xdr:from>
    <xdr:to>
      <xdr:col>41</xdr:col>
      <xdr:colOff>101600</xdr:colOff>
      <xdr:row>106</xdr:row>
      <xdr:rowOff>124713</xdr:rowOff>
    </xdr:to>
    <xdr:sp macro="" textlink="">
      <xdr:nvSpPr>
        <xdr:cNvPr id="474" name="楕円 473">
          <a:extLst>
            <a:ext uri="{FF2B5EF4-FFF2-40B4-BE49-F238E27FC236}">
              <a16:creationId xmlns:a16="http://schemas.microsoft.com/office/drawing/2014/main" id="{25E2138B-AA81-4748-BEB9-8657B852B147}"/>
            </a:ext>
          </a:extLst>
        </xdr:cNvPr>
        <xdr:cNvSpPr/>
      </xdr:nvSpPr>
      <xdr:spPr>
        <a:xfrm>
          <a:off x="7810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73913</xdr:rowOff>
    </xdr:from>
    <xdr:to>
      <xdr:col>45</xdr:col>
      <xdr:colOff>177800</xdr:colOff>
      <xdr:row>106</xdr:row>
      <xdr:rowOff>76200</xdr:rowOff>
    </xdr:to>
    <xdr:cxnSp macro="">
      <xdr:nvCxnSpPr>
        <xdr:cNvPr id="475" name="直線コネクタ 474">
          <a:extLst>
            <a:ext uri="{FF2B5EF4-FFF2-40B4-BE49-F238E27FC236}">
              <a16:creationId xmlns:a16="http://schemas.microsoft.com/office/drawing/2014/main" id="{322A9991-3EE8-4CC3-91B6-EF93F658CAB1}"/>
            </a:ext>
          </a:extLst>
        </xdr:cNvPr>
        <xdr:cNvCxnSpPr/>
      </xdr:nvCxnSpPr>
      <xdr:spPr>
        <a:xfrm>
          <a:off x="7861300" y="182476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18542</xdr:rowOff>
    </xdr:from>
    <xdr:to>
      <xdr:col>36</xdr:col>
      <xdr:colOff>165100</xdr:colOff>
      <xdr:row>106</xdr:row>
      <xdr:rowOff>120142</xdr:rowOff>
    </xdr:to>
    <xdr:sp macro="" textlink="">
      <xdr:nvSpPr>
        <xdr:cNvPr id="476" name="楕円 475">
          <a:extLst>
            <a:ext uri="{FF2B5EF4-FFF2-40B4-BE49-F238E27FC236}">
              <a16:creationId xmlns:a16="http://schemas.microsoft.com/office/drawing/2014/main" id="{C5D2B142-988A-4DFD-9846-0B1B2A23FDB3}"/>
            </a:ext>
          </a:extLst>
        </xdr:cNvPr>
        <xdr:cNvSpPr/>
      </xdr:nvSpPr>
      <xdr:spPr>
        <a:xfrm>
          <a:off x="6921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69342</xdr:rowOff>
    </xdr:from>
    <xdr:to>
      <xdr:col>41</xdr:col>
      <xdr:colOff>50800</xdr:colOff>
      <xdr:row>106</xdr:row>
      <xdr:rowOff>73913</xdr:rowOff>
    </xdr:to>
    <xdr:cxnSp macro="">
      <xdr:nvCxnSpPr>
        <xdr:cNvPr id="477" name="直線コネクタ 476">
          <a:extLst>
            <a:ext uri="{FF2B5EF4-FFF2-40B4-BE49-F238E27FC236}">
              <a16:creationId xmlns:a16="http://schemas.microsoft.com/office/drawing/2014/main" id="{F8F8E165-E4C3-40D2-BF16-065F69DDC871}"/>
            </a:ext>
          </a:extLst>
        </xdr:cNvPr>
        <xdr:cNvCxnSpPr/>
      </xdr:nvCxnSpPr>
      <xdr:spPr>
        <a:xfrm>
          <a:off x="6972300" y="182430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FFA41ED7-DA26-4DA0-93E8-BD3B716F40C3}"/>
            </a:ext>
          </a:extLst>
        </xdr:cNvPr>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6114</xdr:rowOff>
    </xdr:from>
    <xdr:ext cx="469744" cy="259045"/>
    <xdr:sp macro="" textlink="">
      <xdr:nvSpPr>
        <xdr:cNvPr id="479" name="n_2aveValue【市民会館】&#10;一人当たり面積">
          <a:extLst>
            <a:ext uri="{FF2B5EF4-FFF2-40B4-BE49-F238E27FC236}">
              <a16:creationId xmlns:a16="http://schemas.microsoft.com/office/drawing/2014/main" id="{F3CC1816-288F-4BC7-B81B-AAD06E7B3A53}"/>
            </a:ext>
          </a:extLst>
        </xdr:cNvPr>
        <xdr:cNvSpPr txBox="1"/>
      </xdr:nvSpPr>
      <xdr:spPr>
        <a:xfrm>
          <a:off x="8515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22114</xdr:rowOff>
    </xdr:from>
    <xdr:ext cx="469744" cy="259045"/>
    <xdr:sp macro="" textlink="">
      <xdr:nvSpPr>
        <xdr:cNvPr id="480" name="n_3aveValue【市民会館】&#10;一人当たり面積">
          <a:extLst>
            <a:ext uri="{FF2B5EF4-FFF2-40B4-BE49-F238E27FC236}">
              <a16:creationId xmlns:a16="http://schemas.microsoft.com/office/drawing/2014/main" id="{F4A2EABA-51DD-49A6-9A44-9F5E673CF46E}"/>
            </a:ext>
          </a:extLst>
        </xdr:cNvPr>
        <xdr:cNvSpPr txBox="1"/>
      </xdr:nvSpPr>
      <xdr:spPr>
        <a:xfrm>
          <a:off x="7626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481" name="n_4aveValue【市民会館】&#10;一人当たり面積">
          <a:extLst>
            <a:ext uri="{FF2B5EF4-FFF2-40B4-BE49-F238E27FC236}">
              <a16:creationId xmlns:a16="http://schemas.microsoft.com/office/drawing/2014/main" id="{A48FF305-8FA8-436A-952B-556B811FD08E}"/>
            </a:ext>
          </a:extLst>
        </xdr:cNvPr>
        <xdr:cNvSpPr txBox="1"/>
      </xdr:nvSpPr>
      <xdr:spPr>
        <a:xfrm>
          <a:off x="6737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132097</xdr:rowOff>
    </xdr:from>
    <xdr:ext cx="469744" cy="259045"/>
    <xdr:sp macro="" textlink="">
      <xdr:nvSpPr>
        <xdr:cNvPr id="482" name="n_1mainValue【市民会館】&#10;一人当たり面積">
          <a:extLst>
            <a:ext uri="{FF2B5EF4-FFF2-40B4-BE49-F238E27FC236}">
              <a16:creationId xmlns:a16="http://schemas.microsoft.com/office/drawing/2014/main" id="{7A548B3B-3AA3-4D27-A5DB-EDF89EDDB03A}"/>
            </a:ext>
          </a:extLst>
        </xdr:cNvPr>
        <xdr:cNvSpPr txBox="1"/>
      </xdr:nvSpPr>
      <xdr:spPr>
        <a:xfrm>
          <a:off x="9391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83" name="n_2mainValue【市民会館】&#10;一人当たり面積">
          <a:extLst>
            <a:ext uri="{FF2B5EF4-FFF2-40B4-BE49-F238E27FC236}">
              <a16:creationId xmlns:a16="http://schemas.microsoft.com/office/drawing/2014/main" id="{DA3C1577-20AF-4D93-96BE-6A7A6C8E61F6}"/>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141240</xdr:rowOff>
    </xdr:from>
    <xdr:ext cx="469744" cy="259045"/>
    <xdr:sp macro="" textlink="">
      <xdr:nvSpPr>
        <xdr:cNvPr id="484" name="n_3mainValue【市民会館】&#10;一人当たり面積">
          <a:extLst>
            <a:ext uri="{FF2B5EF4-FFF2-40B4-BE49-F238E27FC236}">
              <a16:creationId xmlns:a16="http://schemas.microsoft.com/office/drawing/2014/main" id="{AF4813D8-8482-4B0A-ADAB-24444370455D}"/>
            </a:ext>
          </a:extLst>
        </xdr:cNvPr>
        <xdr:cNvSpPr txBox="1"/>
      </xdr:nvSpPr>
      <xdr:spPr>
        <a:xfrm>
          <a:off x="7626427" y="179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136669</xdr:rowOff>
    </xdr:from>
    <xdr:ext cx="469744" cy="259045"/>
    <xdr:sp macro="" textlink="">
      <xdr:nvSpPr>
        <xdr:cNvPr id="485" name="n_4mainValue【市民会館】&#10;一人当たり面積">
          <a:extLst>
            <a:ext uri="{FF2B5EF4-FFF2-40B4-BE49-F238E27FC236}">
              <a16:creationId xmlns:a16="http://schemas.microsoft.com/office/drawing/2014/main" id="{A4A9A187-A9F6-416C-AF77-15D0AA814A56}"/>
            </a:ext>
          </a:extLst>
        </xdr:cNvPr>
        <xdr:cNvSpPr txBox="1"/>
      </xdr:nvSpPr>
      <xdr:spPr>
        <a:xfrm>
          <a:off x="6737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C9C00E7F-2F60-43A2-A42F-D7ABC73006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ED80B1F6-5CBA-4734-AB21-A8C247BF1C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7F88F560-2022-49C5-9DAA-2CC64773CB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C96EBC32-9726-44DC-A56A-85A7E6854FC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D6031BB8-33A6-4E37-A381-65165CB832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8F1531F6-937B-4106-92E2-239F117D41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2CE7325B-B82E-4D6D-B9E0-D497DE6FFD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B3F21D2E-A02E-4387-9F66-39D80A08E18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F75C107F-8737-40C7-B426-177D26A33C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B10F1992-5FD8-4114-A7A2-0A9F02A900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AB04C907-B23D-4768-9D60-4D5AB67A9CA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8DC05DE5-C529-4B18-AF62-F40B4A22365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90DCE364-C43C-41B1-A3F6-E1B18DBBB35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E8755647-A76D-40CD-BA04-A4B25B5CCC5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5666328-2C98-4C00-BE06-0D62EA61904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606A6BBA-92F2-455B-A5AC-83B7049A46C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D9EFE942-0F70-4DA8-A269-BEAA0C70B24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F17CBAF-7D83-483D-BEC0-0731BC90004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BCD47C93-D147-49C5-B60D-CEBA5AE2FBC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D1B1EAC4-8F10-4811-B3ED-608A5B8FD7A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F3BA067F-9AA3-4289-8D85-F45A4C5014F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83D1AECF-53BD-48EC-A952-C82C9BCAB03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E1D00C26-70FF-46EC-B196-DEC6FD78028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8DBF1F48-86E7-4745-AC23-49F0F65FCC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501FE431-CB54-4C4F-BCE1-D37A093576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95D210DA-E588-4797-8670-828F7FDC318E}"/>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255A7B1F-C6D5-4AA5-AD2E-947439239DAF}"/>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82C8B0F4-76BD-41F1-B512-8E3A833DD544}"/>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87D0132E-9E1C-410F-B033-ABDBB36FAC5F}"/>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23369EEB-AC79-4F4E-8A8F-AA41B551F347}"/>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494EB7B2-F852-4174-A183-3AB40F66BD53}"/>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969E72E-8201-48CE-A2C6-1A79EB37377B}"/>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14719DC5-3623-4AD5-9DD2-F9596CDE3729}"/>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19" name="フローチャート: 判断 518">
          <a:extLst>
            <a:ext uri="{FF2B5EF4-FFF2-40B4-BE49-F238E27FC236}">
              <a16:creationId xmlns:a16="http://schemas.microsoft.com/office/drawing/2014/main" id="{3E568F16-5799-41B3-96D0-ED3DBD36B8EC}"/>
            </a:ext>
          </a:extLst>
        </xdr:cNvPr>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541B3524-BEEA-4E56-B08B-F26EECC2308C}"/>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1" name="フローチャート: 判断 520">
          <a:extLst>
            <a:ext uri="{FF2B5EF4-FFF2-40B4-BE49-F238E27FC236}">
              <a16:creationId xmlns:a16="http://schemas.microsoft.com/office/drawing/2014/main" id="{6131E0BD-67F7-48FE-803F-278E3327EF1C}"/>
            </a:ext>
          </a:extLst>
        </xdr:cNvPr>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36C4F6A-69A5-4FB5-8AA0-DD5779C3F7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802E705-FD68-4D89-90B9-3566CC8142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E727880-1160-43FD-8B58-4DCD29B1B9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50C5783-4922-4123-A3EA-B5CF7B9716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52E6116-A4D4-4964-95E8-F2931BD815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xdr:rowOff>
    </xdr:from>
    <xdr:to>
      <xdr:col>85</xdr:col>
      <xdr:colOff>177800</xdr:colOff>
      <xdr:row>41</xdr:row>
      <xdr:rowOff>115570</xdr:rowOff>
    </xdr:to>
    <xdr:sp macro="" textlink="">
      <xdr:nvSpPr>
        <xdr:cNvPr id="527" name="楕円 526">
          <a:extLst>
            <a:ext uri="{FF2B5EF4-FFF2-40B4-BE49-F238E27FC236}">
              <a16:creationId xmlns:a16="http://schemas.microsoft.com/office/drawing/2014/main" id="{09FD21F1-2674-4C6A-9F54-3856DB3B07CE}"/>
            </a:ext>
          </a:extLst>
        </xdr:cNvPr>
        <xdr:cNvSpPr/>
      </xdr:nvSpPr>
      <xdr:spPr>
        <a:xfrm>
          <a:off x="16268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100347</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C20B0F1F-F3BC-4245-9458-4671604DA632}"/>
            </a:ext>
          </a:extLst>
        </xdr:cNvPr>
        <xdr:cNvSpPr txBox="1"/>
      </xdr:nvSpPr>
      <xdr:spPr>
        <a:xfrm>
          <a:off x="16357600" y="695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144599</xdr:rowOff>
    </xdr:from>
    <xdr:to>
      <xdr:col>81</xdr:col>
      <xdr:colOff>101600</xdr:colOff>
      <xdr:row>41</xdr:row>
      <xdr:rowOff>74749</xdr:rowOff>
    </xdr:to>
    <xdr:sp macro="" textlink="">
      <xdr:nvSpPr>
        <xdr:cNvPr id="529" name="楕円 528">
          <a:extLst>
            <a:ext uri="{FF2B5EF4-FFF2-40B4-BE49-F238E27FC236}">
              <a16:creationId xmlns:a16="http://schemas.microsoft.com/office/drawing/2014/main" id="{8C418AAD-1770-4E25-8ADE-9F67FA325857}"/>
            </a:ext>
          </a:extLst>
        </xdr:cNvPr>
        <xdr:cNvSpPr/>
      </xdr:nvSpPr>
      <xdr:spPr>
        <a:xfrm>
          <a:off x="15430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23949</xdr:rowOff>
    </xdr:from>
    <xdr:to>
      <xdr:col>85</xdr:col>
      <xdr:colOff>127000</xdr:colOff>
      <xdr:row>41</xdr:row>
      <xdr:rowOff>64770</xdr:rowOff>
    </xdr:to>
    <xdr:cxnSp macro="">
      <xdr:nvCxnSpPr>
        <xdr:cNvPr id="530" name="直線コネクタ 529">
          <a:extLst>
            <a:ext uri="{FF2B5EF4-FFF2-40B4-BE49-F238E27FC236}">
              <a16:creationId xmlns:a16="http://schemas.microsoft.com/office/drawing/2014/main" id="{BF87CD62-8BCE-4C5C-8BFA-88B629B4ABBA}"/>
            </a:ext>
          </a:extLst>
        </xdr:cNvPr>
        <xdr:cNvCxnSpPr/>
      </xdr:nvCxnSpPr>
      <xdr:spPr>
        <a:xfrm>
          <a:off x="15481300" y="70533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531" name="楕円 530">
          <a:extLst>
            <a:ext uri="{FF2B5EF4-FFF2-40B4-BE49-F238E27FC236}">
              <a16:creationId xmlns:a16="http://schemas.microsoft.com/office/drawing/2014/main" id="{8BFEB4BB-D0F0-4F53-8982-3F41F9E6F6A6}"/>
            </a:ext>
          </a:extLst>
        </xdr:cNvPr>
        <xdr:cNvSpPr/>
      </xdr:nvSpPr>
      <xdr:spPr>
        <a:xfrm>
          <a:off x="1454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23949</xdr:rowOff>
    </xdr:to>
    <xdr:cxnSp macro="">
      <xdr:nvCxnSpPr>
        <xdr:cNvPr id="532" name="直線コネクタ 531">
          <a:extLst>
            <a:ext uri="{FF2B5EF4-FFF2-40B4-BE49-F238E27FC236}">
              <a16:creationId xmlns:a16="http://schemas.microsoft.com/office/drawing/2014/main" id="{3FEB0567-6431-4156-B669-1EA346F7552E}"/>
            </a:ext>
          </a:extLst>
        </xdr:cNvPr>
        <xdr:cNvCxnSpPr/>
      </xdr:nvCxnSpPr>
      <xdr:spPr>
        <a:xfrm>
          <a:off x="14592300" y="70142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66222</xdr:rowOff>
    </xdr:from>
    <xdr:to>
      <xdr:col>72</xdr:col>
      <xdr:colOff>38100</xdr:colOff>
      <xdr:row>40</xdr:row>
      <xdr:rowOff>167822</xdr:rowOff>
    </xdr:to>
    <xdr:sp macro="" textlink="">
      <xdr:nvSpPr>
        <xdr:cNvPr id="533" name="楕円 532">
          <a:extLst>
            <a:ext uri="{FF2B5EF4-FFF2-40B4-BE49-F238E27FC236}">
              <a16:creationId xmlns:a16="http://schemas.microsoft.com/office/drawing/2014/main" id="{CC059BE9-8275-4C78-80E8-6A95B519F1E9}"/>
            </a:ext>
          </a:extLst>
        </xdr:cNvPr>
        <xdr:cNvSpPr/>
      </xdr:nvSpPr>
      <xdr:spPr>
        <a:xfrm>
          <a:off x="13652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117022</xdr:rowOff>
    </xdr:from>
    <xdr:to>
      <xdr:col>76</xdr:col>
      <xdr:colOff>114300</xdr:colOff>
      <xdr:row>40</xdr:row>
      <xdr:rowOff>156210</xdr:rowOff>
    </xdr:to>
    <xdr:cxnSp macro="">
      <xdr:nvCxnSpPr>
        <xdr:cNvPr id="534" name="直線コネクタ 533">
          <a:extLst>
            <a:ext uri="{FF2B5EF4-FFF2-40B4-BE49-F238E27FC236}">
              <a16:creationId xmlns:a16="http://schemas.microsoft.com/office/drawing/2014/main" id="{7E91981F-85AF-434E-AEE2-9AC74C4599F2}"/>
            </a:ext>
          </a:extLst>
        </xdr:cNvPr>
        <xdr:cNvCxnSpPr/>
      </xdr:nvCxnSpPr>
      <xdr:spPr>
        <a:xfrm>
          <a:off x="13703300" y="69750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23767</xdr:rowOff>
    </xdr:from>
    <xdr:to>
      <xdr:col>67</xdr:col>
      <xdr:colOff>101600</xdr:colOff>
      <xdr:row>40</xdr:row>
      <xdr:rowOff>125367</xdr:rowOff>
    </xdr:to>
    <xdr:sp macro="" textlink="">
      <xdr:nvSpPr>
        <xdr:cNvPr id="535" name="楕円 534">
          <a:extLst>
            <a:ext uri="{FF2B5EF4-FFF2-40B4-BE49-F238E27FC236}">
              <a16:creationId xmlns:a16="http://schemas.microsoft.com/office/drawing/2014/main" id="{62C5AE62-6068-45E9-A66C-C8ED900862E6}"/>
            </a:ext>
          </a:extLst>
        </xdr:cNvPr>
        <xdr:cNvSpPr/>
      </xdr:nvSpPr>
      <xdr:spPr>
        <a:xfrm>
          <a:off x="12763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74567</xdr:rowOff>
    </xdr:from>
    <xdr:to>
      <xdr:col>71</xdr:col>
      <xdr:colOff>177800</xdr:colOff>
      <xdr:row>40</xdr:row>
      <xdr:rowOff>117022</xdr:rowOff>
    </xdr:to>
    <xdr:cxnSp macro="">
      <xdr:nvCxnSpPr>
        <xdr:cNvPr id="536" name="直線コネクタ 535">
          <a:extLst>
            <a:ext uri="{FF2B5EF4-FFF2-40B4-BE49-F238E27FC236}">
              <a16:creationId xmlns:a16="http://schemas.microsoft.com/office/drawing/2014/main" id="{BC9B631F-2D9D-418A-B2A1-3BB6AD342216}"/>
            </a:ext>
          </a:extLst>
        </xdr:cNvPr>
        <xdr:cNvCxnSpPr/>
      </xdr:nvCxnSpPr>
      <xdr:spPr>
        <a:xfrm>
          <a:off x="12814300" y="693256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B58451A0-3E20-4BA9-B5B5-A42E6BB23A5C}"/>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A1058CA9-FAEB-4087-894A-8002E0BE8CEC}"/>
            </a:ext>
          </a:extLst>
        </xdr:cNvPr>
        <xdr:cNvSpPr txBox="1"/>
      </xdr:nvSpPr>
      <xdr:spPr>
        <a:xfrm>
          <a:off x="14389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7D97AB95-395F-439C-B205-631FDE0F0B14}"/>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DBC840B9-580F-47A0-9075-2BAE0A9B350D}"/>
            </a:ext>
          </a:extLst>
        </xdr:cNvPr>
        <xdr:cNvSpPr txBox="1"/>
      </xdr:nvSpPr>
      <xdr:spPr>
        <a:xfrm>
          <a:off x="12611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65876</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7B834DC0-F33F-4423-A61E-A003376C3AEE}"/>
            </a:ext>
          </a:extLst>
        </xdr:cNvPr>
        <xdr:cNvSpPr txBox="1"/>
      </xdr:nvSpPr>
      <xdr:spPr>
        <a:xfrm>
          <a:off x="152660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4A87CD43-84FD-4821-9206-6594C2FFA126}"/>
            </a:ext>
          </a:extLst>
        </xdr:cNvPr>
        <xdr:cNvSpPr txBox="1"/>
      </xdr:nvSpPr>
      <xdr:spPr>
        <a:xfrm>
          <a:off x="14389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158949</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830CBB56-6072-45E6-8414-43B7C7395F3A}"/>
            </a:ext>
          </a:extLst>
        </xdr:cNvPr>
        <xdr:cNvSpPr txBox="1"/>
      </xdr:nvSpPr>
      <xdr:spPr>
        <a:xfrm>
          <a:off x="13500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116494</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E32C9A97-1EA6-4111-A4B8-F27D3DA120E4}"/>
            </a:ext>
          </a:extLst>
        </xdr:cNvPr>
        <xdr:cNvSpPr txBox="1"/>
      </xdr:nvSpPr>
      <xdr:spPr>
        <a:xfrm>
          <a:off x="12611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606F7035-E05B-43F9-8F8B-152006C520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2B225F32-865C-48C3-9D63-239E01C584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591587C1-D762-4C37-98F7-D3C6029F9B4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5B2EB6E-6652-4020-8E87-5CB1408369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1BC508DD-3E8F-4C74-8B21-3FA4E839F9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8818500D-7CC1-4FF6-BAE9-F18E460C54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9FFF54AD-EC40-4783-BA9A-CCB06C4035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6D1E9D7D-786A-4690-8AEB-0355253807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F13A4340-886A-4B98-BE74-ACBE4D9CD6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28C7362-D5C0-47CD-B615-4D89DD01BC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9C27078A-DBC5-41AD-A75F-82A657BBF6D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C4452CDB-4C94-4B1F-9609-6A55BB6AF74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1F413A67-43EF-4792-A5A8-2BB7AFE18C5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F8A3D7C7-197D-4444-98CD-7FCD645C3C6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3230F67A-7489-49A8-BAB8-D0BD9F00B6C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3757C8A4-B6CE-43B3-87C1-B390BA20285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D7C79F75-362A-411B-92D6-D0CAE6B2DE9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87EC8E88-BA34-4AEB-AB84-6F0A8E9DF27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E4A167C2-6A37-4654-842C-35C3680AC94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D2B4F70D-58FF-452D-BC59-C9CDA4E2953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5C6AC963-1ED3-4BB0-8A52-410743FBE4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F181D2F0-6B41-4A78-AFFD-7692157F167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4CC23310-6E3F-4621-903B-126DF225AE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EFA9FD8B-698C-44A1-9670-E1DA735514E6}"/>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645E3600-F2FB-4865-8F65-CBCEC5184019}"/>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B8083A98-AA14-44E5-94D1-6D355FF9D6CE}"/>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EAD4D2CA-3AD2-431F-A63D-734890BB6CDA}"/>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DBADDF41-DEEB-45BD-9E9D-F2D2167E938F}"/>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41B688CB-01C1-4939-BFC7-5981FA6C4DFE}"/>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D22FFB2-0D89-49DB-98FE-121D84FDEB3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F0DA242-EA6C-4F5B-930E-2C2D27D9E69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153691</xdr:rowOff>
    </xdr:from>
    <xdr:to>
      <xdr:col>107</xdr:col>
      <xdr:colOff>101600</xdr:colOff>
      <xdr:row>41</xdr:row>
      <xdr:rowOff>83841</xdr:rowOff>
    </xdr:to>
    <xdr:sp macro="" textlink="">
      <xdr:nvSpPr>
        <xdr:cNvPr id="576" name="フローチャート: 判断 575">
          <a:extLst>
            <a:ext uri="{FF2B5EF4-FFF2-40B4-BE49-F238E27FC236}">
              <a16:creationId xmlns:a16="http://schemas.microsoft.com/office/drawing/2014/main" id="{3A80255B-502D-4F62-A75B-4BB4A2FAB683}"/>
            </a:ext>
          </a:extLst>
        </xdr:cNvPr>
        <xdr:cNvSpPr/>
      </xdr:nvSpPr>
      <xdr:spPr>
        <a:xfrm>
          <a:off x="20383500" y="701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160231</xdr:rowOff>
    </xdr:from>
    <xdr:to>
      <xdr:col>102</xdr:col>
      <xdr:colOff>165100</xdr:colOff>
      <xdr:row>41</xdr:row>
      <xdr:rowOff>90381</xdr:rowOff>
    </xdr:to>
    <xdr:sp macro="" textlink="">
      <xdr:nvSpPr>
        <xdr:cNvPr id="577" name="フローチャート: 判断 576">
          <a:extLst>
            <a:ext uri="{FF2B5EF4-FFF2-40B4-BE49-F238E27FC236}">
              <a16:creationId xmlns:a16="http://schemas.microsoft.com/office/drawing/2014/main" id="{F947B32D-3993-4141-8012-3ABD1FCAB303}"/>
            </a:ext>
          </a:extLst>
        </xdr:cNvPr>
        <xdr:cNvSpPr/>
      </xdr:nvSpPr>
      <xdr:spPr>
        <a:xfrm>
          <a:off x="19494500" y="701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167570</xdr:rowOff>
    </xdr:from>
    <xdr:to>
      <xdr:col>98</xdr:col>
      <xdr:colOff>38100</xdr:colOff>
      <xdr:row>41</xdr:row>
      <xdr:rowOff>97720</xdr:rowOff>
    </xdr:to>
    <xdr:sp macro="" textlink="">
      <xdr:nvSpPr>
        <xdr:cNvPr id="578" name="フローチャート: 判断 577">
          <a:extLst>
            <a:ext uri="{FF2B5EF4-FFF2-40B4-BE49-F238E27FC236}">
              <a16:creationId xmlns:a16="http://schemas.microsoft.com/office/drawing/2014/main" id="{2F1FE2DF-C22D-4A42-8A34-33D57D19BAAD}"/>
            </a:ext>
          </a:extLst>
        </xdr:cNvPr>
        <xdr:cNvSpPr/>
      </xdr:nvSpPr>
      <xdr:spPr>
        <a:xfrm>
          <a:off x="18605500" y="70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ECDFAAAF-05A3-45E6-ABA8-B10501DEF2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92CED7C-68E1-4292-99A5-ABB123AF45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79A07D0-DCDF-4C01-9471-5DD82F48A9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3987161-9415-4350-9601-9BCF652A02F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419DA28-4092-44E4-8D60-AC843DB199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100506</xdr:rowOff>
    </xdr:from>
    <xdr:to>
      <xdr:col>116</xdr:col>
      <xdr:colOff>114300</xdr:colOff>
      <xdr:row>42</xdr:row>
      <xdr:rowOff>30656</xdr:rowOff>
    </xdr:to>
    <xdr:sp macro="" textlink="">
      <xdr:nvSpPr>
        <xdr:cNvPr id="584" name="楕円 583">
          <a:extLst>
            <a:ext uri="{FF2B5EF4-FFF2-40B4-BE49-F238E27FC236}">
              <a16:creationId xmlns:a16="http://schemas.microsoft.com/office/drawing/2014/main" id="{F0FFBEF0-D47F-43D2-86E5-F0721C72EF7E}"/>
            </a:ext>
          </a:extLst>
        </xdr:cNvPr>
        <xdr:cNvSpPr/>
      </xdr:nvSpPr>
      <xdr:spPr>
        <a:xfrm>
          <a:off x="22110700" y="71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15433</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8613D421-96E5-4C66-9CF2-181F16124A24}"/>
            </a:ext>
          </a:extLst>
        </xdr:cNvPr>
        <xdr:cNvSpPr txBox="1"/>
      </xdr:nvSpPr>
      <xdr:spPr>
        <a:xfrm>
          <a:off x="22199600" y="70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100255</xdr:rowOff>
    </xdr:from>
    <xdr:to>
      <xdr:col>112</xdr:col>
      <xdr:colOff>38100</xdr:colOff>
      <xdr:row>42</xdr:row>
      <xdr:rowOff>30405</xdr:rowOff>
    </xdr:to>
    <xdr:sp macro="" textlink="">
      <xdr:nvSpPr>
        <xdr:cNvPr id="586" name="楕円 585">
          <a:extLst>
            <a:ext uri="{FF2B5EF4-FFF2-40B4-BE49-F238E27FC236}">
              <a16:creationId xmlns:a16="http://schemas.microsoft.com/office/drawing/2014/main" id="{02A95498-413E-45E2-A4BB-B7313FD5CB9D}"/>
            </a:ext>
          </a:extLst>
        </xdr:cNvPr>
        <xdr:cNvSpPr/>
      </xdr:nvSpPr>
      <xdr:spPr>
        <a:xfrm>
          <a:off x="21272500" y="71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151055</xdr:rowOff>
    </xdr:from>
    <xdr:to>
      <xdr:col>116</xdr:col>
      <xdr:colOff>63500</xdr:colOff>
      <xdr:row>41</xdr:row>
      <xdr:rowOff>151306</xdr:rowOff>
    </xdr:to>
    <xdr:cxnSp macro="">
      <xdr:nvCxnSpPr>
        <xdr:cNvPr id="587" name="直線コネクタ 586">
          <a:extLst>
            <a:ext uri="{FF2B5EF4-FFF2-40B4-BE49-F238E27FC236}">
              <a16:creationId xmlns:a16="http://schemas.microsoft.com/office/drawing/2014/main" id="{9E04AFBB-A4E7-4559-AFF3-F0C2BC173E11}"/>
            </a:ext>
          </a:extLst>
        </xdr:cNvPr>
        <xdr:cNvCxnSpPr/>
      </xdr:nvCxnSpPr>
      <xdr:spPr>
        <a:xfrm>
          <a:off x="21323300" y="7180505"/>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100874</xdr:rowOff>
    </xdr:from>
    <xdr:to>
      <xdr:col>107</xdr:col>
      <xdr:colOff>101600</xdr:colOff>
      <xdr:row>42</xdr:row>
      <xdr:rowOff>31024</xdr:rowOff>
    </xdr:to>
    <xdr:sp macro="" textlink="">
      <xdr:nvSpPr>
        <xdr:cNvPr id="588" name="楕円 587">
          <a:extLst>
            <a:ext uri="{FF2B5EF4-FFF2-40B4-BE49-F238E27FC236}">
              <a16:creationId xmlns:a16="http://schemas.microsoft.com/office/drawing/2014/main" id="{1CFD277C-F0FA-4B87-A0DE-0190720C2BD7}"/>
            </a:ext>
          </a:extLst>
        </xdr:cNvPr>
        <xdr:cNvSpPr/>
      </xdr:nvSpPr>
      <xdr:spPr>
        <a:xfrm>
          <a:off x="20383500" y="71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151055</xdr:rowOff>
    </xdr:from>
    <xdr:to>
      <xdr:col>111</xdr:col>
      <xdr:colOff>177800</xdr:colOff>
      <xdr:row>41</xdr:row>
      <xdr:rowOff>151674</xdr:rowOff>
    </xdr:to>
    <xdr:cxnSp macro="">
      <xdr:nvCxnSpPr>
        <xdr:cNvPr id="589" name="直線コネクタ 588">
          <a:extLst>
            <a:ext uri="{FF2B5EF4-FFF2-40B4-BE49-F238E27FC236}">
              <a16:creationId xmlns:a16="http://schemas.microsoft.com/office/drawing/2014/main" id="{429042EB-0F80-42CD-B29E-0197F491E578}"/>
            </a:ext>
          </a:extLst>
        </xdr:cNvPr>
        <xdr:cNvCxnSpPr/>
      </xdr:nvCxnSpPr>
      <xdr:spPr>
        <a:xfrm flipV="1">
          <a:off x="20434300" y="7180505"/>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100800</xdr:rowOff>
    </xdr:from>
    <xdr:to>
      <xdr:col>102</xdr:col>
      <xdr:colOff>165100</xdr:colOff>
      <xdr:row>42</xdr:row>
      <xdr:rowOff>30950</xdr:rowOff>
    </xdr:to>
    <xdr:sp macro="" textlink="">
      <xdr:nvSpPr>
        <xdr:cNvPr id="590" name="楕円 589">
          <a:extLst>
            <a:ext uri="{FF2B5EF4-FFF2-40B4-BE49-F238E27FC236}">
              <a16:creationId xmlns:a16="http://schemas.microsoft.com/office/drawing/2014/main" id="{2FDB19C4-1378-49B4-BF44-037ABFD7F060}"/>
            </a:ext>
          </a:extLst>
        </xdr:cNvPr>
        <xdr:cNvSpPr/>
      </xdr:nvSpPr>
      <xdr:spPr>
        <a:xfrm>
          <a:off x="19494500" y="71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151600</xdr:rowOff>
    </xdr:from>
    <xdr:to>
      <xdr:col>107</xdr:col>
      <xdr:colOff>50800</xdr:colOff>
      <xdr:row>41</xdr:row>
      <xdr:rowOff>151674</xdr:rowOff>
    </xdr:to>
    <xdr:cxnSp macro="">
      <xdr:nvCxnSpPr>
        <xdr:cNvPr id="591" name="直線コネクタ 590">
          <a:extLst>
            <a:ext uri="{FF2B5EF4-FFF2-40B4-BE49-F238E27FC236}">
              <a16:creationId xmlns:a16="http://schemas.microsoft.com/office/drawing/2014/main" id="{94921668-59F7-48BE-9A67-3C3AE872E23D}"/>
            </a:ext>
          </a:extLst>
        </xdr:cNvPr>
        <xdr:cNvCxnSpPr/>
      </xdr:nvCxnSpPr>
      <xdr:spPr>
        <a:xfrm>
          <a:off x="19545300" y="7181050"/>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100122</xdr:rowOff>
    </xdr:from>
    <xdr:to>
      <xdr:col>98</xdr:col>
      <xdr:colOff>38100</xdr:colOff>
      <xdr:row>42</xdr:row>
      <xdr:rowOff>30272</xdr:rowOff>
    </xdr:to>
    <xdr:sp macro="" textlink="">
      <xdr:nvSpPr>
        <xdr:cNvPr id="592" name="楕円 591">
          <a:extLst>
            <a:ext uri="{FF2B5EF4-FFF2-40B4-BE49-F238E27FC236}">
              <a16:creationId xmlns:a16="http://schemas.microsoft.com/office/drawing/2014/main" id="{F5A977E9-477E-4680-9046-6F04535CC469}"/>
            </a:ext>
          </a:extLst>
        </xdr:cNvPr>
        <xdr:cNvSpPr/>
      </xdr:nvSpPr>
      <xdr:spPr>
        <a:xfrm>
          <a:off x="18605500" y="71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150922</xdr:rowOff>
    </xdr:from>
    <xdr:to>
      <xdr:col>102</xdr:col>
      <xdr:colOff>114300</xdr:colOff>
      <xdr:row>41</xdr:row>
      <xdr:rowOff>151600</xdr:rowOff>
    </xdr:to>
    <xdr:cxnSp macro="">
      <xdr:nvCxnSpPr>
        <xdr:cNvPr id="593" name="直線コネクタ 592">
          <a:extLst>
            <a:ext uri="{FF2B5EF4-FFF2-40B4-BE49-F238E27FC236}">
              <a16:creationId xmlns:a16="http://schemas.microsoft.com/office/drawing/2014/main" id="{8BBEE3B7-E04F-460C-8586-B0BCBBF0D166}"/>
            </a:ext>
          </a:extLst>
        </xdr:cNvPr>
        <xdr:cNvCxnSpPr/>
      </xdr:nvCxnSpPr>
      <xdr:spPr>
        <a:xfrm>
          <a:off x="18656300" y="7180372"/>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259857FF-9231-4562-86C7-DC2ACD087629}"/>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100368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4FDA59A8-4298-4FEA-AD7F-34623DB9B342}"/>
            </a:ext>
          </a:extLst>
        </xdr:cNvPr>
        <xdr:cNvSpPr txBox="1"/>
      </xdr:nvSpPr>
      <xdr:spPr>
        <a:xfrm>
          <a:off x="20167111" y="67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106908</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FEC9926-8E0E-429F-842E-7CBF85958705}"/>
            </a:ext>
          </a:extLst>
        </xdr:cNvPr>
        <xdr:cNvSpPr txBox="1"/>
      </xdr:nvSpPr>
      <xdr:spPr>
        <a:xfrm>
          <a:off x="19278111" y="67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114247</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5366392E-F2F4-423C-B6BF-573685344C8D}"/>
            </a:ext>
          </a:extLst>
        </xdr:cNvPr>
        <xdr:cNvSpPr txBox="1"/>
      </xdr:nvSpPr>
      <xdr:spPr>
        <a:xfrm>
          <a:off x="18389111" y="68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21532</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F902A154-DA28-425B-969B-2B4CAF622A64}"/>
            </a:ext>
          </a:extLst>
        </xdr:cNvPr>
        <xdr:cNvSpPr txBox="1"/>
      </xdr:nvSpPr>
      <xdr:spPr>
        <a:xfrm>
          <a:off x="21043411" y="722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22151</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F5DE4194-146D-4E9B-8409-07C9DA41DF8D}"/>
            </a:ext>
          </a:extLst>
        </xdr:cNvPr>
        <xdr:cNvSpPr txBox="1"/>
      </xdr:nvSpPr>
      <xdr:spPr>
        <a:xfrm>
          <a:off x="20167111" y="72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22077</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D3C990ED-F142-4179-97BB-CA778E83357A}"/>
            </a:ext>
          </a:extLst>
        </xdr:cNvPr>
        <xdr:cNvSpPr txBox="1"/>
      </xdr:nvSpPr>
      <xdr:spPr>
        <a:xfrm>
          <a:off x="19278111" y="72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21399</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A393503D-DBF9-4521-B3F8-43F6401ADB0E}"/>
            </a:ext>
          </a:extLst>
        </xdr:cNvPr>
        <xdr:cNvSpPr txBox="1"/>
      </xdr:nvSpPr>
      <xdr:spPr>
        <a:xfrm>
          <a:off x="18389111" y="72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A97048AD-511F-48BB-9BA2-A224410E26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F9161157-FB78-4108-82C3-2AAF4641EC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FE13B8BA-CF83-492F-8CA3-67237F8FEE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23620840-54C6-4371-9256-7D409FF1F8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1F84DAE6-75BF-4881-854B-90470EE8E0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803754DF-FAB2-46AC-8EF0-573D2E0A18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EBB24906-A186-485A-BE40-11257B6D81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5C85A885-10C8-4A62-BFA0-83690B46FD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3507ED4A-C784-473C-A3B3-C5B4046B29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3295FA52-C1CF-4511-95D4-8BC2A0B6E89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9407B4B8-9B77-451B-8C17-9823CFFA6CB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E323EA9F-476E-4B48-B944-27775FDD2F6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CEFF6D7C-54B2-4A99-8395-24F85EA4295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85291297-0E6B-4124-B14F-CE4A7DADD5B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C35A9B80-A3FE-4331-8B26-E84AC8A8A7D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6F7EBE6-753C-410B-963D-E05C481C8C7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4BFA480E-3BF9-4B7F-9287-11B0AE21BAE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F39AE8C9-67B9-49D4-B25D-C7DB53B9928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C046CBFA-94DA-40EB-8A54-15CD18971C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74A2C48D-3E48-4636-91E1-A9DCA339FEA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BF8C13BB-C42F-4433-AE1F-1F60AB17822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DD1188D9-9844-4ABD-8746-0AE6B3C00B6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35A67F2B-62F9-40F8-93B2-720E5442944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C423F2F4-2689-4C7A-865E-8B2855AE89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7761776E-55BB-4110-8033-5402512049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FA61B41F-CA45-4E10-998E-13022E7BBB74}"/>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B2521857-8525-4BAF-96C0-0FBC2193E53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F2DDA410-5394-4758-B6CA-6BF5BB466A0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688571B-41F8-4A51-A53C-25C7E89B28FB}"/>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7B00716B-2FB7-4653-A2D6-9ABBD30FBF3F}"/>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DEC1591D-D059-4284-9DF2-C61E5804B123}"/>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F4D8DA3A-D525-47D1-B4DF-D48C349E8D61}"/>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617F8463-27E2-4A07-829B-12AE22021E3E}"/>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5" name="フローチャート: 判断 634">
          <a:extLst>
            <a:ext uri="{FF2B5EF4-FFF2-40B4-BE49-F238E27FC236}">
              <a16:creationId xmlns:a16="http://schemas.microsoft.com/office/drawing/2014/main" id="{86AC05CA-F9DD-4B78-9E62-6459D232FB4A}"/>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36" name="フローチャート: 判断 635">
          <a:extLst>
            <a:ext uri="{FF2B5EF4-FFF2-40B4-BE49-F238E27FC236}">
              <a16:creationId xmlns:a16="http://schemas.microsoft.com/office/drawing/2014/main" id="{E03DB5CE-88F3-4A9B-89ED-777B2B4BAA8C}"/>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37" name="フローチャート: 判断 636">
          <a:extLst>
            <a:ext uri="{FF2B5EF4-FFF2-40B4-BE49-F238E27FC236}">
              <a16:creationId xmlns:a16="http://schemas.microsoft.com/office/drawing/2014/main" id="{5A64A570-BC8E-4933-9D25-69150D48CBCF}"/>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FE67932-6283-416A-A822-5E5F4C05CB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4973481-69EA-439F-80FD-B3C52C4BD24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F00D153-7810-4972-BC57-AF1C6264FCE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B0019A4-DFEC-4C92-9676-BC237D9039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1CC88ED-5D2C-4DBA-8E04-0D76699CF90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133713</xdr:rowOff>
    </xdr:from>
    <xdr:to>
      <xdr:col>85</xdr:col>
      <xdr:colOff>177800</xdr:colOff>
      <xdr:row>56</xdr:row>
      <xdr:rowOff>63863</xdr:rowOff>
    </xdr:to>
    <xdr:sp macro="" textlink="">
      <xdr:nvSpPr>
        <xdr:cNvPr id="643" name="楕円 642">
          <a:extLst>
            <a:ext uri="{FF2B5EF4-FFF2-40B4-BE49-F238E27FC236}">
              <a16:creationId xmlns:a16="http://schemas.microsoft.com/office/drawing/2014/main" id="{0C0D013D-A542-42D6-9AEA-96B9E28C23D0}"/>
            </a:ext>
          </a:extLst>
        </xdr:cNvPr>
        <xdr:cNvSpPr/>
      </xdr:nvSpPr>
      <xdr:spPr>
        <a:xfrm>
          <a:off x="162687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86740</xdr:rowOff>
    </xdr:from>
    <xdr:ext cx="340478" cy="259045"/>
    <xdr:sp macro="" textlink="">
      <xdr:nvSpPr>
        <xdr:cNvPr id="644" name="【保健センター・保健所】&#10;有形固定資産減価償却率該当値テキスト">
          <a:extLst>
            <a:ext uri="{FF2B5EF4-FFF2-40B4-BE49-F238E27FC236}">
              <a16:creationId xmlns:a16="http://schemas.microsoft.com/office/drawing/2014/main" id="{67E6EE03-9D2D-4BD2-9B4B-C482FA762A86}"/>
            </a:ext>
          </a:extLst>
        </xdr:cNvPr>
        <xdr:cNvSpPr txBox="1"/>
      </xdr:nvSpPr>
      <xdr:spPr>
        <a:xfrm>
          <a:off x="16357600" y="9516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66766</xdr:rowOff>
    </xdr:from>
    <xdr:to>
      <xdr:col>81</xdr:col>
      <xdr:colOff>101600</xdr:colOff>
      <xdr:row>55</xdr:row>
      <xdr:rowOff>168366</xdr:rowOff>
    </xdr:to>
    <xdr:sp macro="" textlink="">
      <xdr:nvSpPr>
        <xdr:cNvPr id="645" name="楕円 644">
          <a:extLst>
            <a:ext uri="{FF2B5EF4-FFF2-40B4-BE49-F238E27FC236}">
              <a16:creationId xmlns:a16="http://schemas.microsoft.com/office/drawing/2014/main" id="{BCF3F32D-699F-4E37-B808-216C41F524C1}"/>
            </a:ext>
          </a:extLst>
        </xdr:cNvPr>
        <xdr:cNvSpPr/>
      </xdr:nvSpPr>
      <xdr:spPr>
        <a:xfrm>
          <a:off x="15430500"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117566</xdr:rowOff>
    </xdr:from>
    <xdr:to>
      <xdr:col>85</xdr:col>
      <xdr:colOff>127000</xdr:colOff>
      <xdr:row>56</xdr:row>
      <xdr:rowOff>13063</xdr:rowOff>
    </xdr:to>
    <xdr:cxnSp macro="">
      <xdr:nvCxnSpPr>
        <xdr:cNvPr id="646" name="直線コネクタ 645">
          <a:extLst>
            <a:ext uri="{FF2B5EF4-FFF2-40B4-BE49-F238E27FC236}">
              <a16:creationId xmlns:a16="http://schemas.microsoft.com/office/drawing/2014/main" id="{98E42AC4-4915-4D7F-8E89-60D70E3687FA}"/>
            </a:ext>
          </a:extLst>
        </xdr:cNvPr>
        <xdr:cNvCxnSpPr/>
      </xdr:nvCxnSpPr>
      <xdr:spPr>
        <a:xfrm>
          <a:off x="15481300" y="954731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1451</xdr:rowOff>
    </xdr:from>
    <xdr:to>
      <xdr:col>76</xdr:col>
      <xdr:colOff>165100</xdr:colOff>
      <xdr:row>55</xdr:row>
      <xdr:rowOff>103051</xdr:rowOff>
    </xdr:to>
    <xdr:sp macro="" textlink="">
      <xdr:nvSpPr>
        <xdr:cNvPr id="647" name="楕円 646">
          <a:extLst>
            <a:ext uri="{FF2B5EF4-FFF2-40B4-BE49-F238E27FC236}">
              <a16:creationId xmlns:a16="http://schemas.microsoft.com/office/drawing/2014/main" id="{C382CEA3-A742-432B-A85E-1E5C17550961}"/>
            </a:ext>
          </a:extLst>
        </xdr:cNvPr>
        <xdr:cNvSpPr/>
      </xdr:nvSpPr>
      <xdr:spPr>
        <a:xfrm>
          <a:off x="14541500" y="94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52251</xdr:rowOff>
    </xdr:from>
    <xdr:to>
      <xdr:col>81</xdr:col>
      <xdr:colOff>50800</xdr:colOff>
      <xdr:row>55</xdr:row>
      <xdr:rowOff>117566</xdr:rowOff>
    </xdr:to>
    <xdr:cxnSp macro="">
      <xdr:nvCxnSpPr>
        <xdr:cNvPr id="648" name="直線コネクタ 647">
          <a:extLst>
            <a:ext uri="{FF2B5EF4-FFF2-40B4-BE49-F238E27FC236}">
              <a16:creationId xmlns:a16="http://schemas.microsoft.com/office/drawing/2014/main" id="{AEE50357-6143-4051-A9FC-C6C84D0C393A}"/>
            </a:ext>
          </a:extLst>
        </xdr:cNvPr>
        <xdr:cNvCxnSpPr/>
      </xdr:nvCxnSpPr>
      <xdr:spPr>
        <a:xfrm>
          <a:off x="14592300" y="948200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42273</xdr:rowOff>
    </xdr:from>
    <xdr:to>
      <xdr:col>72</xdr:col>
      <xdr:colOff>38100</xdr:colOff>
      <xdr:row>62</xdr:row>
      <xdr:rowOff>143873</xdr:rowOff>
    </xdr:to>
    <xdr:sp macro="" textlink="">
      <xdr:nvSpPr>
        <xdr:cNvPr id="649" name="楕円 648">
          <a:extLst>
            <a:ext uri="{FF2B5EF4-FFF2-40B4-BE49-F238E27FC236}">
              <a16:creationId xmlns:a16="http://schemas.microsoft.com/office/drawing/2014/main" id="{A0AD7908-31C4-4579-947D-3AFBF6A76079}"/>
            </a:ext>
          </a:extLst>
        </xdr:cNvPr>
        <xdr:cNvSpPr/>
      </xdr:nvSpPr>
      <xdr:spPr>
        <a:xfrm>
          <a:off x="13652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52251</xdr:rowOff>
    </xdr:from>
    <xdr:to>
      <xdr:col>76</xdr:col>
      <xdr:colOff>114300</xdr:colOff>
      <xdr:row>62</xdr:row>
      <xdr:rowOff>93073</xdr:rowOff>
    </xdr:to>
    <xdr:cxnSp macro="">
      <xdr:nvCxnSpPr>
        <xdr:cNvPr id="650" name="直線コネクタ 649">
          <a:extLst>
            <a:ext uri="{FF2B5EF4-FFF2-40B4-BE49-F238E27FC236}">
              <a16:creationId xmlns:a16="http://schemas.microsoft.com/office/drawing/2014/main" id="{F28B7787-3C19-4B95-B72E-933AC2FEB499}"/>
            </a:ext>
          </a:extLst>
        </xdr:cNvPr>
        <xdr:cNvCxnSpPr/>
      </xdr:nvCxnSpPr>
      <xdr:spPr>
        <a:xfrm flipV="1">
          <a:off x="13703300" y="9482001"/>
          <a:ext cx="889000" cy="12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168003</xdr:rowOff>
    </xdr:from>
    <xdr:to>
      <xdr:col>67</xdr:col>
      <xdr:colOff>101600</xdr:colOff>
      <xdr:row>62</xdr:row>
      <xdr:rowOff>98153</xdr:rowOff>
    </xdr:to>
    <xdr:sp macro="" textlink="">
      <xdr:nvSpPr>
        <xdr:cNvPr id="651" name="楕円 650">
          <a:extLst>
            <a:ext uri="{FF2B5EF4-FFF2-40B4-BE49-F238E27FC236}">
              <a16:creationId xmlns:a16="http://schemas.microsoft.com/office/drawing/2014/main" id="{C69F3521-0E34-4FB4-A2DE-86A569EF1E85}"/>
            </a:ext>
          </a:extLst>
        </xdr:cNvPr>
        <xdr:cNvSpPr/>
      </xdr:nvSpPr>
      <xdr:spPr>
        <a:xfrm>
          <a:off x="12763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47353</xdr:rowOff>
    </xdr:from>
    <xdr:to>
      <xdr:col>71</xdr:col>
      <xdr:colOff>177800</xdr:colOff>
      <xdr:row>62</xdr:row>
      <xdr:rowOff>93073</xdr:rowOff>
    </xdr:to>
    <xdr:cxnSp macro="">
      <xdr:nvCxnSpPr>
        <xdr:cNvPr id="652" name="直線コネクタ 651">
          <a:extLst>
            <a:ext uri="{FF2B5EF4-FFF2-40B4-BE49-F238E27FC236}">
              <a16:creationId xmlns:a16="http://schemas.microsoft.com/office/drawing/2014/main" id="{C0FDC6F4-0A1F-4D50-9292-A29E3995BE88}"/>
            </a:ext>
          </a:extLst>
        </xdr:cNvPr>
        <xdr:cNvCxnSpPr/>
      </xdr:nvCxnSpPr>
      <xdr:spPr>
        <a:xfrm>
          <a:off x="12814300" y="1067725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6B7E0272-CD4A-4182-ACA8-649B5DF2FC74}"/>
            </a:ext>
          </a:extLst>
        </xdr:cNvPr>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FE962759-3E7E-43E8-BF4E-D80F28661EFB}"/>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125B713D-2675-4078-8A37-08A99BDA866F}"/>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74E34777-3EFD-4D8D-BA86-880849283804}"/>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13443</xdr:rowOff>
    </xdr:from>
    <xdr:ext cx="340478" cy="259045"/>
    <xdr:sp macro="" textlink="">
      <xdr:nvSpPr>
        <xdr:cNvPr id="657" name="n_1mainValue【保健センター・保健所】&#10;有形固定資産減価償却率">
          <a:extLst>
            <a:ext uri="{FF2B5EF4-FFF2-40B4-BE49-F238E27FC236}">
              <a16:creationId xmlns:a16="http://schemas.microsoft.com/office/drawing/2014/main" id="{9D103F62-DF41-4655-88FB-B80CF1EFF256}"/>
            </a:ext>
          </a:extLst>
        </xdr:cNvPr>
        <xdr:cNvSpPr txBox="1"/>
      </xdr:nvSpPr>
      <xdr:spPr>
        <a:xfrm>
          <a:off x="15298361" y="927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119578</xdr:rowOff>
    </xdr:from>
    <xdr:ext cx="340478" cy="259045"/>
    <xdr:sp macro="" textlink="">
      <xdr:nvSpPr>
        <xdr:cNvPr id="658" name="n_2mainValue【保健センター・保健所】&#10;有形固定資産減価償却率">
          <a:extLst>
            <a:ext uri="{FF2B5EF4-FFF2-40B4-BE49-F238E27FC236}">
              <a16:creationId xmlns:a16="http://schemas.microsoft.com/office/drawing/2014/main" id="{3956F05D-B769-431C-96F5-1B5DF233F38B}"/>
            </a:ext>
          </a:extLst>
        </xdr:cNvPr>
        <xdr:cNvSpPr txBox="1"/>
      </xdr:nvSpPr>
      <xdr:spPr>
        <a:xfrm>
          <a:off x="14422061" y="9206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135000</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BAF67655-4407-4386-AB39-4F5591E7D3E6}"/>
            </a:ext>
          </a:extLst>
        </xdr:cNvPr>
        <xdr:cNvSpPr txBox="1"/>
      </xdr:nvSpPr>
      <xdr:spPr>
        <a:xfrm>
          <a:off x="13500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89280</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BC706D70-0022-44CA-90DE-8E4F61D66048}"/>
            </a:ext>
          </a:extLst>
        </xdr:cNvPr>
        <xdr:cNvSpPr txBox="1"/>
      </xdr:nvSpPr>
      <xdr:spPr>
        <a:xfrm>
          <a:off x="12611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F98CAD61-1B69-4854-B8AE-FF2ED18667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FF5614C9-909A-4F9D-923C-204F2A40AE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7CD69232-ADFA-422E-9604-E4C916AEB6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8AC8589C-AF06-4B1A-B139-099EEDD697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C832DFE7-CF62-4E85-A08B-B5DAA84F99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309338CA-E4E2-4418-8CA2-CBE8EA7576F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BFB4281D-7565-445A-BE24-EF0B1A5697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A3F81C46-A511-436C-BA3E-AAE0A5E559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D0B39093-D202-4C20-8D3F-B71CB19041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BF80D015-EA30-47A3-8EF1-3CECEC3F76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C9AAD1F6-9050-4416-99F8-8B1575AFEF7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6C0B3A6F-B133-4EC9-A4D4-AE098D1BB3A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E50977C4-CCFE-4814-8B8C-F76ED01E482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848B5427-5B67-4DC8-9DB6-92CFFDEE19A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AEC3D420-AA73-41CD-B48B-2343534E95B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A4FF5B72-E71A-4209-BC6C-69C8C96FCBE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9547AA00-1E2E-452E-A248-80780C153B5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A90797ED-7AFD-417A-97B1-442B24B3D01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9A8FCE61-C535-4379-933A-7984C57265A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6AB66B3D-683E-4F1D-A43B-E999BF4A221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6C794FFA-7C40-4E4E-AEA7-2B2DF33055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27089E90-0AD8-4A9D-B109-F2823289261E}"/>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20630537-3276-41B2-A39F-4F8029D8D529}"/>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75BC0874-905F-4D25-9515-7E3CD00C2B17}"/>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47871BF8-866F-4F5B-80DC-54C83537AE7A}"/>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98061201-CA1E-4647-9D97-1B87857C9D01}"/>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AFF5C2CF-A784-4140-A522-527A1CA72867}"/>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382F3A51-69D7-47B6-A189-637310D1D3C3}"/>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9F9484FA-433C-4C50-A62A-ECCEC218EE22}"/>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690" name="フローチャート: 判断 689">
          <a:extLst>
            <a:ext uri="{FF2B5EF4-FFF2-40B4-BE49-F238E27FC236}">
              <a16:creationId xmlns:a16="http://schemas.microsoft.com/office/drawing/2014/main" id="{CAE56B51-8AE9-43AB-BB6D-100869D0520F}"/>
            </a:ext>
          </a:extLst>
        </xdr:cNvPr>
        <xdr:cNvSpPr/>
      </xdr:nvSpPr>
      <xdr:spPr>
        <a:xfrm>
          <a:off x="20383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91" name="フローチャート: 判断 690">
          <a:extLst>
            <a:ext uri="{FF2B5EF4-FFF2-40B4-BE49-F238E27FC236}">
              <a16:creationId xmlns:a16="http://schemas.microsoft.com/office/drawing/2014/main" id="{4A0CC95D-251F-47BF-AE93-C53FF53515A6}"/>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xdr:nvSpPr>
        <xdr:cNvPr id="692" name="フローチャート: 判断 691">
          <a:extLst>
            <a:ext uri="{FF2B5EF4-FFF2-40B4-BE49-F238E27FC236}">
              <a16:creationId xmlns:a16="http://schemas.microsoft.com/office/drawing/2014/main" id="{7C3C03BF-4BCD-40B9-93D5-533BEF669BE9}"/>
            </a:ext>
          </a:extLst>
        </xdr:cNvPr>
        <xdr:cNvSpPr/>
      </xdr:nvSpPr>
      <xdr:spPr>
        <a:xfrm>
          <a:off x="18605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25F45E8-A577-4384-B48D-4F71F540A37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2CA454D7-8FE9-49DA-9770-89919A2F40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E25A47C1-9EB8-42F4-A4CD-726E78F3E3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BA0122F-25BF-4EE8-AD7D-3E50222CDDF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89B0D1F-EBFE-41CC-806E-A22E28E8F6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698" name="楕円 697">
          <a:extLst>
            <a:ext uri="{FF2B5EF4-FFF2-40B4-BE49-F238E27FC236}">
              <a16:creationId xmlns:a16="http://schemas.microsoft.com/office/drawing/2014/main" id="{2072FB99-A1AF-46AA-844D-0323FAF575E2}"/>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771EC2E3-4C27-48AE-8CB9-9AB68D6E8E8E}"/>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700" name="楕円 699">
          <a:extLst>
            <a:ext uri="{FF2B5EF4-FFF2-40B4-BE49-F238E27FC236}">
              <a16:creationId xmlns:a16="http://schemas.microsoft.com/office/drawing/2014/main" id="{946A3AEA-197C-4DA8-8ABE-3C9D4FBCF39B}"/>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701" name="直線コネクタ 700">
          <a:extLst>
            <a:ext uri="{FF2B5EF4-FFF2-40B4-BE49-F238E27FC236}">
              <a16:creationId xmlns:a16="http://schemas.microsoft.com/office/drawing/2014/main" id="{AB9255CB-D732-4787-B74D-8FED202EAA29}"/>
            </a:ext>
          </a:extLst>
        </xdr:cNvPr>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702" name="楕円 701">
          <a:extLst>
            <a:ext uri="{FF2B5EF4-FFF2-40B4-BE49-F238E27FC236}">
              <a16:creationId xmlns:a16="http://schemas.microsoft.com/office/drawing/2014/main" id="{232C29F6-FC51-46F8-9D0F-39910E3F3301}"/>
            </a:ext>
          </a:extLst>
        </xdr:cNvPr>
        <xdr:cNvSpPr/>
      </xdr:nvSpPr>
      <xdr:spPr>
        <a:xfrm>
          <a:off x="2038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703" name="直線コネクタ 702">
          <a:extLst>
            <a:ext uri="{FF2B5EF4-FFF2-40B4-BE49-F238E27FC236}">
              <a16:creationId xmlns:a16="http://schemas.microsoft.com/office/drawing/2014/main" id="{5F09C608-F869-4EDC-9FE1-1EA6B27C9C07}"/>
            </a:ext>
          </a:extLst>
        </xdr:cNvPr>
        <xdr:cNvCxnSpPr/>
      </xdr:nvCxnSpPr>
      <xdr:spPr>
        <a:xfrm>
          <a:off x="20434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04" name="楕円 703">
          <a:extLst>
            <a:ext uri="{FF2B5EF4-FFF2-40B4-BE49-F238E27FC236}">
              <a16:creationId xmlns:a16="http://schemas.microsoft.com/office/drawing/2014/main" id="{165AC43F-E4A9-4A84-871F-EB384E2743B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125730</xdr:rowOff>
    </xdr:to>
    <xdr:cxnSp macro="">
      <xdr:nvCxnSpPr>
        <xdr:cNvPr id="705" name="直線コネクタ 704">
          <a:extLst>
            <a:ext uri="{FF2B5EF4-FFF2-40B4-BE49-F238E27FC236}">
              <a16:creationId xmlns:a16="http://schemas.microsoft.com/office/drawing/2014/main" id="{C7FC0C11-23ED-464F-A4A8-D28E72A02720}"/>
            </a:ext>
          </a:extLst>
        </xdr:cNvPr>
        <xdr:cNvCxnSpPr/>
      </xdr:nvCxnSpPr>
      <xdr:spPr>
        <a:xfrm flipV="1">
          <a:off x="19545300" y="10876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70358</xdr:rowOff>
    </xdr:from>
    <xdr:to>
      <xdr:col>98</xdr:col>
      <xdr:colOff>38100</xdr:colOff>
      <xdr:row>64</xdr:row>
      <xdr:rowOff>508</xdr:rowOff>
    </xdr:to>
    <xdr:sp macro="" textlink="">
      <xdr:nvSpPr>
        <xdr:cNvPr id="706" name="楕円 705">
          <a:extLst>
            <a:ext uri="{FF2B5EF4-FFF2-40B4-BE49-F238E27FC236}">
              <a16:creationId xmlns:a16="http://schemas.microsoft.com/office/drawing/2014/main" id="{4CD3E8E5-EC37-4B13-B55F-A0D917E2938B}"/>
            </a:ext>
          </a:extLst>
        </xdr:cNvPr>
        <xdr:cNvSpPr/>
      </xdr:nvSpPr>
      <xdr:spPr>
        <a:xfrm>
          <a:off x="18605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121158</xdr:rowOff>
    </xdr:from>
    <xdr:to>
      <xdr:col>102</xdr:col>
      <xdr:colOff>114300</xdr:colOff>
      <xdr:row>63</xdr:row>
      <xdr:rowOff>125730</xdr:rowOff>
    </xdr:to>
    <xdr:cxnSp macro="">
      <xdr:nvCxnSpPr>
        <xdr:cNvPr id="707" name="直線コネクタ 706">
          <a:extLst>
            <a:ext uri="{FF2B5EF4-FFF2-40B4-BE49-F238E27FC236}">
              <a16:creationId xmlns:a16="http://schemas.microsoft.com/office/drawing/2014/main" id="{69685D42-ACF6-4D1E-8E73-9A252E2E45D8}"/>
            </a:ext>
          </a:extLst>
        </xdr:cNvPr>
        <xdr:cNvCxnSpPr/>
      </xdr:nvCxnSpPr>
      <xdr:spPr>
        <a:xfrm>
          <a:off x="18656300" y="1092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BFA19B90-83F6-49FE-A095-76E7C7BC6515}"/>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167911</xdr:rowOff>
    </xdr:from>
    <xdr:ext cx="469744" cy="259045"/>
    <xdr:sp macro="" textlink="">
      <xdr:nvSpPr>
        <xdr:cNvPr id="709" name="n_2aveValue【保健センター・保健所】&#10;一人当たり面積">
          <a:extLst>
            <a:ext uri="{FF2B5EF4-FFF2-40B4-BE49-F238E27FC236}">
              <a16:creationId xmlns:a16="http://schemas.microsoft.com/office/drawing/2014/main" id="{F1741AE7-1A7D-4CE6-8647-3D67D569221B}"/>
            </a:ext>
          </a:extLst>
        </xdr:cNvPr>
        <xdr:cNvSpPr txBox="1"/>
      </xdr:nvSpPr>
      <xdr:spPr>
        <a:xfrm>
          <a:off x="20199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10" name="n_3aveValue【保健センター・保健所】&#10;一人当たり面積">
          <a:extLst>
            <a:ext uri="{FF2B5EF4-FFF2-40B4-BE49-F238E27FC236}">
              <a16:creationId xmlns:a16="http://schemas.microsoft.com/office/drawing/2014/main" id="{219A061D-3FBB-4A72-90B5-A02F2FBB2740}"/>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167911</xdr:rowOff>
    </xdr:from>
    <xdr:ext cx="469744" cy="259045"/>
    <xdr:sp macro="" textlink="">
      <xdr:nvSpPr>
        <xdr:cNvPr id="711" name="n_4aveValue【保健センター・保健所】&#10;一人当たり面積">
          <a:extLst>
            <a:ext uri="{FF2B5EF4-FFF2-40B4-BE49-F238E27FC236}">
              <a16:creationId xmlns:a16="http://schemas.microsoft.com/office/drawing/2014/main" id="{CA3948C9-02A6-4393-8B0B-AC676CFD97E0}"/>
            </a:ext>
          </a:extLst>
        </xdr:cNvPr>
        <xdr:cNvSpPr txBox="1"/>
      </xdr:nvSpPr>
      <xdr:spPr>
        <a:xfrm>
          <a:off x="18421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12" name="n_1mainValue【保健センター・保健所】&#10;一人当たり面積">
          <a:extLst>
            <a:ext uri="{FF2B5EF4-FFF2-40B4-BE49-F238E27FC236}">
              <a16:creationId xmlns:a16="http://schemas.microsoft.com/office/drawing/2014/main" id="{5C0495F7-5763-4F6D-8024-278828F5EF3A}"/>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713" name="n_2mainValue【保健センター・保健所】&#10;一人当たり面積">
          <a:extLst>
            <a:ext uri="{FF2B5EF4-FFF2-40B4-BE49-F238E27FC236}">
              <a16:creationId xmlns:a16="http://schemas.microsoft.com/office/drawing/2014/main" id="{5C8EAE86-525E-4FD6-9E21-3FA3B7DD30A1}"/>
            </a:ext>
          </a:extLst>
        </xdr:cNvPr>
        <xdr:cNvSpPr txBox="1"/>
      </xdr:nvSpPr>
      <xdr:spPr>
        <a:xfrm>
          <a:off x="20199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14" name="n_3mainValue【保健センター・保健所】&#10;一人当たり面積">
          <a:extLst>
            <a:ext uri="{FF2B5EF4-FFF2-40B4-BE49-F238E27FC236}">
              <a16:creationId xmlns:a16="http://schemas.microsoft.com/office/drawing/2014/main" id="{C1ACC211-B4A9-4837-8144-099B767AD8DF}"/>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163085</xdr:rowOff>
    </xdr:from>
    <xdr:ext cx="469744" cy="259045"/>
    <xdr:sp macro="" textlink="">
      <xdr:nvSpPr>
        <xdr:cNvPr id="715" name="n_4mainValue【保健センター・保健所】&#10;一人当たり面積">
          <a:extLst>
            <a:ext uri="{FF2B5EF4-FFF2-40B4-BE49-F238E27FC236}">
              <a16:creationId xmlns:a16="http://schemas.microsoft.com/office/drawing/2014/main" id="{5D37E850-D949-4C24-967C-F6EFF3DC98B2}"/>
            </a:ext>
          </a:extLst>
        </xdr:cNvPr>
        <xdr:cNvSpPr txBox="1"/>
      </xdr:nvSpPr>
      <xdr:spPr>
        <a:xfrm>
          <a:off x="18421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E83A7811-655A-4638-ADB4-23C1571E77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CBD2C1CF-24ED-4714-9BBC-243A9395BA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277DD64-4288-4735-83B8-FC9B4E2D69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BEF71837-6D4A-4488-AA52-81DC21D4DA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F811293A-715B-4B91-BC54-3D7A1EABFC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AFADE3C6-9810-4C84-B906-C875538C55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1F6FF637-6729-4B9F-9AE9-3C776DC7B2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ED4697E7-CB32-4C58-8E73-57FCA7B6547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EDDC3DC3-B581-4A11-A8C9-B61FB33AAE9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93F8E7AC-2719-4E2D-AD9C-3E40784634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6126B43E-6B6D-4550-82CC-CFC21175A9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AEFEBA83-42C4-4718-A8D6-A09D173B604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E64709C-7F8D-4EB4-8A07-C261821F57B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EE17E67D-C5B7-4311-97A8-291D508DA38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A9B4825F-99BA-4FBD-96A3-9BC129AED07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BB1745EC-8DBE-40AD-8AC0-9C38D22856E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C8E04989-80DA-4372-B4CB-CFE0C622E6D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E4BBDC4A-CF4A-42D1-B7BD-1879A2388F9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CA0BB5F1-E8D4-4789-8D56-D945FEC5D87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2084AA25-FCB1-49AF-A981-BB4F9C4472C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C9677AA7-A06F-4BEE-9B4B-46058A805FB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6033FB7-46C9-4177-9643-E197C70F167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20B30748-C472-4999-ADFD-1377B01BB4F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717E7950-8420-481C-9277-44EBDA4D30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82C6A97C-738A-4CC5-A248-0DE52EAD788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680F4228-0324-4A7C-BF80-AA673E3B6744}"/>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889210C2-97D3-4E83-A14A-5F9B4941AEC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A5D25CF6-133B-45BB-82DE-39BC207058F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8507368F-6B02-4C1A-9663-F937E7DDF07A}"/>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98C53E85-57DA-4533-8A62-CA2DC65C4C49}"/>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AEFBF71B-B394-4964-B1C7-F3A00D9631BD}"/>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825A233E-698E-4046-9E34-A4A2D800E365}"/>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F49CAA7B-1427-446A-96A5-56A48470CAB5}"/>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749" name="フローチャート: 判断 748">
          <a:extLst>
            <a:ext uri="{FF2B5EF4-FFF2-40B4-BE49-F238E27FC236}">
              <a16:creationId xmlns:a16="http://schemas.microsoft.com/office/drawing/2014/main" id="{874596E3-C608-44BC-B492-467879AE85BA}"/>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750" name="フローチャート: 判断 749">
          <a:extLst>
            <a:ext uri="{FF2B5EF4-FFF2-40B4-BE49-F238E27FC236}">
              <a16:creationId xmlns:a16="http://schemas.microsoft.com/office/drawing/2014/main" id="{EC69A0F8-9659-443E-A312-8228FC0E1CAB}"/>
            </a:ext>
          </a:extLst>
        </xdr:cNvPr>
        <xdr:cNvSpPr/>
      </xdr:nvSpPr>
      <xdr:spPr>
        <a:xfrm>
          <a:off x="13652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51" name="フローチャート: 判断 750">
          <a:extLst>
            <a:ext uri="{FF2B5EF4-FFF2-40B4-BE49-F238E27FC236}">
              <a16:creationId xmlns:a16="http://schemas.microsoft.com/office/drawing/2014/main" id="{C2DAD445-A448-4D1A-95D6-068331A46AFA}"/>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2FB7603-39FE-4067-98A1-9DEE3FE7B87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2361EFA-9500-468C-B873-4F6C79B87E7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20596749-AF2F-4032-8197-CC67143F0E5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E8CCDB3-D6A5-4305-8C53-765723472AA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CFE09AB-E37D-4F99-B905-B33A57A538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757" name="楕円 756">
          <a:extLst>
            <a:ext uri="{FF2B5EF4-FFF2-40B4-BE49-F238E27FC236}">
              <a16:creationId xmlns:a16="http://schemas.microsoft.com/office/drawing/2014/main" id="{AFD782F5-3155-48DC-AB0B-8119427E142D}"/>
            </a:ext>
          </a:extLst>
        </xdr:cNvPr>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DA48422C-DF66-48B6-8F43-6D55965A9C14}"/>
            </a:ext>
          </a:extLst>
        </xdr:cNvPr>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46082</xdr:rowOff>
    </xdr:from>
    <xdr:to>
      <xdr:col>81</xdr:col>
      <xdr:colOff>101600</xdr:colOff>
      <xdr:row>83</xdr:row>
      <xdr:rowOff>147682</xdr:rowOff>
    </xdr:to>
    <xdr:sp macro="" textlink="">
      <xdr:nvSpPr>
        <xdr:cNvPr id="759" name="楕円 758">
          <a:extLst>
            <a:ext uri="{FF2B5EF4-FFF2-40B4-BE49-F238E27FC236}">
              <a16:creationId xmlns:a16="http://schemas.microsoft.com/office/drawing/2014/main" id="{8C8905C1-CAB6-4FB4-9CB8-11FC8B0FA276}"/>
            </a:ext>
          </a:extLst>
        </xdr:cNvPr>
        <xdr:cNvSpPr/>
      </xdr:nvSpPr>
      <xdr:spPr>
        <a:xfrm>
          <a:off x="15430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96882</xdr:rowOff>
    </xdr:from>
    <xdr:to>
      <xdr:col>85</xdr:col>
      <xdr:colOff>127000</xdr:colOff>
      <xdr:row>83</xdr:row>
      <xdr:rowOff>129539</xdr:rowOff>
    </xdr:to>
    <xdr:cxnSp macro="">
      <xdr:nvCxnSpPr>
        <xdr:cNvPr id="760" name="直線コネクタ 759">
          <a:extLst>
            <a:ext uri="{FF2B5EF4-FFF2-40B4-BE49-F238E27FC236}">
              <a16:creationId xmlns:a16="http://schemas.microsoft.com/office/drawing/2014/main" id="{7849C69D-3A04-415B-9924-7A9E8213CBFE}"/>
            </a:ext>
          </a:extLst>
        </xdr:cNvPr>
        <xdr:cNvCxnSpPr/>
      </xdr:nvCxnSpPr>
      <xdr:spPr>
        <a:xfrm>
          <a:off x="15481300" y="143272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41184</xdr:rowOff>
    </xdr:from>
    <xdr:to>
      <xdr:col>76</xdr:col>
      <xdr:colOff>165100</xdr:colOff>
      <xdr:row>83</xdr:row>
      <xdr:rowOff>142784</xdr:rowOff>
    </xdr:to>
    <xdr:sp macro="" textlink="">
      <xdr:nvSpPr>
        <xdr:cNvPr id="761" name="楕円 760">
          <a:extLst>
            <a:ext uri="{FF2B5EF4-FFF2-40B4-BE49-F238E27FC236}">
              <a16:creationId xmlns:a16="http://schemas.microsoft.com/office/drawing/2014/main" id="{FA3417E8-09A1-4D12-A580-7262F6CF97ED}"/>
            </a:ext>
          </a:extLst>
        </xdr:cNvPr>
        <xdr:cNvSpPr/>
      </xdr:nvSpPr>
      <xdr:spPr>
        <a:xfrm>
          <a:off x="14541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91984</xdr:rowOff>
    </xdr:from>
    <xdr:to>
      <xdr:col>81</xdr:col>
      <xdr:colOff>50800</xdr:colOff>
      <xdr:row>83</xdr:row>
      <xdr:rowOff>96882</xdr:rowOff>
    </xdr:to>
    <xdr:cxnSp macro="">
      <xdr:nvCxnSpPr>
        <xdr:cNvPr id="762" name="直線コネクタ 761">
          <a:extLst>
            <a:ext uri="{FF2B5EF4-FFF2-40B4-BE49-F238E27FC236}">
              <a16:creationId xmlns:a16="http://schemas.microsoft.com/office/drawing/2014/main" id="{30C9F7C9-A45B-4369-A88D-AC4C953EF670}"/>
            </a:ext>
          </a:extLst>
        </xdr:cNvPr>
        <xdr:cNvCxnSpPr/>
      </xdr:nvCxnSpPr>
      <xdr:spPr>
        <a:xfrm>
          <a:off x="14592300" y="143223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163649</xdr:rowOff>
    </xdr:from>
    <xdr:to>
      <xdr:col>72</xdr:col>
      <xdr:colOff>38100</xdr:colOff>
      <xdr:row>83</xdr:row>
      <xdr:rowOff>93799</xdr:rowOff>
    </xdr:to>
    <xdr:sp macro="" textlink="">
      <xdr:nvSpPr>
        <xdr:cNvPr id="763" name="楕円 762">
          <a:extLst>
            <a:ext uri="{FF2B5EF4-FFF2-40B4-BE49-F238E27FC236}">
              <a16:creationId xmlns:a16="http://schemas.microsoft.com/office/drawing/2014/main" id="{4AE1290C-2048-42FA-B5A1-CE28A10740AA}"/>
            </a:ext>
          </a:extLst>
        </xdr:cNvPr>
        <xdr:cNvSpPr/>
      </xdr:nvSpPr>
      <xdr:spPr>
        <a:xfrm>
          <a:off x="13652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42999</xdr:rowOff>
    </xdr:from>
    <xdr:to>
      <xdr:col>76</xdr:col>
      <xdr:colOff>114300</xdr:colOff>
      <xdr:row>83</xdr:row>
      <xdr:rowOff>91984</xdr:rowOff>
    </xdr:to>
    <xdr:cxnSp macro="">
      <xdr:nvCxnSpPr>
        <xdr:cNvPr id="764" name="直線コネクタ 763">
          <a:extLst>
            <a:ext uri="{FF2B5EF4-FFF2-40B4-BE49-F238E27FC236}">
              <a16:creationId xmlns:a16="http://schemas.microsoft.com/office/drawing/2014/main" id="{F00DDD92-8680-4B7D-B5B6-B9AB43ACCB53}"/>
            </a:ext>
          </a:extLst>
        </xdr:cNvPr>
        <xdr:cNvCxnSpPr/>
      </xdr:nvCxnSpPr>
      <xdr:spPr>
        <a:xfrm>
          <a:off x="13703300" y="142733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130992</xdr:rowOff>
    </xdr:from>
    <xdr:to>
      <xdr:col>67</xdr:col>
      <xdr:colOff>101600</xdr:colOff>
      <xdr:row>83</xdr:row>
      <xdr:rowOff>61142</xdr:rowOff>
    </xdr:to>
    <xdr:sp macro="" textlink="">
      <xdr:nvSpPr>
        <xdr:cNvPr id="765" name="楕円 764">
          <a:extLst>
            <a:ext uri="{FF2B5EF4-FFF2-40B4-BE49-F238E27FC236}">
              <a16:creationId xmlns:a16="http://schemas.microsoft.com/office/drawing/2014/main" id="{D488781F-3AFE-4753-8A4F-00D6C450E0CC}"/>
            </a:ext>
          </a:extLst>
        </xdr:cNvPr>
        <xdr:cNvSpPr/>
      </xdr:nvSpPr>
      <xdr:spPr>
        <a:xfrm>
          <a:off x="12763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10342</xdr:rowOff>
    </xdr:from>
    <xdr:to>
      <xdr:col>71</xdr:col>
      <xdr:colOff>177800</xdr:colOff>
      <xdr:row>83</xdr:row>
      <xdr:rowOff>42999</xdr:rowOff>
    </xdr:to>
    <xdr:cxnSp macro="">
      <xdr:nvCxnSpPr>
        <xdr:cNvPr id="766" name="直線コネクタ 765">
          <a:extLst>
            <a:ext uri="{FF2B5EF4-FFF2-40B4-BE49-F238E27FC236}">
              <a16:creationId xmlns:a16="http://schemas.microsoft.com/office/drawing/2014/main" id="{BFA7B1DF-83B1-42B5-864C-7603FCBE7AF2}"/>
            </a:ext>
          </a:extLst>
        </xdr:cNvPr>
        <xdr:cNvCxnSpPr/>
      </xdr:nvCxnSpPr>
      <xdr:spPr>
        <a:xfrm>
          <a:off x="12814300" y="142406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C3A1E14A-64FB-43BE-AA60-274CE2EE368C}"/>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768" name="n_2aveValue【消防施設】&#10;有形固定資産減価償却率">
          <a:extLst>
            <a:ext uri="{FF2B5EF4-FFF2-40B4-BE49-F238E27FC236}">
              <a16:creationId xmlns:a16="http://schemas.microsoft.com/office/drawing/2014/main" id="{AD4AF1A6-0394-4C37-B532-D3E30C9B29AD}"/>
            </a:ext>
          </a:extLst>
        </xdr:cNvPr>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769" name="n_3aveValue【消防施設】&#10;有形固定資産減価償却率">
          <a:extLst>
            <a:ext uri="{FF2B5EF4-FFF2-40B4-BE49-F238E27FC236}">
              <a16:creationId xmlns:a16="http://schemas.microsoft.com/office/drawing/2014/main" id="{1BEF59B3-F9BD-4027-B787-D7993EDA03D3}"/>
            </a:ext>
          </a:extLst>
        </xdr:cNvPr>
        <xdr:cNvSpPr txBox="1"/>
      </xdr:nvSpPr>
      <xdr:spPr>
        <a:xfrm>
          <a:off x="13500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70" name="n_4aveValue【消防施設】&#10;有形固定資産減価償却率">
          <a:extLst>
            <a:ext uri="{FF2B5EF4-FFF2-40B4-BE49-F238E27FC236}">
              <a16:creationId xmlns:a16="http://schemas.microsoft.com/office/drawing/2014/main" id="{14FAAE44-5C59-438B-BAB9-0CA31AE4E776}"/>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164209</xdr:rowOff>
    </xdr:from>
    <xdr:ext cx="405111" cy="259045"/>
    <xdr:sp macro="" textlink="">
      <xdr:nvSpPr>
        <xdr:cNvPr id="771" name="n_1mainValue【消防施設】&#10;有形固定資産減価償却率">
          <a:extLst>
            <a:ext uri="{FF2B5EF4-FFF2-40B4-BE49-F238E27FC236}">
              <a16:creationId xmlns:a16="http://schemas.microsoft.com/office/drawing/2014/main" id="{D04E0050-7240-4CD1-B9BE-11EF6A268528}"/>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133911</xdr:rowOff>
    </xdr:from>
    <xdr:ext cx="405111" cy="259045"/>
    <xdr:sp macro="" textlink="">
      <xdr:nvSpPr>
        <xdr:cNvPr id="772" name="n_2mainValue【消防施設】&#10;有形固定資産減価償却率">
          <a:extLst>
            <a:ext uri="{FF2B5EF4-FFF2-40B4-BE49-F238E27FC236}">
              <a16:creationId xmlns:a16="http://schemas.microsoft.com/office/drawing/2014/main" id="{70D35D74-FDCC-4745-9377-D5E61539AE6C}"/>
            </a:ext>
          </a:extLst>
        </xdr:cNvPr>
        <xdr:cNvSpPr txBox="1"/>
      </xdr:nvSpPr>
      <xdr:spPr>
        <a:xfrm>
          <a:off x="14389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773" name="n_3mainValue【消防施設】&#10;有形固定資産減価償却率">
          <a:extLst>
            <a:ext uri="{FF2B5EF4-FFF2-40B4-BE49-F238E27FC236}">
              <a16:creationId xmlns:a16="http://schemas.microsoft.com/office/drawing/2014/main" id="{B05A4634-8919-4693-AFF6-813321CF2EA9}"/>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774" name="n_4mainValue【消防施設】&#10;有形固定資産減価償却率">
          <a:extLst>
            <a:ext uri="{FF2B5EF4-FFF2-40B4-BE49-F238E27FC236}">
              <a16:creationId xmlns:a16="http://schemas.microsoft.com/office/drawing/2014/main" id="{5F00D8CD-62A0-4DF1-A62B-B713DE88FC68}"/>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C9687BC1-6B69-4895-9F72-675F423BB0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27DBB8-3055-4FDB-B376-2A3C161F37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BF5F9572-55D5-481E-9BAC-A209E1E3B0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ED326402-6E32-47F2-A47D-BEB18646FA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BEE776-2469-447F-96B3-52739CBB1E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CB3C4BBB-F580-42D6-8E58-B37C351DE6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24B18F64-AA00-4693-948A-0AFE3F4BE3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EEF02AEC-2754-4DC4-A8C6-3FF3778939F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31BC89C1-C907-4109-BDC1-82CBC955AD1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392FFAD5-BD5F-4EF2-83D2-2E87042788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AD02D75B-727B-4F36-A983-8BDE69672B5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6CB827FD-B790-4A6E-A799-392477B9423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FFF5A369-4066-4C16-9BF1-256E46DA012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21980974-F206-404E-AD0A-3236F420806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C526170B-2A2A-47B7-9970-E84DCE4133A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4D0CCF77-B348-48E5-8C99-B84E9D3165D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64B92241-0F75-4C2B-ABF4-20B553D930D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C3C51A10-0D56-412A-A585-5215C53B288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E0F87DCE-A250-4D79-9B25-0561B97953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CE0A6D4C-9673-4253-89EF-DAD13D02D4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402B51FC-D092-41FA-91A7-A4123F0D93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DB49823E-950B-4648-BECE-880FABE0D07C}"/>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17C75F72-923E-4CE1-945A-638396D7896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E0F1B28F-0309-4FFB-81BD-0B482C1E2E84}"/>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2A3A6573-E1F0-4390-B5F3-4C4BA07B77C3}"/>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F79B12A2-0627-4441-A4C4-81F88DB1386B}"/>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690D275A-B416-47D4-82C4-4191C6B02DCD}"/>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74780D0D-06F3-4CD4-B822-E96B72898EC5}"/>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580F6171-155E-461A-9CA1-227053A2B8E1}"/>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04" name="フローチャート: 判断 803">
          <a:extLst>
            <a:ext uri="{FF2B5EF4-FFF2-40B4-BE49-F238E27FC236}">
              <a16:creationId xmlns:a16="http://schemas.microsoft.com/office/drawing/2014/main" id="{9D39CC5C-5261-44B1-B7C4-308F0FE38C21}"/>
            </a:ext>
          </a:extLst>
        </xdr:cNvPr>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805" name="フローチャート: 判断 804">
          <a:extLst>
            <a:ext uri="{FF2B5EF4-FFF2-40B4-BE49-F238E27FC236}">
              <a16:creationId xmlns:a16="http://schemas.microsoft.com/office/drawing/2014/main" id="{26D67669-F492-4FE9-A68E-0442E0E7CE81}"/>
            </a:ext>
          </a:extLst>
        </xdr:cNvPr>
        <xdr:cNvSpPr/>
      </xdr:nvSpPr>
      <xdr:spPr>
        <a:xfrm>
          <a:off x="19494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806" name="フローチャート: 判断 805">
          <a:extLst>
            <a:ext uri="{FF2B5EF4-FFF2-40B4-BE49-F238E27FC236}">
              <a16:creationId xmlns:a16="http://schemas.microsoft.com/office/drawing/2014/main" id="{A95E0C91-4744-4C1D-BA04-9F2CD89C4C99}"/>
            </a:ext>
          </a:extLst>
        </xdr:cNvPr>
        <xdr:cNvSpPr/>
      </xdr:nvSpPr>
      <xdr:spPr>
        <a:xfrm>
          <a:off x="18605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E3A77A65-368F-4873-B1E2-B6A16FDC184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794F423-76E2-49BB-A99F-7B347DA5EA7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B0FE4BF-CCC8-43EA-9AB1-4066C74AD5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373D60B-8699-43E5-B201-D57ADCD7F1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24DFCEC-65C6-4A98-957A-FD62E65A00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812" name="楕円 811">
          <a:extLst>
            <a:ext uri="{FF2B5EF4-FFF2-40B4-BE49-F238E27FC236}">
              <a16:creationId xmlns:a16="http://schemas.microsoft.com/office/drawing/2014/main" id="{EB139888-9E3C-4152-ADC2-F7336369B777}"/>
            </a:ext>
          </a:extLst>
        </xdr:cNvPr>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813" name="【消防施設】&#10;一人当たり面積該当値テキスト">
          <a:extLst>
            <a:ext uri="{FF2B5EF4-FFF2-40B4-BE49-F238E27FC236}">
              <a16:creationId xmlns:a16="http://schemas.microsoft.com/office/drawing/2014/main" id="{2B02A421-51C1-437F-BADA-5D9A0EA27C95}"/>
            </a:ext>
          </a:extLst>
        </xdr:cNvPr>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814" name="楕円 813">
          <a:extLst>
            <a:ext uri="{FF2B5EF4-FFF2-40B4-BE49-F238E27FC236}">
              <a16:creationId xmlns:a16="http://schemas.microsoft.com/office/drawing/2014/main" id="{034B15D0-1927-4DAF-A1AC-E8A7C0B905C6}"/>
            </a:ext>
          </a:extLst>
        </xdr:cNvPr>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138685</xdr:rowOff>
    </xdr:to>
    <xdr:cxnSp macro="">
      <xdr:nvCxnSpPr>
        <xdr:cNvPr id="815" name="直線コネクタ 814">
          <a:extLst>
            <a:ext uri="{FF2B5EF4-FFF2-40B4-BE49-F238E27FC236}">
              <a16:creationId xmlns:a16="http://schemas.microsoft.com/office/drawing/2014/main" id="{9E9B6086-6EBC-4848-9BAE-8652E9A07874}"/>
            </a:ext>
          </a:extLst>
        </xdr:cNvPr>
        <xdr:cNvCxnSpPr/>
      </xdr:nvCxnSpPr>
      <xdr:spPr>
        <a:xfrm>
          <a:off x="21323300" y="14540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816" name="楕円 815">
          <a:extLst>
            <a:ext uri="{FF2B5EF4-FFF2-40B4-BE49-F238E27FC236}">
              <a16:creationId xmlns:a16="http://schemas.microsoft.com/office/drawing/2014/main" id="{E2CC3645-E633-4ACC-90E2-5E7BAE723E35}"/>
            </a:ext>
          </a:extLst>
        </xdr:cNvPr>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817" name="直線コネクタ 816">
          <a:extLst>
            <a:ext uri="{FF2B5EF4-FFF2-40B4-BE49-F238E27FC236}">
              <a16:creationId xmlns:a16="http://schemas.microsoft.com/office/drawing/2014/main" id="{62593946-BA14-4D20-B1A2-B6475C89E9D1}"/>
            </a:ext>
          </a:extLst>
        </xdr:cNvPr>
        <xdr:cNvCxnSpPr/>
      </xdr:nvCxnSpPr>
      <xdr:spPr>
        <a:xfrm flipV="1">
          <a:off x="20434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818" name="楕円 817">
          <a:extLst>
            <a:ext uri="{FF2B5EF4-FFF2-40B4-BE49-F238E27FC236}">
              <a16:creationId xmlns:a16="http://schemas.microsoft.com/office/drawing/2014/main" id="{F6A58F83-2AFB-45EC-846A-BA1D6A784C9F}"/>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147828</xdr:rowOff>
    </xdr:to>
    <xdr:cxnSp macro="">
      <xdr:nvCxnSpPr>
        <xdr:cNvPr id="819" name="直線コネクタ 818">
          <a:extLst>
            <a:ext uri="{FF2B5EF4-FFF2-40B4-BE49-F238E27FC236}">
              <a16:creationId xmlns:a16="http://schemas.microsoft.com/office/drawing/2014/main" id="{AFF7A083-E753-4CB6-A7BC-F60ECFA87043}"/>
            </a:ext>
          </a:extLst>
        </xdr:cNvPr>
        <xdr:cNvCxnSpPr/>
      </xdr:nvCxnSpPr>
      <xdr:spPr>
        <a:xfrm flipV="1">
          <a:off x="19545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820" name="楕円 819">
          <a:extLst>
            <a:ext uri="{FF2B5EF4-FFF2-40B4-BE49-F238E27FC236}">
              <a16:creationId xmlns:a16="http://schemas.microsoft.com/office/drawing/2014/main" id="{B563AEF5-1329-448E-92CF-7E420BC458A9}"/>
            </a:ext>
          </a:extLst>
        </xdr:cNvPr>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147828</xdr:rowOff>
    </xdr:to>
    <xdr:cxnSp macro="">
      <xdr:nvCxnSpPr>
        <xdr:cNvPr id="821" name="直線コネクタ 820">
          <a:extLst>
            <a:ext uri="{FF2B5EF4-FFF2-40B4-BE49-F238E27FC236}">
              <a16:creationId xmlns:a16="http://schemas.microsoft.com/office/drawing/2014/main" id="{05C24256-70A7-48D8-A2B8-EADA807047C9}"/>
            </a:ext>
          </a:extLst>
        </xdr:cNvPr>
        <xdr:cNvCxnSpPr/>
      </xdr:nvCxnSpPr>
      <xdr:spPr>
        <a:xfrm>
          <a:off x="18656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A4D2C97F-12EF-4234-8493-F76492D3D11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823" name="n_2aveValue【消防施設】&#10;一人当たり面積">
          <a:extLst>
            <a:ext uri="{FF2B5EF4-FFF2-40B4-BE49-F238E27FC236}">
              <a16:creationId xmlns:a16="http://schemas.microsoft.com/office/drawing/2014/main" id="{0D4C078D-6BD9-4179-88BB-76D1A0E9E390}"/>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824" name="n_3aveValue【消防施設】&#10;一人当たり面積">
          <a:extLst>
            <a:ext uri="{FF2B5EF4-FFF2-40B4-BE49-F238E27FC236}">
              <a16:creationId xmlns:a16="http://schemas.microsoft.com/office/drawing/2014/main" id="{EF05C41C-F1FE-4BE5-AAC3-9F0DA5800D0E}"/>
            </a:ext>
          </a:extLst>
        </xdr:cNvPr>
        <xdr:cNvSpPr txBox="1"/>
      </xdr:nvSpPr>
      <xdr:spPr>
        <a:xfrm>
          <a:off x="19310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825" name="n_4aveValue【消防施設】&#10;一人当たり面積">
          <a:extLst>
            <a:ext uri="{FF2B5EF4-FFF2-40B4-BE49-F238E27FC236}">
              <a16:creationId xmlns:a16="http://schemas.microsoft.com/office/drawing/2014/main" id="{F5E916DD-3C6D-4EFA-BAB8-821BC64E8C1C}"/>
            </a:ext>
          </a:extLst>
        </xdr:cNvPr>
        <xdr:cNvSpPr txBox="1"/>
      </xdr:nvSpPr>
      <xdr:spPr>
        <a:xfrm>
          <a:off x="18421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826" name="n_1mainValue【消防施設】&#10;一人当たり面積">
          <a:extLst>
            <a:ext uri="{FF2B5EF4-FFF2-40B4-BE49-F238E27FC236}">
              <a16:creationId xmlns:a16="http://schemas.microsoft.com/office/drawing/2014/main" id="{1BFD2ABD-C5E6-4A29-A157-1B45576BB6D0}"/>
            </a:ext>
          </a:extLst>
        </xdr:cNvPr>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827" name="n_2mainValue【消防施設】&#10;一人当たり面積">
          <a:extLst>
            <a:ext uri="{FF2B5EF4-FFF2-40B4-BE49-F238E27FC236}">
              <a16:creationId xmlns:a16="http://schemas.microsoft.com/office/drawing/2014/main" id="{DEDD5669-0E95-4BDC-8307-0BC25357E705}"/>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828" name="n_3mainValue【消防施設】&#10;一人当たり面積">
          <a:extLst>
            <a:ext uri="{FF2B5EF4-FFF2-40B4-BE49-F238E27FC236}">
              <a16:creationId xmlns:a16="http://schemas.microsoft.com/office/drawing/2014/main" id="{C205D965-1715-4533-8EF8-606EDE5BC9FB}"/>
            </a:ext>
          </a:extLst>
        </xdr:cNvPr>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829" name="n_4mainValue【消防施設】&#10;一人当たり面積">
          <a:extLst>
            <a:ext uri="{FF2B5EF4-FFF2-40B4-BE49-F238E27FC236}">
              <a16:creationId xmlns:a16="http://schemas.microsoft.com/office/drawing/2014/main" id="{3A00D3DA-0DA0-4859-8590-4D41F7136493}"/>
            </a:ext>
          </a:extLst>
        </xdr:cNvPr>
        <xdr:cNvSpPr txBox="1"/>
      </xdr:nvSpPr>
      <xdr:spPr>
        <a:xfrm>
          <a:off x="18421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DD6C6C3A-DBEC-444D-A663-ABC295EB71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AD7E5EA7-3B95-49E8-9434-BCEA0E1E09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1DB59905-DDF8-4029-A606-04B19201D6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9C5C6193-944A-4794-AD32-33282A0844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F17DBF6-5EA3-4921-85C2-32CCFC31E6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F39E5091-7E2C-4A72-B35D-BADA18ED7A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AD2D3293-E223-48B4-A529-6F58ADE2BF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F9A205F8-084B-4908-8042-27E200FCF2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4F20DC1E-9F39-41F2-B315-28E90124E4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9D1EBA6E-B776-422D-9AB6-C76F781B58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FB537E46-DCB5-408B-A786-D7957F5BD62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90DEF4A-CEED-4534-8133-80CB456ABE5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CF60EE62-4ADB-4CE1-A276-489774019DC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9AF82235-CAA4-4206-81EB-DEF88AA37E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67A49781-C4A3-4E29-92EA-BA8E07A0F17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19503455-6C29-4032-BE4C-3363BD97B8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5369EC40-087B-479B-859C-C9663F0B30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7C7CDC37-D6C5-4C9A-ADFC-AC17381EF61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5D08088D-C41F-4AD4-89B8-C2B739236C5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6A341AA6-0FF9-474D-9BEC-C6AF4A104F9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CCCA02FA-EAA0-41DC-A1E9-7B026F3A63B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44308F83-987B-42BF-A9AE-5AA8903444B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54964591-E21F-40F7-B76F-CD2103D7334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CC5F7B81-3251-41D3-9078-00F4325D50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C57CBEBA-F7D2-486A-8601-9AC214DA86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ED0B282B-1248-42F1-8CA8-46BF59822B2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6D92B851-91F8-4E75-9752-C25D248C1BCC}"/>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2EDB26DC-813B-496B-8232-6DDCB3B0A59D}"/>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824E082D-8390-45DA-8A31-311DA7075D18}"/>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E1A7121A-FF76-4B23-B915-DC283C87365D}"/>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973EEC84-C639-4811-B03B-5C60B1DACF11}"/>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529CF4FE-4EB8-4B2B-8C7F-77E694EFDEF5}"/>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513AB538-CCF7-47EE-AFBB-33C2D3570798}"/>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63" name="フローチャート: 判断 862">
          <a:extLst>
            <a:ext uri="{FF2B5EF4-FFF2-40B4-BE49-F238E27FC236}">
              <a16:creationId xmlns:a16="http://schemas.microsoft.com/office/drawing/2014/main" id="{9BF069A5-A630-49F4-99F2-9485449E8236}"/>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64" name="フローチャート: 判断 863">
          <a:extLst>
            <a:ext uri="{FF2B5EF4-FFF2-40B4-BE49-F238E27FC236}">
              <a16:creationId xmlns:a16="http://schemas.microsoft.com/office/drawing/2014/main" id="{64AF2765-FFC3-4681-BA77-AACA1F389434}"/>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65" name="フローチャート: 判断 864">
          <a:extLst>
            <a:ext uri="{FF2B5EF4-FFF2-40B4-BE49-F238E27FC236}">
              <a16:creationId xmlns:a16="http://schemas.microsoft.com/office/drawing/2014/main" id="{F068B0F7-B6E2-4158-B1AC-AE16808F1319}"/>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FAB8EDDB-69FA-4FCC-B662-3EB5AB661F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C503E4C-7038-43C8-AA81-6B58F8878C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5BCB95F-EE37-425A-9EEE-9095666FAE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2136084-D958-4C99-B4F1-935A27F5B3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6C86BF2-C7B5-4007-B590-22F2407E79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76019</xdr:rowOff>
    </xdr:from>
    <xdr:to>
      <xdr:col>85</xdr:col>
      <xdr:colOff>177800</xdr:colOff>
      <xdr:row>106</xdr:row>
      <xdr:rowOff>6169</xdr:rowOff>
    </xdr:to>
    <xdr:sp macro="" textlink="">
      <xdr:nvSpPr>
        <xdr:cNvPr id="871" name="楕円 870">
          <a:extLst>
            <a:ext uri="{FF2B5EF4-FFF2-40B4-BE49-F238E27FC236}">
              <a16:creationId xmlns:a16="http://schemas.microsoft.com/office/drawing/2014/main" id="{7BB4B64F-D72F-4997-8B27-5909ADEFA0A2}"/>
            </a:ext>
          </a:extLst>
        </xdr:cNvPr>
        <xdr:cNvSpPr/>
      </xdr:nvSpPr>
      <xdr:spPr>
        <a:xfrm>
          <a:off x="16268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54446</xdr:rowOff>
    </xdr:from>
    <xdr:ext cx="405111" cy="259045"/>
    <xdr:sp macro="" textlink="">
      <xdr:nvSpPr>
        <xdr:cNvPr id="872" name="【庁舎】&#10;有形固定資産減価償却率該当値テキスト">
          <a:extLst>
            <a:ext uri="{FF2B5EF4-FFF2-40B4-BE49-F238E27FC236}">
              <a16:creationId xmlns:a16="http://schemas.microsoft.com/office/drawing/2014/main" id="{45AFFA16-B525-42A5-AB27-9AB681CE1762}"/>
            </a:ext>
          </a:extLst>
        </xdr:cNvPr>
        <xdr:cNvSpPr txBox="1"/>
      </xdr:nvSpPr>
      <xdr:spPr>
        <a:xfrm>
          <a:off x="16357600"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873" name="楕円 872">
          <a:extLst>
            <a:ext uri="{FF2B5EF4-FFF2-40B4-BE49-F238E27FC236}">
              <a16:creationId xmlns:a16="http://schemas.microsoft.com/office/drawing/2014/main" id="{2C35F497-5E04-406A-A644-CD90B7960A05}"/>
            </a:ext>
          </a:extLst>
        </xdr:cNvPr>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103958</xdr:rowOff>
    </xdr:from>
    <xdr:to>
      <xdr:col>85</xdr:col>
      <xdr:colOff>127000</xdr:colOff>
      <xdr:row>105</xdr:row>
      <xdr:rowOff>126819</xdr:rowOff>
    </xdr:to>
    <xdr:cxnSp macro="">
      <xdr:nvCxnSpPr>
        <xdr:cNvPr id="874" name="直線コネクタ 873">
          <a:extLst>
            <a:ext uri="{FF2B5EF4-FFF2-40B4-BE49-F238E27FC236}">
              <a16:creationId xmlns:a16="http://schemas.microsoft.com/office/drawing/2014/main" id="{7A05CEC3-05F3-4A95-A86E-BE4CFD2A0E0A}"/>
            </a:ext>
          </a:extLst>
        </xdr:cNvPr>
        <xdr:cNvCxnSpPr/>
      </xdr:nvCxnSpPr>
      <xdr:spPr>
        <a:xfrm>
          <a:off x="15481300" y="181062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875" name="楕円 874">
          <a:extLst>
            <a:ext uri="{FF2B5EF4-FFF2-40B4-BE49-F238E27FC236}">
              <a16:creationId xmlns:a16="http://schemas.microsoft.com/office/drawing/2014/main" id="{D34024E2-1872-41F7-B73B-A9297880E624}"/>
            </a:ext>
          </a:extLst>
        </xdr:cNvPr>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103958</xdr:rowOff>
    </xdr:to>
    <xdr:cxnSp macro="">
      <xdr:nvCxnSpPr>
        <xdr:cNvPr id="876" name="直線コネクタ 875">
          <a:extLst>
            <a:ext uri="{FF2B5EF4-FFF2-40B4-BE49-F238E27FC236}">
              <a16:creationId xmlns:a16="http://schemas.microsoft.com/office/drawing/2014/main" id="{F3D223BF-5EC0-43AC-9FA4-0A3C1D5769DB}"/>
            </a:ext>
          </a:extLst>
        </xdr:cNvPr>
        <xdr:cNvCxnSpPr/>
      </xdr:nvCxnSpPr>
      <xdr:spPr>
        <a:xfrm>
          <a:off x="14592300" y="181029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877" name="楕円 876">
          <a:extLst>
            <a:ext uri="{FF2B5EF4-FFF2-40B4-BE49-F238E27FC236}">
              <a16:creationId xmlns:a16="http://schemas.microsoft.com/office/drawing/2014/main" id="{BA50B793-8A84-41B8-9897-AD07D1177E8B}"/>
            </a:ext>
          </a:extLst>
        </xdr:cNvPr>
        <xdr:cNvSpPr/>
      </xdr:nvSpPr>
      <xdr:spPr>
        <a:xfrm>
          <a:off x="13652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69669</xdr:rowOff>
    </xdr:from>
    <xdr:to>
      <xdr:col>76</xdr:col>
      <xdr:colOff>114300</xdr:colOff>
      <xdr:row>105</xdr:row>
      <xdr:rowOff>100693</xdr:rowOff>
    </xdr:to>
    <xdr:cxnSp macro="">
      <xdr:nvCxnSpPr>
        <xdr:cNvPr id="878" name="直線コネクタ 877">
          <a:extLst>
            <a:ext uri="{FF2B5EF4-FFF2-40B4-BE49-F238E27FC236}">
              <a16:creationId xmlns:a16="http://schemas.microsoft.com/office/drawing/2014/main" id="{70468554-2F5C-4708-9BE0-A42460B3FA62}"/>
            </a:ext>
          </a:extLst>
        </xdr:cNvPr>
        <xdr:cNvCxnSpPr/>
      </xdr:nvCxnSpPr>
      <xdr:spPr>
        <a:xfrm>
          <a:off x="13703300" y="1807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160927</xdr:rowOff>
    </xdr:from>
    <xdr:to>
      <xdr:col>67</xdr:col>
      <xdr:colOff>101600</xdr:colOff>
      <xdr:row>105</xdr:row>
      <xdr:rowOff>91077</xdr:rowOff>
    </xdr:to>
    <xdr:sp macro="" textlink="">
      <xdr:nvSpPr>
        <xdr:cNvPr id="879" name="楕円 878">
          <a:extLst>
            <a:ext uri="{FF2B5EF4-FFF2-40B4-BE49-F238E27FC236}">
              <a16:creationId xmlns:a16="http://schemas.microsoft.com/office/drawing/2014/main" id="{F8718BD0-BBC2-4886-BED0-D89D4F508B84}"/>
            </a:ext>
          </a:extLst>
        </xdr:cNvPr>
        <xdr:cNvSpPr/>
      </xdr:nvSpPr>
      <xdr:spPr>
        <a:xfrm>
          <a:off x="12763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40277</xdr:rowOff>
    </xdr:from>
    <xdr:to>
      <xdr:col>71</xdr:col>
      <xdr:colOff>177800</xdr:colOff>
      <xdr:row>105</xdr:row>
      <xdr:rowOff>69669</xdr:rowOff>
    </xdr:to>
    <xdr:cxnSp macro="">
      <xdr:nvCxnSpPr>
        <xdr:cNvPr id="880" name="直線コネクタ 879">
          <a:extLst>
            <a:ext uri="{FF2B5EF4-FFF2-40B4-BE49-F238E27FC236}">
              <a16:creationId xmlns:a16="http://schemas.microsoft.com/office/drawing/2014/main" id="{FA4AD5B8-F0D3-4B97-B9F7-55D6C187689D}"/>
            </a:ext>
          </a:extLst>
        </xdr:cNvPr>
        <xdr:cNvCxnSpPr/>
      </xdr:nvCxnSpPr>
      <xdr:spPr>
        <a:xfrm>
          <a:off x="12814300" y="180425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F9BA178C-F043-4FA6-BF1F-BA8146D8C7D5}"/>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2" name="n_2aveValue【庁舎】&#10;有形固定資産減価償却率">
          <a:extLst>
            <a:ext uri="{FF2B5EF4-FFF2-40B4-BE49-F238E27FC236}">
              <a16:creationId xmlns:a16="http://schemas.microsoft.com/office/drawing/2014/main" id="{52C64DF8-8957-4D15-8038-5AC5F1C72065}"/>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83" name="n_3aveValue【庁舎】&#10;有形固定資産減価償却率">
          <a:extLst>
            <a:ext uri="{FF2B5EF4-FFF2-40B4-BE49-F238E27FC236}">
              <a16:creationId xmlns:a16="http://schemas.microsoft.com/office/drawing/2014/main" id="{4DE7E7A3-652D-4D10-9036-06F4B6DFB9DE}"/>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84" name="n_4aveValue【庁舎】&#10;有形固定資産減価償却率">
          <a:extLst>
            <a:ext uri="{FF2B5EF4-FFF2-40B4-BE49-F238E27FC236}">
              <a16:creationId xmlns:a16="http://schemas.microsoft.com/office/drawing/2014/main" id="{2FEDD704-9972-440C-98E3-7BBBE46E70AC}"/>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145885</xdr:rowOff>
    </xdr:from>
    <xdr:ext cx="405111" cy="259045"/>
    <xdr:sp macro="" textlink="">
      <xdr:nvSpPr>
        <xdr:cNvPr id="885" name="n_1mainValue【庁舎】&#10;有形固定資産減価償却率">
          <a:extLst>
            <a:ext uri="{FF2B5EF4-FFF2-40B4-BE49-F238E27FC236}">
              <a16:creationId xmlns:a16="http://schemas.microsoft.com/office/drawing/2014/main" id="{B78FE6DC-6A60-41A4-9A46-2CEF66859806}"/>
            </a:ext>
          </a:extLst>
        </xdr:cNvPr>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886" name="n_2mainValue【庁舎】&#10;有形固定資産減価償却率">
          <a:extLst>
            <a:ext uri="{FF2B5EF4-FFF2-40B4-BE49-F238E27FC236}">
              <a16:creationId xmlns:a16="http://schemas.microsoft.com/office/drawing/2014/main" id="{4AFCDE9E-9492-4FD1-A9B3-E74845D61BDA}"/>
            </a:ext>
          </a:extLst>
        </xdr:cNvPr>
        <xdr:cNvSpPr txBox="1"/>
      </xdr:nvSpPr>
      <xdr:spPr>
        <a:xfrm>
          <a:off x="14389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887" name="n_3mainValue【庁舎】&#10;有形固定資産減価償却率">
          <a:extLst>
            <a:ext uri="{FF2B5EF4-FFF2-40B4-BE49-F238E27FC236}">
              <a16:creationId xmlns:a16="http://schemas.microsoft.com/office/drawing/2014/main" id="{EFDF02CE-A721-424B-B3AF-6178F3760142}"/>
            </a:ext>
          </a:extLst>
        </xdr:cNvPr>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888" name="n_4mainValue【庁舎】&#10;有形固定資産減価償却率">
          <a:extLst>
            <a:ext uri="{FF2B5EF4-FFF2-40B4-BE49-F238E27FC236}">
              <a16:creationId xmlns:a16="http://schemas.microsoft.com/office/drawing/2014/main" id="{5A0DFD11-F64A-4DE0-B80E-4A16219497A0}"/>
            </a:ext>
          </a:extLst>
        </xdr:cNvPr>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B1E64518-D381-443B-9A29-BD1CAF4E36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A9CF7527-ECE5-41C2-A37E-5987544A27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49CF1A31-DFA9-4762-8718-B2A8FD2568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D03A6BF9-E9D5-4888-A826-478702EE2E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7592E138-A62D-41C4-BF9A-85FA0551F3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DF30AA3D-24C6-4A8F-839C-7F55DBA76F5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400D511F-4107-45F7-8B82-B4E1D47065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89D7708-634E-4B6C-BB69-D745B33476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AFF80ADA-8E23-4974-AF99-8A89F2A2887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CC673C74-086D-41CB-A080-934BFD2CFC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B6AEBABF-1228-4B42-AD5F-68483339949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C109BBFC-7D74-4781-9147-7722FC1B21D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E4461DBC-27AC-421C-B68C-28CE4C05433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F43FA982-86CE-4E4E-AF0D-D5DE55931EA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E96ED133-3E68-47CB-BE75-1C6114ED492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221F5FC6-3CD1-4BC5-AFEC-5E6C6FC76E8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DA1572D1-FBCE-4863-8752-D30C64C92B5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149DB195-087C-4C56-BAEB-4E8B62D0878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444CC49E-49C0-48E3-872F-48368C00CA6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A61946B5-6A62-40AC-A231-C39C1EA7BB8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811DCF13-7CB4-47E3-A66E-911116E565F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7DBC1700-6895-4E61-814C-5599329E6E4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6D718EAA-8283-4B31-8156-3A57F20ED5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7FAFD402-0B81-49CF-A31D-24B5CCC120F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E9064A3C-ED60-4F89-B678-98609ED080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2387A041-04CA-44AD-AF09-F64616E24AEB}"/>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E27E361-81BF-40E5-A338-39212E857216}"/>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D91E281F-3DD9-4382-9984-B6496CFF5CBB}"/>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4710078-C5A3-4BDC-89F0-C9634A32E705}"/>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5A23BE28-2A67-425F-83F9-4ABE1995D425}"/>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ED831F93-F5FD-4317-AB5B-9E239CC9C2AC}"/>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FEF3A6E9-7C1B-4491-9BA3-BED7A1022D63}"/>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8D3F4BBA-1EE7-4F55-915B-5536F6F11ABF}"/>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2" name="フローチャート: 判断 921">
          <a:extLst>
            <a:ext uri="{FF2B5EF4-FFF2-40B4-BE49-F238E27FC236}">
              <a16:creationId xmlns:a16="http://schemas.microsoft.com/office/drawing/2014/main" id="{84100031-C452-45AE-8A92-03BAED742328}"/>
            </a:ext>
          </a:extLst>
        </xdr:cNvPr>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923" name="フローチャート: 判断 922">
          <a:extLst>
            <a:ext uri="{FF2B5EF4-FFF2-40B4-BE49-F238E27FC236}">
              <a16:creationId xmlns:a16="http://schemas.microsoft.com/office/drawing/2014/main" id="{BE92AB69-610F-4BFA-A9DE-5E1E2198D199}"/>
            </a:ext>
          </a:extLst>
        </xdr:cNvPr>
        <xdr:cNvSpPr/>
      </xdr:nvSpPr>
      <xdr:spPr>
        <a:xfrm>
          <a:off x="19494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141332</xdr:rowOff>
    </xdr:from>
    <xdr:to>
      <xdr:col>98</xdr:col>
      <xdr:colOff>38100</xdr:colOff>
      <xdr:row>104</xdr:row>
      <xdr:rowOff>71482</xdr:rowOff>
    </xdr:to>
    <xdr:sp macro="" textlink="">
      <xdr:nvSpPr>
        <xdr:cNvPr id="924" name="フローチャート: 判断 923">
          <a:extLst>
            <a:ext uri="{FF2B5EF4-FFF2-40B4-BE49-F238E27FC236}">
              <a16:creationId xmlns:a16="http://schemas.microsoft.com/office/drawing/2014/main" id="{941BA30F-FDBE-452C-9D3D-1A9D57C3F136}"/>
            </a:ext>
          </a:extLst>
        </xdr:cNvPr>
        <xdr:cNvSpPr/>
      </xdr:nvSpPr>
      <xdr:spPr>
        <a:xfrm>
          <a:off x="18605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F850ED5-B9C9-4CF4-91B6-993CC7A191E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8785E259-B824-4B8C-AB74-72AAF10D94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D290D1A-20C6-4C23-9E3E-4EFECF8A8C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4BBDF58-B6F5-4BA2-8DA6-B5101E36E9E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B668528-A93F-4B3F-9572-E77DC5A1DB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125005</xdr:rowOff>
    </xdr:from>
    <xdr:to>
      <xdr:col>116</xdr:col>
      <xdr:colOff>114300</xdr:colOff>
      <xdr:row>106</xdr:row>
      <xdr:rowOff>55155</xdr:rowOff>
    </xdr:to>
    <xdr:sp macro="" textlink="">
      <xdr:nvSpPr>
        <xdr:cNvPr id="930" name="楕円 929">
          <a:extLst>
            <a:ext uri="{FF2B5EF4-FFF2-40B4-BE49-F238E27FC236}">
              <a16:creationId xmlns:a16="http://schemas.microsoft.com/office/drawing/2014/main" id="{DA5BE7C6-CD90-44BD-BBB7-D62A67EF2EC5}"/>
            </a:ext>
          </a:extLst>
        </xdr:cNvPr>
        <xdr:cNvSpPr/>
      </xdr:nvSpPr>
      <xdr:spPr>
        <a:xfrm>
          <a:off x="22110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103432</xdr:rowOff>
    </xdr:from>
    <xdr:ext cx="469744" cy="259045"/>
    <xdr:sp macro="" textlink="">
      <xdr:nvSpPr>
        <xdr:cNvPr id="931" name="【庁舎】&#10;一人当たり面積該当値テキスト">
          <a:extLst>
            <a:ext uri="{FF2B5EF4-FFF2-40B4-BE49-F238E27FC236}">
              <a16:creationId xmlns:a16="http://schemas.microsoft.com/office/drawing/2014/main" id="{A83753A1-73D5-4BEE-8D3C-8C4D3A72A7D3}"/>
            </a:ext>
          </a:extLst>
        </xdr:cNvPr>
        <xdr:cNvSpPr txBox="1"/>
      </xdr:nvSpPr>
      <xdr:spPr>
        <a:xfrm>
          <a:off x="22199600"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125005</xdr:rowOff>
    </xdr:from>
    <xdr:to>
      <xdr:col>112</xdr:col>
      <xdr:colOff>38100</xdr:colOff>
      <xdr:row>106</xdr:row>
      <xdr:rowOff>55155</xdr:rowOff>
    </xdr:to>
    <xdr:sp macro="" textlink="">
      <xdr:nvSpPr>
        <xdr:cNvPr id="932" name="楕円 931">
          <a:extLst>
            <a:ext uri="{FF2B5EF4-FFF2-40B4-BE49-F238E27FC236}">
              <a16:creationId xmlns:a16="http://schemas.microsoft.com/office/drawing/2014/main" id="{A9B7A06B-A6A0-4431-AC08-B10D3354DEF4}"/>
            </a:ext>
          </a:extLst>
        </xdr:cNvPr>
        <xdr:cNvSpPr/>
      </xdr:nvSpPr>
      <xdr:spPr>
        <a:xfrm>
          <a:off x="2127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4355</xdr:rowOff>
    </xdr:from>
    <xdr:to>
      <xdr:col>116</xdr:col>
      <xdr:colOff>63500</xdr:colOff>
      <xdr:row>106</xdr:row>
      <xdr:rowOff>4355</xdr:rowOff>
    </xdr:to>
    <xdr:cxnSp macro="">
      <xdr:nvCxnSpPr>
        <xdr:cNvPr id="933" name="直線コネクタ 932">
          <a:extLst>
            <a:ext uri="{FF2B5EF4-FFF2-40B4-BE49-F238E27FC236}">
              <a16:creationId xmlns:a16="http://schemas.microsoft.com/office/drawing/2014/main" id="{00CDD734-206C-4D93-BDCE-EBE8C42F8DF4}"/>
            </a:ext>
          </a:extLst>
        </xdr:cNvPr>
        <xdr:cNvCxnSpPr/>
      </xdr:nvCxnSpPr>
      <xdr:spPr>
        <a:xfrm>
          <a:off x="21323300" y="18178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934" name="楕円 933">
          <a:extLst>
            <a:ext uri="{FF2B5EF4-FFF2-40B4-BE49-F238E27FC236}">
              <a16:creationId xmlns:a16="http://schemas.microsoft.com/office/drawing/2014/main" id="{9A0F2D47-D2AB-4ED9-82A2-8C424582E070}"/>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4355</xdr:rowOff>
    </xdr:from>
    <xdr:to>
      <xdr:col>111</xdr:col>
      <xdr:colOff>177800</xdr:colOff>
      <xdr:row>106</xdr:row>
      <xdr:rowOff>7620</xdr:rowOff>
    </xdr:to>
    <xdr:cxnSp macro="">
      <xdr:nvCxnSpPr>
        <xdr:cNvPr id="935" name="直線コネクタ 934">
          <a:extLst>
            <a:ext uri="{FF2B5EF4-FFF2-40B4-BE49-F238E27FC236}">
              <a16:creationId xmlns:a16="http://schemas.microsoft.com/office/drawing/2014/main" id="{26424D10-0372-47D8-944F-6A624F76FB47}"/>
            </a:ext>
          </a:extLst>
        </xdr:cNvPr>
        <xdr:cNvCxnSpPr/>
      </xdr:nvCxnSpPr>
      <xdr:spPr>
        <a:xfrm flipV="1">
          <a:off x="20434300" y="181780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936" name="楕円 935">
          <a:extLst>
            <a:ext uri="{FF2B5EF4-FFF2-40B4-BE49-F238E27FC236}">
              <a16:creationId xmlns:a16="http://schemas.microsoft.com/office/drawing/2014/main" id="{B6AA4ADB-CF31-4DB7-9ED3-C00B23366D63}"/>
            </a:ext>
          </a:extLst>
        </xdr:cNvPr>
        <xdr:cNvSpPr/>
      </xdr:nvSpPr>
      <xdr:spPr>
        <a:xfrm>
          <a:off x="19494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4355</xdr:rowOff>
    </xdr:from>
    <xdr:to>
      <xdr:col>107</xdr:col>
      <xdr:colOff>50800</xdr:colOff>
      <xdr:row>106</xdr:row>
      <xdr:rowOff>7620</xdr:rowOff>
    </xdr:to>
    <xdr:cxnSp macro="">
      <xdr:nvCxnSpPr>
        <xdr:cNvPr id="937" name="直線コネクタ 936">
          <a:extLst>
            <a:ext uri="{FF2B5EF4-FFF2-40B4-BE49-F238E27FC236}">
              <a16:creationId xmlns:a16="http://schemas.microsoft.com/office/drawing/2014/main" id="{776AACD8-5ED6-4A97-96DE-C24E46EDA82D}"/>
            </a:ext>
          </a:extLst>
        </xdr:cNvPr>
        <xdr:cNvCxnSpPr/>
      </xdr:nvCxnSpPr>
      <xdr:spPr>
        <a:xfrm>
          <a:off x="19545300" y="181780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118473</xdr:rowOff>
    </xdr:from>
    <xdr:to>
      <xdr:col>98</xdr:col>
      <xdr:colOff>38100</xdr:colOff>
      <xdr:row>106</xdr:row>
      <xdr:rowOff>48623</xdr:rowOff>
    </xdr:to>
    <xdr:sp macro="" textlink="">
      <xdr:nvSpPr>
        <xdr:cNvPr id="938" name="楕円 937">
          <a:extLst>
            <a:ext uri="{FF2B5EF4-FFF2-40B4-BE49-F238E27FC236}">
              <a16:creationId xmlns:a16="http://schemas.microsoft.com/office/drawing/2014/main" id="{A895BCE7-EBC1-474C-917C-15B93ABB4759}"/>
            </a:ext>
          </a:extLst>
        </xdr:cNvPr>
        <xdr:cNvSpPr/>
      </xdr:nvSpPr>
      <xdr:spPr>
        <a:xfrm>
          <a:off x="18605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169273</xdr:rowOff>
    </xdr:from>
    <xdr:to>
      <xdr:col>102</xdr:col>
      <xdr:colOff>114300</xdr:colOff>
      <xdr:row>106</xdr:row>
      <xdr:rowOff>4355</xdr:rowOff>
    </xdr:to>
    <xdr:cxnSp macro="">
      <xdr:nvCxnSpPr>
        <xdr:cNvPr id="939" name="直線コネクタ 938">
          <a:extLst>
            <a:ext uri="{FF2B5EF4-FFF2-40B4-BE49-F238E27FC236}">
              <a16:creationId xmlns:a16="http://schemas.microsoft.com/office/drawing/2014/main" id="{E35FFB5B-CB52-4E0A-91C1-70383A74852F}"/>
            </a:ext>
          </a:extLst>
        </xdr:cNvPr>
        <xdr:cNvCxnSpPr/>
      </xdr:nvCxnSpPr>
      <xdr:spPr>
        <a:xfrm>
          <a:off x="18656300" y="181715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C9D31700-D238-43EC-9A77-349F1415B25E}"/>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941" name="n_2aveValue【庁舎】&#10;一人当たり面積">
          <a:extLst>
            <a:ext uri="{FF2B5EF4-FFF2-40B4-BE49-F238E27FC236}">
              <a16:creationId xmlns:a16="http://schemas.microsoft.com/office/drawing/2014/main" id="{B48E9295-FE36-4361-9288-869F9797A96E}"/>
            </a:ext>
          </a:extLst>
        </xdr:cNvPr>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942" name="n_3aveValue【庁舎】&#10;一人当たり面積">
          <a:extLst>
            <a:ext uri="{FF2B5EF4-FFF2-40B4-BE49-F238E27FC236}">
              <a16:creationId xmlns:a16="http://schemas.microsoft.com/office/drawing/2014/main" id="{A9F38AD8-2C41-40E3-9CF6-896C629A0832}"/>
            </a:ext>
          </a:extLst>
        </xdr:cNvPr>
        <xdr:cNvSpPr txBox="1"/>
      </xdr:nvSpPr>
      <xdr:spPr>
        <a:xfrm>
          <a:off x="19310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88009</xdr:rowOff>
    </xdr:from>
    <xdr:ext cx="469744" cy="259045"/>
    <xdr:sp macro="" textlink="">
      <xdr:nvSpPr>
        <xdr:cNvPr id="943" name="n_4aveValue【庁舎】&#10;一人当たり面積">
          <a:extLst>
            <a:ext uri="{FF2B5EF4-FFF2-40B4-BE49-F238E27FC236}">
              <a16:creationId xmlns:a16="http://schemas.microsoft.com/office/drawing/2014/main" id="{6E95CF3E-3526-480D-9B2C-9B533E76D927}"/>
            </a:ext>
          </a:extLst>
        </xdr:cNvPr>
        <xdr:cNvSpPr txBox="1"/>
      </xdr:nvSpPr>
      <xdr:spPr>
        <a:xfrm>
          <a:off x="18421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46282</xdr:rowOff>
    </xdr:from>
    <xdr:ext cx="469744" cy="259045"/>
    <xdr:sp macro="" textlink="">
      <xdr:nvSpPr>
        <xdr:cNvPr id="944" name="n_1mainValue【庁舎】&#10;一人当たり面積">
          <a:extLst>
            <a:ext uri="{FF2B5EF4-FFF2-40B4-BE49-F238E27FC236}">
              <a16:creationId xmlns:a16="http://schemas.microsoft.com/office/drawing/2014/main" id="{D5E8AB65-EDCE-4EEA-90CC-FF8AFDA633A2}"/>
            </a:ext>
          </a:extLst>
        </xdr:cNvPr>
        <xdr:cNvSpPr txBox="1"/>
      </xdr:nvSpPr>
      <xdr:spPr>
        <a:xfrm>
          <a:off x="210757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945" name="n_2mainValue【庁舎】&#10;一人当たり面積">
          <a:extLst>
            <a:ext uri="{FF2B5EF4-FFF2-40B4-BE49-F238E27FC236}">
              <a16:creationId xmlns:a16="http://schemas.microsoft.com/office/drawing/2014/main" id="{D051955F-AC4B-4961-9706-2060796D2A74}"/>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946" name="n_3mainValue【庁舎】&#10;一人当たり面積">
          <a:extLst>
            <a:ext uri="{FF2B5EF4-FFF2-40B4-BE49-F238E27FC236}">
              <a16:creationId xmlns:a16="http://schemas.microsoft.com/office/drawing/2014/main" id="{FC78E637-6ABE-43F8-B1BC-698BE9567346}"/>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39750</xdr:rowOff>
    </xdr:from>
    <xdr:ext cx="469744" cy="259045"/>
    <xdr:sp macro="" textlink="">
      <xdr:nvSpPr>
        <xdr:cNvPr id="947" name="n_4mainValue【庁舎】&#10;一人当たり面積">
          <a:extLst>
            <a:ext uri="{FF2B5EF4-FFF2-40B4-BE49-F238E27FC236}">
              <a16:creationId xmlns:a16="http://schemas.microsoft.com/office/drawing/2014/main" id="{B370E1E2-E45F-48C0-AD12-3B96CF0BFCE7}"/>
            </a:ext>
          </a:extLst>
        </xdr:cNvPr>
        <xdr:cNvSpPr txBox="1"/>
      </xdr:nvSpPr>
      <xdr:spPr>
        <a:xfrm>
          <a:off x="18421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3304711C-3283-41DF-9252-4A4E9855C5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D4DDF2D1-2D14-429C-8D3D-F9F10DE870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9DFFD11F-E9AE-471B-A3A9-1545FAD3C3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内平均を上回っているが、特に比率が高くなっている施設は、一般廃棄物処理施設である。当該施設については、ごみ処理施設としての標準的な耐用年数を経過しており、施設の更新の必要性が高い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月に隣接する朝霞市と共同で一部事務組合を設立し、令和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年の稼働開始を目指してごみ広域処理施設の建設に向けた取組を行っているところである。新たな施設が建設されるまでの間は、既存施設の使用に支障が生じないように、計画的な修繕を行っている。</a:t>
          </a:r>
        </a:p>
        <a:p>
          <a:r>
            <a:rPr kumimoji="1" lang="ja-JP" altLang="en-US" sz="1300">
              <a:latin typeface="ＭＳ Ｐゴシック" panose="020B0600070205080204" pitchFamily="50" charset="-128"/>
              <a:ea typeface="ＭＳ Ｐゴシック" panose="020B0600070205080204" pitchFamily="50" charset="-128"/>
            </a:rPr>
            <a:t>　人口一人当たりの面積等については、ほとんどの類型において、減少又は横ばいとなっている。これは、分母人口が増加しているためである。コンパクトな行政面積の中で大規模な研究施設、国の研修機関や基地等の国有施設を多く抱えているため、施設の保有総量を抑制できており、ほとんどの類型で類似団体内平均を下回る形となっているが、体育館・プール、福祉施設、市民会館で類似団体内平均を上回っている。体育館・プールでは、</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事業により複合施設の整備を行い、令和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市民プールの建設が完了し、供用開始したことが要因であり、福祉施設では、介護保険分野の先進自治体として福祉行政を推進してきたことから、施設の保有量が多くなっており、市民会館では、市内各地区にコミュニティ施設と地域センターを設置して地域コミュニティの醸成に努めてきたことから施設の保有量が多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c r="B1" s="581" t="s">
        <v>136</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2"/>
      <c r="DK1" s="2"/>
      <c r="DL1" s="2"/>
      <c r="DM1" s="2"/>
      <c r="DN1" s="2"/>
      <c r="DO1" s="2"/>
    </row>
    <row r="2" spans="1:119" ht="23.5">
      <c r="B2" s="3" t="s">
        <v>137</v>
      </c>
      <c r="C2" s="3"/>
      <c r="D2" s="10"/>
    </row>
    <row r="3" spans="1:119" ht="18.75" customHeight="1">
      <c r="A3" s="2"/>
      <c r="B3" s="396" t="s">
        <v>139</v>
      </c>
      <c r="C3" s="397"/>
      <c r="D3" s="397"/>
      <c r="E3" s="398"/>
      <c r="F3" s="398"/>
      <c r="G3" s="398"/>
      <c r="H3" s="398"/>
      <c r="I3" s="398"/>
      <c r="J3" s="398"/>
      <c r="K3" s="398"/>
      <c r="L3" s="398" t="s">
        <v>143</v>
      </c>
      <c r="M3" s="398"/>
      <c r="N3" s="398"/>
      <c r="O3" s="398"/>
      <c r="P3" s="398"/>
      <c r="Q3" s="398"/>
      <c r="R3" s="404"/>
      <c r="S3" s="404"/>
      <c r="T3" s="404"/>
      <c r="U3" s="404"/>
      <c r="V3" s="405"/>
      <c r="W3" s="409" t="s">
        <v>146</v>
      </c>
      <c r="X3" s="410"/>
      <c r="Y3" s="410"/>
      <c r="Z3" s="410"/>
      <c r="AA3" s="410"/>
      <c r="AB3" s="397"/>
      <c r="AC3" s="404" t="s">
        <v>147</v>
      </c>
      <c r="AD3" s="410"/>
      <c r="AE3" s="410"/>
      <c r="AF3" s="410"/>
      <c r="AG3" s="410"/>
      <c r="AH3" s="410"/>
      <c r="AI3" s="410"/>
      <c r="AJ3" s="410"/>
      <c r="AK3" s="410"/>
      <c r="AL3" s="414"/>
      <c r="AM3" s="409" t="s">
        <v>149</v>
      </c>
      <c r="AN3" s="410"/>
      <c r="AO3" s="410"/>
      <c r="AP3" s="410"/>
      <c r="AQ3" s="410"/>
      <c r="AR3" s="410"/>
      <c r="AS3" s="410"/>
      <c r="AT3" s="410"/>
      <c r="AU3" s="410"/>
      <c r="AV3" s="410"/>
      <c r="AW3" s="410"/>
      <c r="AX3" s="414"/>
      <c r="AY3" s="437" t="s">
        <v>8</v>
      </c>
      <c r="AZ3" s="438"/>
      <c r="BA3" s="438"/>
      <c r="BB3" s="438"/>
      <c r="BC3" s="438"/>
      <c r="BD3" s="438"/>
      <c r="BE3" s="438"/>
      <c r="BF3" s="438"/>
      <c r="BG3" s="438"/>
      <c r="BH3" s="438"/>
      <c r="BI3" s="438"/>
      <c r="BJ3" s="438"/>
      <c r="BK3" s="438"/>
      <c r="BL3" s="438"/>
      <c r="BM3" s="582"/>
      <c r="BN3" s="409" t="s">
        <v>154</v>
      </c>
      <c r="BO3" s="410"/>
      <c r="BP3" s="410"/>
      <c r="BQ3" s="410"/>
      <c r="BR3" s="410"/>
      <c r="BS3" s="410"/>
      <c r="BT3" s="410"/>
      <c r="BU3" s="414"/>
      <c r="BV3" s="409" t="s">
        <v>155</v>
      </c>
      <c r="BW3" s="410"/>
      <c r="BX3" s="410"/>
      <c r="BY3" s="410"/>
      <c r="BZ3" s="410"/>
      <c r="CA3" s="410"/>
      <c r="CB3" s="410"/>
      <c r="CC3" s="414"/>
      <c r="CD3" s="437" t="s">
        <v>8</v>
      </c>
      <c r="CE3" s="438"/>
      <c r="CF3" s="438"/>
      <c r="CG3" s="438"/>
      <c r="CH3" s="438"/>
      <c r="CI3" s="438"/>
      <c r="CJ3" s="438"/>
      <c r="CK3" s="438"/>
      <c r="CL3" s="438"/>
      <c r="CM3" s="438"/>
      <c r="CN3" s="438"/>
      <c r="CO3" s="438"/>
      <c r="CP3" s="438"/>
      <c r="CQ3" s="438"/>
      <c r="CR3" s="438"/>
      <c r="CS3" s="582"/>
      <c r="CT3" s="409" t="s">
        <v>158</v>
      </c>
      <c r="CU3" s="410"/>
      <c r="CV3" s="410"/>
      <c r="CW3" s="410"/>
      <c r="CX3" s="410"/>
      <c r="CY3" s="410"/>
      <c r="CZ3" s="410"/>
      <c r="DA3" s="414"/>
      <c r="DB3" s="409" t="s">
        <v>131</v>
      </c>
      <c r="DC3" s="410"/>
      <c r="DD3" s="410"/>
      <c r="DE3" s="410"/>
      <c r="DF3" s="410"/>
      <c r="DG3" s="410"/>
      <c r="DH3" s="410"/>
      <c r="DI3" s="414"/>
    </row>
    <row r="4" spans="1:119" ht="18.75" customHeight="1">
      <c r="A4" s="2"/>
      <c r="B4" s="399"/>
      <c r="C4" s="400"/>
      <c r="D4" s="400"/>
      <c r="E4" s="401"/>
      <c r="F4" s="401"/>
      <c r="G4" s="401"/>
      <c r="H4" s="401"/>
      <c r="I4" s="401"/>
      <c r="J4" s="401"/>
      <c r="K4" s="401"/>
      <c r="L4" s="401"/>
      <c r="M4" s="401"/>
      <c r="N4" s="401"/>
      <c r="O4" s="401"/>
      <c r="P4" s="401"/>
      <c r="Q4" s="401"/>
      <c r="R4" s="406"/>
      <c r="S4" s="406"/>
      <c r="T4" s="406"/>
      <c r="U4" s="406"/>
      <c r="V4" s="407"/>
      <c r="W4" s="411"/>
      <c r="X4" s="412"/>
      <c r="Y4" s="412"/>
      <c r="Z4" s="412"/>
      <c r="AA4" s="412"/>
      <c r="AB4" s="400"/>
      <c r="AC4" s="406"/>
      <c r="AD4" s="412"/>
      <c r="AE4" s="412"/>
      <c r="AF4" s="412"/>
      <c r="AG4" s="412"/>
      <c r="AH4" s="412"/>
      <c r="AI4" s="412"/>
      <c r="AJ4" s="412"/>
      <c r="AK4" s="412"/>
      <c r="AL4" s="415"/>
      <c r="AM4" s="413"/>
      <c r="AN4" s="370"/>
      <c r="AO4" s="370"/>
      <c r="AP4" s="370"/>
      <c r="AQ4" s="370"/>
      <c r="AR4" s="370"/>
      <c r="AS4" s="370"/>
      <c r="AT4" s="370"/>
      <c r="AU4" s="370"/>
      <c r="AV4" s="370"/>
      <c r="AW4" s="370"/>
      <c r="AX4" s="416"/>
      <c r="AY4" s="494" t="s">
        <v>159</v>
      </c>
      <c r="AZ4" s="495"/>
      <c r="BA4" s="495"/>
      <c r="BB4" s="495"/>
      <c r="BC4" s="495"/>
      <c r="BD4" s="495"/>
      <c r="BE4" s="495"/>
      <c r="BF4" s="495"/>
      <c r="BG4" s="495"/>
      <c r="BH4" s="495"/>
      <c r="BI4" s="495"/>
      <c r="BJ4" s="495"/>
      <c r="BK4" s="495"/>
      <c r="BL4" s="495"/>
      <c r="BM4" s="496"/>
      <c r="BN4" s="478">
        <v>35236546</v>
      </c>
      <c r="BO4" s="479"/>
      <c r="BP4" s="479"/>
      <c r="BQ4" s="479"/>
      <c r="BR4" s="479"/>
      <c r="BS4" s="479"/>
      <c r="BT4" s="479"/>
      <c r="BU4" s="480"/>
      <c r="BV4" s="478">
        <v>35715416</v>
      </c>
      <c r="BW4" s="479"/>
      <c r="BX4" s="479"/>
      <c r="BY4" s="479"/>
      <c r="BZ4" s="479"/>
      <c r="CA4" s="479"/>
      <c r="CB4" s="479"/>
      <c r="CC4" s="480"/>
      <c r="CD4" s="549" t="s">
        <v>157</v>
      </c>
      <c r="CE4" s="550"/>
      <c r="CF4" s="550"/>
      <c r="CG4" s="550"/>
      <c r="CH4" s="550"/>
      <c r="CI4" s="550"/>
      <c r="CJ4" s="550"/>
      <c r="CK4" s="550"/>
      <c r="CL4" s="550"/>
      <c r="CM4" s="550"/>
      <c r="CN4" s="550"/>
      <c r="CO4" s="550"/>
      <c r="CP4" s="550"/>
      <c r="CQ4" s="550"/>
      <c r="CR4" s="550"/>
      <c r="CS4" s="551"/>
      <c r="CT4" s="583">
        <v>16.8</v>
      </c>
      <c r="CU4" s="584"/>
      <c r="CV4" s="584"/>
      <c r="CW4" s="584"/>
      <c r="CX4" s="584"/>
      <c r="CY4" s="584"/>
      <c r="CZ4" s="584"/>
      <c r="DA4" s="585"/>
      <c r="DB4" s="583">
        <v>18.600000000000001</v>
      </c>
      <c r="DC4" s="584"/>
      <c r="DD4" s="584"/>
      <c r="DE4" s="584"/>
      <c r="DF4" s="584"/>
      <c r="DG4" s="584"/>
      <c r="DH4" s="584"/>
      <c r="DI4" s="585"/>
    </row>
    <row r="5" spans="1:119" ht="18.75" customHeight="1">
      <c r="A5" s="2"/>
      <c r="B5" s="402"/>
      <c r="C5" s="371"/>
      <c r="D5" s="371"/>
      <c r="E5" s="403"/>
      <c r="F5" s="403"/>
      <c r="G5" s="403"/>
      <c r="H5" s="403"/>
      <c r="I5" s="403"/>
      <c r="J5" s="403"/>
      <c r="K5" s="403"/>
      <c r="L5" s="403"/>
      <c r="M5" s="403"/>
      <c r="N5" s="403"/>
      <c r="O5" s="403"/>
      <c r="P5" s="403"/>
      <c r="Q5" s="403"/>
      <c r="R5" s="369"/>
      <c r="S5" s="369"/>
      <c r="T5" s="369"/>
      <c r="U5" s="369"/>
      <c r="V5" s="408"/>
      <c r="W5" s="413"/>
      <c r="X5" s="370"/>
      <c r="Y5" s="370"/>
      <c r="Z5" s="370"/>
      <c r="AA5" s="370"/>
      <c r="AB5" s="371"/>
      <c r="AC5" s="369"/>
      <c r="AD5" s="370"/>
      <c r="AE5" s="370"/>
      <c r="AF5" s="370"/>
      <c r="AG5" s="370"/>
      <c r="AH5" s="370"/>
      <c r="AI5" s="370"/>
      <c r="AJ5" s="370"/>
      <c r="AK5" s="370"/>
      <c r="AL5" s="416"/>
      <c r="AM5" s="520" t="s">
        <v>160</v>
      </c>
      <c r="AN5" s="482"/>
      <c r="AO5" s="482"/>
      <c r="AP5" s="482"/>
      <c r="AQ5" s="482"/>
      <c r="AR5" s="482"/>
      <c r="AS5" s="482"/>
      <c r="AT5" s="483"/>
      <c r="AU5" s="521" t="s">
        <v>73</v>
      </c>
      <c r="AV5" s="522"/>
      <c r="AW5" s="522"/>
      <c r="AX5" s="522"/>
      <c r="AY5" s="488" t="s">
        <v>150</v>
      </c>
      <c r="AZ5" s="489"/>
      <c r="BA5" s="489"/>
      <c r="BB5" s="489"/>
      <c r="BC5" s="489"/>
      <c r="BD5" s="489"/>
      <c r="BE5" s="489"/>
      <c r="BF5" s="489"/>
      <c r="BG5" s="489"/>
      <c r="BH5" s="489"/>
      <c r="BI5" s="489"/>
      <c r="BJ5" s="489"/>
      <c r="BK5" s="489"/>
      <c r="BL5" s="489"/>
      <c r="BM5" s="490"/>
      <c r="BN5" s="491">
        <v>32224362</v>
      </c>
      <c r="BO5" s="492"/>
      <c r="BP5" s="492"/>
      <c r="BQ5" s="492"/>
      <c r="BR5" s="492"/>
      <c r="BS5" s="492"/>
      <c r="BT5" s="492"/>
      <c r="BU5" s="493"/>
      <c r="BV5" s="491">
        <v>32550200</v>
      </c>
      <c r="BW5" s="492"/>
      <c r="BX5" s="492"/>
      <c r="BY5" s="492"/>
      <c r="BZ5" s="492"/>
      <c r="CA5" s="492"/>
      <c r="CB5" s="492"/>
      <c r="CC5" s="493"/>
      <c r="CD5" s="502" t="s">
        <v>162</v>
      </c>
      <c r="CE5" s="453"/>
      <c r="CF5" s="453"/>
      <c r="CG5" s="453"/>
      <c r="CH5" s="453"/>
      <c r="CI5" s="453"/>
      <c r="CJ5" s="453"/>
      <c r="CK5" s="453"/>
      <c r="CL5" s="453"/>
      <c r="CM5" s="453"/>
      <c r="CN5" s="453"/>
      <c r="CO5" s="453"/>
      <c r="CP5" s="453"/>
      <c r="CQ5" s="453"/>
      <c r="CR5" s="453"/>
      <c r="CS5" s="503"/>
      <c r="CT5" s="354">
        <v>89.9</v>
      </c>
      <c r="CU5" s="355"/>
      <c r="CV5" s="355"/>
      <c r="CW5" s="355"/>
      <c r="CX5" s="355"/>
      <c r="CY5" s="355"/>
      <c r="CZ5" s="355"/>
      <c r="DA5" s="356"/>
      <c r="DB5" s="354">
        <v>89.2</v>
      </c>
      <c r="DC5" s="355"/>
      <c r="DD5" s="355"/>
      <c r="DE5" s="355"/>
      <c r="DF5" s="355"/>
      <c r="DG5" s="355"/>
      <c r="DH5" s="355"/>
      <c r="DI5" s="356"/>
    </row>
    <row r="6" spans="1:119" ht="18.75" customHeight="1">
      <c r="A6" s="2"/>
      <c r="B6" s="417" t="s">
        <v>163</v>
      </c>
      <c r="C6" s="368"/>
      <c r="D6" s="368"/>
      <c r="E6" s="418"/>
      <c r="F6" s="418"/>
      <c r="G6" s="418"/>
      <c r="H6" s="418"/>
      <c r="I6" s="418"/>
      <c r="J6" s="418"/>
      <c r="K6" s="418"/>
      <c r="L6" s="418" t="s">
        <v>167</v>
      </c>
      <c r="M6" s="418"/>
      <c r="N6" s="418"/>
      <c r="O6" s="418"/>
      <c r="P6" s="418"/>
      <c r="Q6" s="418"/>
      <c r="R6" s="366"/>
      <c r="S6" s="366"/>
      <c r="T6" s="366"/>
      <c r="U6" s="366"/>
      <c r="V6" s="422"/>
      <c r="W6" s="425" t="s">
        <v>168</v>
      </c>
      <c r="X6" s="367"/>
      <c r="Y6" s="367"/>
      <c r="Z6" s="367"/>
      <c r="AA6" s="367"/>
      <c r="AB6" s="368"/>
      <c r="AC6" s="428" t="s">
        <v>140</v>
      </c>
      <c r="AD6" s="429"/>
      <c r="AE6" s="429"/>
      <c r="AF6" s="429"/>
      <c r="AG6" s="429"/>
      <c r="AH6" s="429"/>
      <c r="AI6" s="429"/>
      <c r="AJ6" s="429"/>
      <c r="AK6" s="429"/>
      <c r="AL6" s="430"/>
      <c r="AM6" s="520" t="s">
        <v>77</v>
      </c>
      <c r="AN6" s="482"/>
      <c r="AO6" s="482"/>
      <c r="AP6" s="482"/>
      <c r="AQ6" s="482"/>
      <c r="AR6" s="482"/>
      <c r="AS6" s="482"/>
      <c r="AT6" s="483"/>
      <c r="AU6" s="521" t="s">
        <v>170</v>
      </c>
      <c r="AV6" s="522"/>
      <c r="AW6" s="522"/>
      <c r="AX6" s="522"/>
      <c r="AY6" s="488" t="s">
        <v>173</v>
      </c>
      <c r="AZ6" s="489"/>
      <c r="BA6" s="489"/>
      <c r="BB6" s="489"/>
      <c r="BC6" s="489"/>
      <c r="BD6" s="489"/>
      <c r="BE6" s="489"/>
      <c r="BF6" s="489"/>
      <c r="BG6" s="489"/>
      <c r="BH6" s="489"/>
      <c r="BI6" s="489"/>
      <c r="BJ6" s="489"/>
      <c r="BK6" s="489"/>
      <c r="BL6" s="489"/>
      <c r="BM6" s="490"/>
      <c r="BN6" s="491">
        <v>3012184</v>
      </c>
      <c r="BO6" s="492"/>
      <c r="BP6" s="492"/>
      <c r="BQ6" s="492"/>
      <c r="BR6" s="492"/>
      <c r="BS6" s="492"/>
      <c r="BT6" s="492"/>
      <c r="BU6" s="493"/>
      <c r="BV6" s="491">
        <v>3165216</v>
      </c>
      <c r="BW6" s="492"/>
      <c r="BX6" s="492"/>
      <c r="BY6" s="492"/>
      <c r="BZ6" s="492"/>
      <c r="CA6" s="492"/>
      <c r="CB6" s="492"/>
      <c r="CC6" s="493"/>
      <c r="CD6" s="502" t="s">
        <v>174</v>
      </c>
      <c r="CE6" s="453"/>
      <c r="CF6" s="453"/>
      <c r="CG6" s="453"/>
      <c r="CH6" s="453"/>
      <c r="CI6" s="453"/>
      <c r="CJ6" s="453"/>
      <c r="CK6" s="453"/>
      <c r="CL6" s="453"/>
      <c r="CM6" s="453"/>
      <c r="CN6" s="453"/>
      <c r="CO6" s="453"/>
      <c r="CP6" s="453"/>
      <c r="CQ6" s="453"/>
      <c r="CR6" s="453"/>
      <c r="CS6" s="503"/>
      <c r="CT6" s="578">
        <v>89.9</v>
      </c>
      <c r="CU6" s="579"/>
      <c r="CV6" s="579"/>
      <c r="CW6" s="579"/>
      <c r="CX6" s="579"/>
      <c r="CY6" s="579"/>
      <c r="CZ6" s="579"/>
      <c r="DA6" s="580"/>
      <c r="DB6" s="578">
        <v>89.2</v>
      </c>
      <c r="DC6" s="579"/>
      <c r="DD6" s="579"/>
      <c r="DE6" s="579"/>
      <c r="DF6" s="579"/>
      <c r="DG6" s="579"/>
      <c r="DH6" s="579"/>
      <c r="DI6" s="580"/>
    </row>
    <row r="7" spans="1:119" ht="18.75" customHeight="1">
      <c r="A7" s="2"/>
      <c r="B7" s="399"/>
      <c r="C7" s="400"/>
      <c r="D7" s="400"/>
      <c r="E7" s="401"/>
      <c r="F7" s="401"/>
      <c r="G7" s="401"/>
      <c r="H7" s="401"/>
      <c r="I7" s="401"/>
      <c r="J7" s="401"/>
      <c r="K7" s="401"/>
      <c r="L7" s="401"/>
      <c r="M7" s="401"/>
      <c r="N7" s="401"/>
      <c r="O7" s="401"/>
      <c r="P7" s="401"/>
      <c r="Q7" s="401"/>
      <c r="R7" s="406"/>
      <c r="S7" s="406"/>
      <c r="T7" s="406"/>
      <c r="U7" s="406"/>
      <c r="V7" s="407"/>
      <c r="W7" s="411"/>
      <c r="X7" s="412"/>
      <c r="Y7" s="412"/>
      <c r="Z7" s="412"/>
      <c r="AA7" s="412"/>
      <c r="AB7" s="400"/>
      <c r="AC7" s="431"/>
      <c r="AD7" s="432"/>
      <c r="AE7" s="432"/>
      <c r="AF7" s="432"/>
      <c r="AG7" s="432"/>
      <c r="AH7" s="432"/>
      <c r="AI7" s="432"/>
      <c r="AJ7" s="432"/>
      <c r="AK7" s="432"/>
      <c r="AL7" s="433"/>
      <c r="AM7" s="520" t="s">
        <v>175</v>
      </c>
      <c r="AN7" s="482"/>
      <c r="AO7" s="482"/>
      <c r="AP7" s="482"/>
      <c r="AQ7" s="482"/>
      <c r="AR7" s="482"/>
      <c r="AS7" s="482"/>
      <c r="AT7" s="483"/>
      <c r="AU7" s="521" t="s">
        <v>170</v>
      </c>
      <c r="AV7" s="522"/>
      <c r="AW7" s="522"/>
      <c r="AX7" s="522"/>
      <c r="AY7" s="488" t="s">
        <v>176</v>
      </c>
      <c r="AZ7" s="489"/>
      <c r="BA7" s="489"/>
      <c r="BB7" s="489"/>
      <c r="BC7" s="489"/>
      <c r="BD7" s="489"/>
      <c r="BE7" s="489"/>
      <c r="BF7" s="489"/>
      <c r="BG7" s="489"/>
      <c r="BH7" s="489"/>
      <c r="BI7" s="489"/>
      <c r="BJ7" s="489"/>
      <c r="BK7" s="489"/>
      <c r="BL7" s="489"/>
      <c r="BM7" s="490"/>
      <c r="BN7" s="491">
        <v>149105</v>
      </c>
      <c r="BO7" s="492"/>
      <c r="BP7" s="492"/>
      <c r="BQ7" s="492"/>
      <c r="BR7" s="492"/>
      <c r="BS7" s="492"/>
      <c r="BT7" s="492"/>
      <c r="BU7" s="493"/>
      <c r="BV7" s="491">
        <v>125643</v>
      </c>
      <c r="BW7" s="492"/>
      <c r="BX7" s="492"/>
      <c r="BY7" s="492"/>
      <c r="BZ7" s="492"/>
      <c r="CA7" s="492"/>
      <c r="CB7" s="492"/>
      <c r="CC7" s="493"/>
      <c r="CD7" s="502" t="s">
        <v>177</v>
      </c>
      <c r="CE7" s="453"/>
      <c r="CF7" s="453"/>
      <c r="CG7" s="453"/>
      <c r="CH7" s="453"/>
      <c r="CI7" s="453"/>
      <c r="CJ7" s="453"/>
      <c r="CK7" s="453"/>
      <c r="CL7" s="453"/>
      <c r="CM7" s="453"/>
      <c r="CN7" s="453"/>
      <c r="CO7" s="453"/>
      <c r="CP7" s="453"/>
      <c r="CQ7" s="453"/>
      <c r="CR7" s="453"/>
      <c r="CS7" s="503"/>
      <c r="CT7" s="491">
        <v>17083188</v>
      </c>
      <c r="CU7" s="492"/>
      <c r="CV7" s="492"/>
      <c r="CW7" s="492"/>
      <c r="CX7" s="492"/>
      <c r="CY7" s="492"/>
      <c r="CZ7" s="492"/>
      <c r="DA7" s="493"/>
      <c r="DB7" s="491">
        <v>16344264</v>
      </c>
      <c r="DC7" s="492"/>
      <c r="DD7" s="492"/>
      <c r="DE7" s="492"/>
      <c r="DF7" s="492"/>
      <c r="DG7" s="492"/>
      <c r="DH7" s="492"/>
      <c r="DI7" s="493"/>
    </row>
    <row r="8" spans="1:119" ht="18.75" customHeight="1">
      <c r="A8" s="2"/>
      <c r="B8" s="419"/>
      <c r="C8" s="420"/>
      <c r="D8" s="420"/>
      <c r="E8" s="421"/>
      <c r="F8" s="421"/>
      <c r="G8" s="421"/>
      <c r="H8" s="421"/>
      <c r="I8" s="421"/>
      <c r="J8" s="421"/>
      <c r="K8" s="421"/>
      <c r="L8" s="421"/>
      <c r="M8" s="421"/>
      <c r="N8" s="421"/>
      <c r="O8" s="421"/>
      <c r="P8" s="421"/>
      <c r="Q8" s="421"/>
      <c r="R8" s="423"/>
      <c r="S8" s="423"/>
      <c r="T8" s="423"/>
      <c r="U8" s="423"/>
      <c r="V8" s="424"/>
      <c r="W8" s="426"/>
      <c r="X8" s="427"/>
      <c r="Y8" s="427"/>
      <c r="Z8" s="427"/>
      <c r="AA8" s="427"/>
      <c r="AB8" s="420"/>
      <c r="AC8" s="434"/>
      <c r="AD8" s="435"/>
      <c r="AE8" s="435"/>
      <c r="AF8" s="435"/>
      <c r="AG8" s="435"/>
      <c r="AH8" s="435"/>
      <c r="AI8" s="435"/>
      <c r="AJ8" s="435"/>
      <c r="AK8" s="435"/>
      <c r="AL8" s="436"/>
      <c r="AM8" s="520" t="s">
        <v>178</v>
      </c>
      <c r="AN8" s="482"/>
      <c r="AO8" s="482"/>
      <c r="AP8" s="482"/>
      <c r="AQ8" s="482"/>
      <c r="AR8" s="482"/>
      <c r="AS8" s="482"/>
      <c r="AT8" s="483"/>
      <c r="AU8" s="521" t="s">
        <v>73</v>
      </c>
      <c r="AV8" s="522"/>
      <c r="AW8" s="522"/>
      <c r="AX8" s="522"/>
      <c r="AY8" s="488" t="s">
        <v>181</v>
      </c>
      <c r="AZ8" s="489"/>
      <c r="BA8" s="489"/>
      <c r="BB8" s="489"/>
      <c r="BC8" s="489"/>
      <c r="BD8" s="489"/>
      <c r="BE8" s="489"/>
      <c r="BF8" s="489"/>
      <c r="BG8" s="489"/>
      <c r="BH8" s="489"/>
      <c r="BI8" s="489"/>
      <c r="BJ8" s="489"/>
      <c r="BK8" s="489"/>
      <c r="BL8" s="489"/>
      <c r="BM8" s="490"/>
      <c r="BN8" s="491">
        <v>2863079</v>
      </c>
      <c r="BO8" s="492"/>
      <c r="BP8" s="492"/>
      <c r="BQ8" s="492"/>
      <c r="BR8" s="492"/>
      <c r="BS8" s="492"/>
      <c r="BT8" s="492"/>
      <c r="BU8" s="493"/>
      <c r="BV8" s="491">
        <v>3039573</v>
      </c>
      <c r="BW8" s="492"/>
      <c r="BX8" s="492"/>
      <c r="BY8" s="492"/>
      <c r="BZ8" s="492"/>
      <c r="CA8" s="492"/>
      <c r="CB8" s="492"/>
      <c r="CC8" s="493"/>
      <c r="CD8" s="502" t="s">
        <v>182</v>
      </c>
      <c r="CE8" s="453"/>
      <c r="CF8" s="453"/>
      <c r="CG8" s="453"/>
      <c r="CH8" s="453"/>
      <c r="CI8" s="453"/>
      <c r="CJ8" s="453"/>
      <c r="CK8" s="453"/>
      <c r="CL8" s="453"/>
      <c r="CM8" s="453"/>
      <c r="CN8" s="453"/>
      <c r="CO8" s="453"/>
      <c r="CP8" s="453"/>
      <c r="CQ8" s="453"/>
      <c r="CR8" s="453"/>
      <c r="CS8" s="503"/>
      <c r="CT8" s="554">
        <v>1.04</v>
      </c>
      <c r="CU8" s="555"/>
      <c r="CV8" s="555"/>
      <c r="CW8" s="555"/>
      <c r="CX8" s="555"/>
      <c r="CY8" s="555"/>
      <c r="CZ8" s="555"/>
      <c r="DA8" s="556"/>
      <c r="DB8" s="554">
        <v>1.05</v>
      </c>
      <c r="DC8" s="555"/>
      <c r="DD8" s="555"/>
      <c r="DE8" s="555"/>
      <c r="DF8" s="555"/>
      <c r="DG8" s="555"/>
      <c r="DH8" s="555"/>
      <c r="DI8" s="556"/>
    </row>
    <row r="9" spans="1:119" ht="18.75" customHeight="1">
      <c r="A9" s="2"/>
      <c r="B9" s="437" t="s">
        <v>20</v>
      </c>
      <c r="C9" s="438"/>
      <c r="D9" s="438"/>
      <c r="E9" s="438"/>
      <c r="F9" s="438"/>
      <c r="G9" s="438"/>
      <c r="H9" s="438"/>
      <c r="I9" s="438"/>
      <c r="J9" s="438"/>
      <c r="K9" s="439"/>
      <c r="L9" s="572" t="s">
        <v>14</v>
      </c>
      <c r="M9" s="573"/>
      <c r="N9" s="573"/>
      <c r="O9" s="573"/>
      <c r="P9" s="573"/>
      <c r="Q9" s="574"/>
      <c r="R9" s="575">
        <v>83989</v>
      </c>
      <c r="S9" s="576"/>
      <c r="T9" s="576"/>
      <c r="U9" s="576"/>
      <c r="V9" s="577"/>
      <c r="W9" s="409" t="s">
        <v>184</v>
      </c>
      <c r="X9" s="410"/>
      <c r="Y9" s="410"/>
      <c r="Z9" s="410"/>
      <c r="AA9" s="410"/>
      <c r="AB9" s="410"/>
      <c r="AC9" s="410"/>
      <c r="AD9" s="410"/>
      <c r="AE9" s="410"/>
      <c r="AF9" s="410"/>
      <c r="AG9" s="410"/>
      <c r="AH9" s="410"/>
      <c r="AI9" s="410"/>
      <c r="AJ9" s="410"/>
      <c r="AK9" s="410"/>
      <c r="AL9" s="414"/>
      <c r="AM9" s="520" t="s">
        <v>185</v>
      </c>
      <c r="AN9" s="482"/>
      <c r="AO9" s="482"/>
      <c r="AP9" s="482"/>
      <c r="AQ9" s="482"/>
      <c r="AR9" s="482"/>
      <c r="AS9" s="482"/>
      <c r="AT9" s="483"/>
      <c r="AU9" s="521" t="s">
        <v>73</v>
      </c>
      <c r="AV9" s="522"/>
      <c r="AW9" s="522"/>
      <c r="AX9" s="522"/>
      <c r="AY9" s="488" t="s">
        <v>74</v>
      </c>
      <c r="AZ9" s="489"/>
      <c r="BA9" s="489"/>
      <c r="BB9" s="489"/>
      <c r="BC9" s="489"/>
      <c r="BD9" s="489"/>
      <c r="BE9" s="489"/>
      <c r="BF9" s="489"/>
      <c r="BG9" s="489"/>
      <c r="BH9" s="489"/>
      <c r="BI9" s="489"/>
      <c r="BJ9" s="489"/>
      <c r="BK9" s="489"/>
      <c r="BL9" s="489"/>
      <c r="BM9" s="490"/>
      <c r="BN9" s="491">
        <v>-176494</v>
      </c>
      <c r="BO9" s="492"/>
      <c r="BP9" s="492"/>
      <c r="BQ9" s="492"/>
      <c r="BR9" s="492"/>
      <c r="BS9" s="492"/>
      <c r="BT9" s="492"/>
      <c r="BU9" s="493"/>
      <c r="BV9" s="491">
        <v>1224930</v>
      </c>
      <c r="BW9" s="492"/>
      <c r="BX9" s="492"/>
      <c r="BY9" s="492"/>
      <c r="BZ9" s="492"/>
      <c r="CA9" s="492"/>
      <c r="CB9" s="492"/>
      <c r="CC9" s="493"/>
      <c r="CD9" s="502" t="s">
        <v>71</v>
      </c>
      <c r="CE9" s="453"/>
      <c r="CF9" s="453"/>
      <c r="CG9" s="453"/>
      <c r="CH9" s="453"/>
      <c r="CI9" s="453"/>
      <c r="CJ9" s="453"/>
      <c r="CK9" s="453"/>
      <c r="CL9" s="453"/>
      <c r="CM9" s="453"/>
      <c r="CN9" s="453"/>
      <c r="CO9" s="453"/>
      <c r="CP9" s="453"/>
      <c r="CQ9" s="453"/>
      <c r="CR9" s="453"/>
      <c r="CS9" s="503"/>
      <c r="CT9" s="354">
        <v>8.6999999999999993</v>
      </c>
      <c r="CU9" s="355"/>
      <c r="CV9" s="355"/>
      <c r="CW9" s="355"/>
      <c r="CX9" s="355"/>
      <c r="CY9" s="355"/>
      <c r="CZ9" s="355"/>
      <c r="DA9" s="356"/>
      <c r="DB9" s="354">
        <v>8.8000000000000007</v>
      </c>
      <c r="DC9" s="355"/>
      <c r="DD9" s="355"/>
      <c r="DE9" s="355"/>
      <c r="DF9" s="355"/>
      <c r="DG9" s="355"/>
      <c r="DH9" s="355"/>
      <c r="DI9" s="356"/>
    </row>
    <row r="10" spans="1:119" ht="18.75" customHeight="1">
      <c r="A10" s="2"/>
      <c r="B10" s="437"/>
      <c r="C10" s="438"/>
      <c r="D10" s="438"/>
      <c r="E10" s="438"/>
      <c r="F10" s="438"/>
      <c r="G10" s="438"/>
      <c r="H10" s="438"/>
      <c r="I10" s="438"/>
      <c r="J10" s="438"/>
      <c r="K10" s="439"/>
      <c r="L10" s="481" t="s">
        <v>188</v>
      </c>
      <c r="M10" s="482"/>
      <c r="N10" s="482"/>
      <c r="O10" s="482"/>
      <c r="P10" s="482"/>
      <c r="Q10" s="483"/>
      <c r="R10" s="484">
        <v>80826</v>
      </c>
      <c r="S10" s="485"/>
      <c r="T10" s="485"/>
      <c r="U10" s="485"/>
      <c r="V10" s="487"/>
      <c r="W10" s="411"/>
      <c r="X10" s="412"/>
      <c r="Y10" s="412"/>
      <c r="Z10" s="412"/>
      <c r="AA10" s="412"/>
      <c r="AB10" s="412"/>
      <c r="AC10" s="412"/>
      <c r="AD10" s="412"/>
      <c r="AE10" s="412"/>
      <c r="AF10" s="412"/>
      <c r="AG10" s="412"/>
      <c r="AH10" s="412"/>
      <c r="AI10" s="412"/>
      <c r="AJ10" s="412"/>
      <c r="AK10" s="412"/>
      <c r="AL10" s="415"/>
      <c r="AM10" s="520" t="s">
        <v>189</v>
      </c>
      <c r="AN10" s="482"/>
      <c r="AO10" s="482"/>
      <c r="AP10" s="482"/>
      <c r="AQ10" s="482"/>
      <c r="AR10" s="482"/>
      <c r="AS10" s="482"/>
      <c r="AT10" s="483"/>
      <c r="AU10" s="521" t="s">
        <v>73</v>
      </c>
      <c r="AV10" s="522"/>
      <c r="AW10" s="522"/>
      <c r="AX10" s="522"/>
      <c r="AY10" s="488" t="s">
        <v>191</v>
      </c>
      <c r="AZ10" s="489"/>
      <c r="BA10" s="489"/>
      <c r="BB10" s="489"/>
      <c r="BC10" s="489"/>
      <c r="BD10" s="489"/>
      <c r="BE10" s="489"/>
      <c r="BF10" s="489"/>
      <c r="BG10" s="489"/>
      <c r="BH10" s="489"/>
      <c r="BI10" s="489"/>
      <c r="BJ10" s="489"/>
      <c r="BK10" s="489"/>
      <c r="BL10" s="489"/>
      <c r="BM10" s="490"/>
      <c r="BN10" s="491">
        <v>1077166</v>
      </c>
      <c r="BO10" s="492"/>
      <c r="BP10" s="492"/>
      <c r="BQ10" s="492"/>
      <c r="BR10" s="492"/>
      <c r="BS10" s="492"/>
      <c r="BT10" s="492"/>
      <c r="BU10" s="493"/>
      <c r="BV10" s="491">
        <v>1669496</v>
      </c>
      <c r="BW10" s="492"/>
      <c r="BX10" s="492"/>
      <c r="BY10" s="492"/>
      <c r="BZ10" s="492"/>
      <c r="CA10" s="492"/>
      <c r="CB10" s="492"/>
      <c r="CC10" s="493"/>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c r="A11" s="2"/>
      <c r="B11" s="437"/>
      <c r="C11" s="438"/>
      <c r="D11" s="438"/>
      <c r="E11" s="438"/>
      <c r="F11" s="438"/>
      <c r="G11" s="438"/>
      <c r="H11" s="438"/>
      <c r="I11" s="438"/>
      <c r="J11" s="438"/>
      <c r="K11" s="439"/>
      <c r="L11" s="454" t="s">
        <v>196</v>
      </c>
      <c r="M11" s="455"/>
      <c r="N11" s="455"/>
      <c r="O11" s="455"/>
      <c r="P11" s="455"/>
      <c r="Q11" s="456"/>
      <c r="R11" s="569" t="s">
        <v>153</v>
      </c>
      <c r="S11" s="570"/>
      <c r="T11" s="570"/>
      <c r="U11" s="570"/>
      <c r="V11" s="571"/>
      <c r="W11" s="411"/>
      <c r="X11" s="412"/>
      <c r="Y11" s="412"/>
      <c r="Z11" s="412"/>
      <c r="AA11" s="412"/>
      <c r="AB11" s="412"/>
      <c r="AC11" s="412"/>
      <c r="AD11" s="412"/>
      <c r="AE11" s="412"/>
      <c r="AF11" s="412"/>
      <c r="AG11" s="412"/>
      <c r="AH11" s="412"/>
      <c r="AI11" s="412"/>
      <c r="AJ11" s="412"/>
      <c r="AK11" s="412"/>
      <c r="AL11" s="415"/>
      <c r="AM11" s="520" t="s">
        <v>197</v>
      </c>
      <c r="AN11" s="482"/>
      <c r="AO11" s="482"/>
      <c r="AP11" s="482"/>
      <c r="AQ11" s="482"/>
      <c r="AR11" s="482"/>
      <c r="AS11" s="482"/>
      <c r="AT11" s="483"/>
      <c r="AU11" s="521" t="s">
        <v>73</v>
      </c>
      <c r="AV11" s="522"/>
      <c r="AW11" s="522"/>
      <c r="AX11" s="522"/>
      <c r="AY11" s="488" t="s">
        <v>199</v>
      </c>
      <c r="AZ11" s="489"/>
      <c r="BA11" s="489"/>
      <c r="BB11" s="489"/>
      <c r="BC11" s="489"/>
      <c r="BD11" s="489"/>
      <c r="BE11" s="489"/>
      <c r="BF11" s="489"/>
      <c r="BG11" s="489"/>
      <c r="BH11" s="489"/>
      <c r="BI11" s="489"/>
      <c r="BJ11" s="489"/>
      <c r="BK11" s="489"/>
      <c r="BL11" s="489"/>
      <c r="BM11" s="490"/>
      <c r="BN11" s="491">
        <v>0</v>
      </c>
      <c r="BO11" s="492"/>
      <c r="BP11" s="492"/>
      <c r="BQ11" s="492"/>
      <c r="BR11" s="492"/>
      <c r="BS11" s="492"/>
      <c r="BT11" s="492"/>
      <c r="BU11" s="493"/>
      <c r="BV11" s="491">
        <v>0</v>
      </c>
      <c r="BW11" s="492"/>
      <c r="BX11" s="492"/>
      <c r="BY11" s="492"/>
      <c r="BZ11" s="492"/>
      <c r="CA11" s="492"/>
      <c r="CB11" s="492"/>
      <c r="CC11" s="493"/>
      <c r="CD11" s="502" t="s">
        <v>148</v>
      </c>
      <c r="CE11" s="453"/>
      <c r="CF11" s="453"/>
      <c r="CG11" s="453"/>
      <c r="CH11" s="453"/>
      <c r="CI11" s="453"/>
      <c r="CJ11" s="453"/>
      <c r="CK11" s="453"/>
      <c r="CL11" s="453"/>
      <c r="CM11" s="453"/>
      <c r="CN11" s="453"/>
      <c r="CO11" s="453"/>
      <c r="CP11" s="453"/>
      <c r="CQ11" s="453"/>
      <c r="CR11" s="453"/>
      <c r="CS11" s="503"/>
      <c r="CT11" s="554" t="s">
        <v>202</v>
      </c>
      <c r="CU11" s="555"/>
      <c r="CV11" s="555"/>
      <c r="CW11" s="555"/>
      <c r="CX11" s="555"/>
      <c r="CY11" s="555"/>
      <c r="CZ11" s="555"/>
      <c r="DA11" s="556"/>
      <c r="DB11" s="554" t="s">
        <v>202</v>
      </c>
      <c r="DC11" s="555"/>
      <c r="DD11" s="555"/>
      <c r="DE11" s="555"/>
      <c r="DF11" s="555"/>
      <c r="DG11" s="555"/>
      <c r="DH11" s="555"/>
      <c r="DI11" s="556"/>
    </row>
    <row r="12" spans="1:119" ht="18.75" customHeight="1">
      <c r="A12" s="2"/>
      <c r="B12" s="440" t="s">
        <v>204</v>
      </c>
      <c r="C12" s="441"/>
      <c r="D12" s="441"/>
      <c r="E12" s="441"/>
      <c r="F12" s="441"/>
      <c r="G12" s="441"/>
      <c r="H12" s="441"/>
      <c r="I12" s="441"/>
      <c r="J12" s="441"/>
      <c r="K12" s="442"/>
      <c r="L12" s="557" t="s">
        <v>205</v>
      </c>
      <c r="M12" s="558"/>
      <c r="N12" s="558"/>
      <c r="O12" s="558"/>
      <c r="P12" s="558"/>
      <c r="Q12" s="559"/>
      <c r="R12" s="560">
        <v>83962</v>
      </c>
      <c r="S12" s="561"/>
      <c r="T12" s="561"/>
      <c r="U12" s="561"/>
      <c r="V12" s="562"/>
      <c r="W12" s="563" t="s">
        <v>8</v>
      </c>
      <c r="X12" s="522"/>
      <c r="Y12" s="522"/>
      <c r="Z12" s="522"/>
      <c r="AA12" s="522"/>
      <c r="AB12" s="564"/>
      <c r="AC12" s="565" t="s">
        <v>108</v>
      </c>
      <c r="AD12" s="566"/>
      <c r="AE12" s="566"/>
      <c r="AF12" s="566"/>
      <c r="AG12" s="567"/>
      <c r="AH12" s="565" t="s">
        <v>207</v>
      </c>
      <c r="AI12" s="566"/>
      <c r="AJ12" s="566"/>
      <c r="AK12" s="566"/>
      <c r="AL12" s="568"/>
      <c r="AM12" s="520" t="s">
        <v>208</v>
      </c>
      <c r="AN12" s="482"/>
      <c r="AO12" s="482"/>
      <c r="AP12" s="482"/>
      <c r="AQ12" s="482"/>
      <c r="AR12" s="482"/>
      <c r="AS12" s="482"/>
      <c r="AT12" s="483"/>
      <c r="AU12" s="521" t="s">
        <v>73</v>
      </c>
      <c r="AV12" s="522"/>
      <c r="AW12" s="522"/>
      <c r="AX12" s="522"/>
      <c r="AY12" s="488" t="s">
        <v>211</v>
      </c>
      <c r="AZ12" s="489"/>
      <c r="BA12" s="489"/>
      <c r="BB12" s="489"/>
      <c r="BC12" s="489"/>
      <c r="BD12" s="489"/>
      <c r="BE12" s="489"/>
      <c r="BF12" s="489"/>
      <c r="BG12" s="489"/>
      <c r="BH12" s="489"/>
      <c r="BI12" s="489"/>
      <c r="BJ12" s="489"/>
      <c r="BK12" s="489"/>
      <c r="BL12" s="489"/>
      <c r="BM12" s="490"/>
      <c r="BN12" s="491">
        <v>949606</v>
      </c>
      <c r="BO12" s="492"/>
      <c r="BP12" s="492"/>
      <c r="BQ12" s="492"/>
      <c r="BR12" s="492"/>
      <c r="BS12" s="492"/>
      <c r="BT12" s="492"/>
      <c r="BU12" s="493"/>
      <c r="BV12" s="491">
        <v>1751357</v>
      </c>
      <c r="BW12" s="492"/>
      <c r="BX12" s="492"/>
      <c r="BY12" s="492"/>
      <c r="BZ12" s="492"/>
      <c r="CA12" s="492"/>
      <c r="CB12" s="492"/>
      <c r="CC12" s="493"/>
      <c r="CD12" s="502" t="s">
        <v>212</v>
      </c>
      <c r="CE12" s="453"/>
      <c r="CF12" s="453"/>
      <c r="CG12" s="453"/>
      <c r="CH12" s="453"/>
      <c r="CI12" s="453"/>
      <c r="CJ12" s="453"/>
      <c r="CK12" s="453"/>
      <c r="CL12" s="453"/>
      <c r="CM12" s="453"/>
      <c r="CN12" s="453"/>
      <c r="CO12" s="453"/>
      <c r="CP12" s="453"/>
      <c r="CQ12" s="453"/>
      <c r="CR12" s="453"/>
      <c r="CS12" s="503"/>
      <c r="CT12" s="554" t="s">
        <v>202</v>
      </c>
      <c r="CU12" s="555"/>
      <c r="CV12" s="555"/>
      <c r="CW12" s="555"/>
      <c r="CX12" s="555"/>
      <c r="CY12" s="555"/>
      <c r="CZ12" s="555"/>
      <c r="DA12" s="556"/>
      <c r="DB12" s="554" t="s">
        <v>202</v>
      </c>
      <c r="DC12" s="555"/>
      <c r="DD12" s="555"/>
      <c r="DE12" s="555"/>
      <c r="DF12" s="555"/>
      <c r="DG12" s="555"/>
      <c r="DH12" s="555"/>
      <c r="DI12" s="556"/>
    </row>
    <row r="13" spans="1:119" ht="18.75" customHeight="1">
      <c r="A13" s="2"/>
      <c r="B13" s="443"/>
      <c r="C13" s="444"/>
      <c r="D13" s="444"/>
      <c r="E13" s="444"/>
      <c r="F13" s="444"/>
      <c r="G13" s="444"/>
      <c r="H13" s="444"/>
      <c r="I13" s="444"/>
      <c r="J13" s="444"/>
      <c r="K13" s="445"/>
      <c r="L13" s="14"/>
      <c r="M13" s="543" t="s">
        <v>214</v>
      </c>
      <c r="N13" s="544"/>
      <c r="O13" s="544"/>
      <c r="P13" s="544"/>
      <c r="Q13" s="545"/>
      <c r="R13" s="546">
        <v>81546</v>
      </c>
      <c r="S13" s="547"/>
      <c r="T13" s="547"/>
      <c r="U13" s="547"/>
      <c r="V13" s="548"/>
      <c r="W13" s="425" t="s">
        <v>215</v>
      </c>
      <c r="X13" s="367"/>
      <c r="Y13" s="367"/>
      <c r="Z13" s="367"/>
      <c r="AA13" s="367"/>
      <c r="AB13" s="368"/>
      <c r="AC13" s="484">
        <v>293</v>
      </c>
      <c r="AD13" s="485"/>
      <c r="AE13" s="485"/>
      <c r="AF13" s="485"/>
      <c r="AG13" s="486"/>
      <c r="AH13" s="484">
        <v>317</v>
      </c>
      <c r="AI13" s="485"/>
      <c r="AJ13" s="485"/>
      <c r="AK13" s="485"/>
      <c r="AL13" s="487"/>
      <c r="AM13" s="520" t="s">
        <v>217</v>
      </c>
      <c r="AN13" s="482"/>
      <c r="AO13" s="482"/>
      <c r="AP13" s="482"/>
      <c r="AQ13" s="482"/>
      <c r="AR13" s="482"/>
      <c r="AS13" s="482"/>
      <c r="AT13" s="483"/>
      <c r="AU13" s="521" t="s">
        <v>170</v>
      </c>
      <c r="AV13" s="522"/>
      <c r="AW13" s="522"/>
      <c r="AX13" s="522"/>
      <c r="AY13" s="488" t="s">
        <v>219</v>
      </c>
      <c r="AZ13" s="489"/>
      <c r="BA13" s="489"/>
      <c r="BB13" s="489"/>
      <c r="BC13" s="489"/>
      <c r="BD13" s="489"/>
      <c r="BE13" s="489"/>
      <c r="BF13" s="489"/>
      <c r="BG13" s="489"/>
      <c r="BH13" s="489"/>
      <c r="BI13" s="489"/>
      <c r="BJ13" s="489"/>
      <c r="BK13" s="489"/>
      <c r="BL13" s="489"/>
      <c r="BM13" s="490"/>
      <c r="BN13" s="491">
        <v>-48934</v>
      </c>
      <c r="BO13" s="492"/>
      <c r="BP13" s="492"/>
      <c r="BQ13" s="492"/>
      <c r="BR13" s="492"/>
      <c r="BS13" s="492"/>
      <c r="BT13" s="492"/>
      <c r="BU13" s="493"/>
      <c r="BV13" s="491">
        <v>1143069</v>
      </c>
      <c r="BW13" s="492"/>
      <c r="BX13" s="492"/>
      <c r="BY13" s="492"/>
      <c r="BZ13" s="492"/>
      <c r="CA13" s="492"/>
      <c r="CB13" s="492"/>
      <c r="CC13" s="493"/>
      <c r="CD13" s="502" t="s">
        <v>220</v>
      </c>
      <c r="CE13" s="453"/>
      <c r="CF13" s="453"/>
      <c r="CG13" s="453"/>
      <c r="CH13" s="453"/>
      <c r="CI13" s="453"/>
      <c r="CJ13" s="453"/>
      <c r="CK13" s="453"/>
      <c r="CL13" s="453"/>
      <c r="CM13" s="453"/>
      <c r="CN13" s="453"/>
      <c r="CO13" s="453"/>
      <c r="CP13" s="453"/>
      <c r="CQ13" s="453"/>
      <c r="CR13" s="453"/>
      <c r="CS13" s="503"/>
      <c r="CT13" s="354">
        <v>4.9000000000000004</v>
      </c>
      <c r="CU13" s="355"/>
      <c r="CV13" s="355"/>
      <c r="CW13" s="355"/>
      <c r="CX13" s="355"/>
      <c r="CY13" s="355"/>
      <c r="CZ13" s="355"/>
      <c r="DA13" s="356"/>
      <c r="DB13" s="354">
        <v>4</v>
      </c>
      <c r="DC13" s="355"/>
      <c r="DD13" s="355"/>
      <c r="DE13" s="355"/>
      <c r="DF13" s="355"/>
      <c r="DG13" s="355"/>
      <c r="DH13" s="355"/>
      <c r="DI13" s="356"/>
    </row>
    <row r="14" spans="1:119" ht="18.75" customHeight="1">
      <c r="A14" s="2"/>
      <c r="B14" s="443"/>
      <c r="C14" s="444"/>
      <c r="D14" s="444"/>
      <c r="E14" s="444"/>
      <c r="F14" s="444"/>
      <c r="G14" s="444"/>
      <c r="H14" s="444"/>
      <c r="I14" s="444"/>
      <c r="J14" s="444"/>
      <c r="K14" s="445"/>
      <c r="L14" s="533" t="s">
        <v>221</v>
      </c>
      <c r="M14" s="552"/>
      <c r="N14" s="552"/>
      <c r="O14" s="552"/>
      <c r="P14" s="552"/>
      <c r="Q14" s="553"/>
      <c r="R14" s="546">
        <v>83746</v>
      </c>
      <c r="S14" s="547"/>
      <c r="T14" s="547"/>
      <c r="U14" s="547"/>
      <c r="V14" s="548"/>
      <c r="W14" s="413"/>
      <c r="X14" s="370"/>
      <c r="Y14" s="370"/>
      <c r="Z14" s="370"/>
      <c r="AA14" s="370"/>
      <c r="AB14" s="371"/>
      <c r="AC14" s="536">
        <v>0.7</v>
      </c>
      <c r="AD14" s="537"/>
      <c r="AE14" s="537"/>
      <c r="AF14" s="537"/>
      <c r="AG14" s="538"/>
      <c r="AH14" s="536">
        <v>0.9</v>
      </c>
      <c r="AI14" s="537"/>
      <c r="AJ14" s="537"/>
      <c r="AK14" s="537"/>
      <c r="AL14" s="539"/>
      <c r="AM14" s="520"/>
      <c r="AN14" s="482"/>
      <c r="AO14" s="482"/>
      <c r="AP14" s="482"/>
      <c r="AQ14" s="482"/>
      <c r="AR14" s="482"/>
      <c r="AS14" s="482"/>
      <c r="AT14" s="483"/>
      <c r="AU14" s="521"/>
      <c r="AV14" s="522"/>
      <c r="AW14" s="522"/>
      <c r="AX14" s="522"/>
      <c r="AY14" s="488"/>
      <c r="AZ14" s="489"/>
      <c r="BA14" s="489"/>
      <c r="BB14" s="489"/>
      <c r="BC14" s="489"/>
      <c r="BD14" s="489"/>
      <c r="BE14" s="489"/>
      <c r="BF14" s="489"/>
      <c r="BG14" s="489"/>
      <c r="BH14" s="489"/>
      <c r="BI14" s="489"/>
      <c r="BJ14" s="489"/>
      <c r="BK14" s="489"/>
      <c r="BL14" s="489"/>
      <c r="BM14" s="490"/>
      <c r="BN14" s="491"/>
      <c r="BO14" s="492"/>
      <c r="BP14" s="492"/>
      <c r="BQ14" s="492"/>
      <c r="BR14" s="492"/>
      <c r="BS14" s="492"/>
      <c r="BT14" s="492"/>
      <c r="BU14" s="493"/>
      <c r="BV14" s="491"/>
      <c r="BW14" s="492"/>
      <c r="BX14" s="492"/>
      <c r="BY14" s="492"/>
      <c r="BZ14" s="492"/>
      <c r="CA14" s="492"/>
      <c r="CB14" s="492"/>
      <c r="CC14" s="493"/>
      <c r="CD14" s="497" t="s">
        <v>224</v>
      </c>
      <c r="CE14" s="498"/>
      <c r="CF14" s="498"/>
      <c r="CG14" s="498"/>
      <c r="CH14" s="498"/>
      <c r="CI14" s="498"/>
      <c r="CJ14" s="498"/>
      <c r="CK14" s="498"/>
      <c r="CL14" s="498"/>
      <c r="CM14" s="498"/>
      <c r="CN14" s="498"/>
      <c r="CO14" s="498"/>
      <c r="CP14" s="498"/>
      <c r="CQ14" s="498"/>
      <c r="CR14" s="498"/>
      <c r="CS14" s="499"/>
      <c r="CT14" s="540">
        <v>34.4</v>
      </c>
      <c r="CU14" s="541"/>
      <c r="CV14" s="541"/>
      <c r="CW14" s="541"/>
      <c r="CX14" s="541"/>
      <c r="CY14" s="541"/>
      <c r="CZ14" s="541"/>
      <c r="DA14" s="542"/>
      <c r="DB14" s="540">
        <v>37.5</v>
      </c>
      <c r="DC14" s="541"/>
      <c r="DD14" s="541"/>
      <c r="DE14" s="541"/>
      <c r="DF14" s="541"/>
      <c r="DG14" s="541"/>
      <c r="DH14" s="541"/>
      <c r="DI14" s="542"/>
    </row>
    <row r="15" spans="1:119" ht="18.75" customHeight="1">
      <c r="A15" s="2"/>
      <c r="B15" s="443"/>
      <c r="C15" s="444"/>
      <c r="D15" s="444"/>
      <c r="E15" s="444"/>
      <c r="F15" s="444"/>
      <c r="G15" s="444"/>
      <c r="H15" s="444"/>
      <c r="I15" s="444"/>
      <c r="J15" s="444"/>
      <c r="K15" s="445"/>
      <c r="L15" s="14"/>
      <c r="M15" s="543" t="s">
        <v>214</v>
      </c>
      <c r="N15" s="544"/>
      <c r="O15" s="544"/>
      <c r="P15" s="544"/>
      <c r="Q15" s="545"/>
      <c r="R15" s="546">
        <v>81473</v>
      </c>
      <c r="S15" s="547"/>
      <c r="T15" s="547"/>
      <c r="U15" s="547"/>
      <c r="V15" s="548"/>
      <c r="W15" s="425" t="s">
        <v>6</v>
      </c>
      <c r="X15" s="367"/>
      <c r="Y15" s="367"/>
      <c r="Z15" s="367"/>
      <c r="AA15" s="367"/>
      <c r="AB15" s="368"/>
      <c r="AC15" s="484">
        <v>6232</v>
      </c>
      <c r="AD15" s="485"/>
      <c r="AE15" s="485"/>
      <c r="AF15" s="485"/>
      <c r="AG15" s="486"/>
      <c r="AH15" s="484">
        <v>6155</v>
      </c>
      <c r="AI15" s="485"/>
      <c r="AJ15" s="485"/>
      <c r="AK15" s="485"/>
      <c r="AL15" s="487"/>
      <c r="AM15" s="520"/>
      <c r="AN15" s="482"/>
      <c r="AO15" s="482"/>
      <c r="AP15" s="482"/>
      <c r="AQ15" s="482"/>
      <c r="AR15" s="482"/>
      <c r="AS15" s="482"/>
      <c r="AT15" s="483"/>
      <c r="AU15" s="521"/>
      <c r="AV15" s="522"/>
      <c r="AW15" s="522"/>
      <c r="AX15" s="522"/>
      <c r="AY15" s="494" t="s">
        <v>227</v>
      </c>
      <c r="AZ15" s="495"/>
      <c r="BA15" s="495"/>
      <c r="BB15" s="495"/>
      <c r="BC15" s="495"/>
      <c r="BD15" s="495"/>
      <c r="BE15" s="495"/>
      <c r="BF15" s="495"/>
      <c r="BG15" s="495"/>
      <c r="BH15" s="495"/>
      <c r="BI15" s="495"/>
      <c r="BJ15" s="495"/>
      <c r="BK15" s="495"/>
      <c r="BL15" s="495"/>
      <c r="BM15" s="496"/>
      <c r="BN15" s="478">
        <v>13267857</v>
      </c>
      <c r="BO15" s="479"/>
      <c r="BP15" s="479"/>
      <c r="BQ15" s="479"/>
      <c r="BR15" s="479"/>
      <c r="BS15" s="479"/>
      <c r="BT15" s="479"/>
      <c r="BU15" s="480"/>
      <c r="BV15" s="478">
        <v>12576732</v>
      </c>
      <c r="BW15" s="479"/>
      <c r="BX15" s="479"/>
      <c r="BY15" s="479"/>
      <c r="BZ15" s="479"/>
      <c r="CA15" s="479"/>
      <c r="CB15" s="479"/>
      <c r="CC15" s="480"/>
      <c r="CD15" s="549" t="s">
        <v>213</v>
      </c>
      <c r="CE15" s="550"/>
      <c r="CF15" s="550"/>
      <c r="CG15" s="550"/>
      <c r="CH15" s="550"/>
      <c r="CI15" s="550"/>
      <c r="CJ15" s="550"/>
      <c r="CK15" s="550"/>
      <c r="CL15" s="550"/>
      <c r="CM15" s="550"/>
      <c r="CN15" s="550"/>
      <c r="CO15" s="550"/>
      <c r="CP15" s="550"/>
      <c r="CQ15" s="550"/>
      <c r="CR15" s="550"/>
      <c r="CS15" s="551"/>
      <c r="CT15" s="28"/>
      <c r="CU15" s="31"/>
      <c r="CV15" s="31"/>
      <c r="CW15" s="31"/>
      <c r="CX15" s="31"/>
      <c r="CY15" s="31"/>
      <c r="CZ15" s="31"/>
      <c r="DA15" s="34"/>
      <c r="DB15" s="28"/>
      <c r="DC15" s="31"/>
      <c r="DD15" s="31"/>
      <c r="DE15" s="31"/>
      <c r="DF15" s="31"/>
      <c r="DG15" s="31"/>
      <c r="DH15" s="31"/>
      <c r="DI15" s="34"/>
    </row>
    <row r="16" spans="1:119" ht="18.75" customHeight="1">
      <c r="A16" s="2"/>
      <c r="B16" s="443"/>
      <c r="C16" s="444"/>
      <c r="D16" s="444"/>
      <c r="E16" s="444"/>
      <c r="F16" s="444"/>
      <c r="G16" s="444"/>
      <c r="H16" s="444"/>
      <c r="I16" s="444"/>
      <c r="J16" s="444"/>
      <c r="K16" s="445"/>
      <c r="L16" s="533" t="s">
        <v>229</v>
      </c>
      <c r="M16" s="534"/>
      <c r="N16" s="534"/>
      <c r="O16" s="534"/>
      <c r="P16" s="534"/>
      <c r="Q16" s="535"/>
      <c r="R16" s="530" t="s">
        <v>230</v>
      </c>
      <c r="S16" s="531"/>
      <c r="T16" s="531"/>
      <c r="U16" s="531"/>
      <c r="V16" s="532"/>
      <c r="W16" s="413"/>
      <c r="X16" s="370"/>
      <c r="Y16" s="370"/>
      <c r="Z16" s="370"/>
      <c r="AA16" s="370"/>
      <c r="AB16" s="371"/>
      <c r="AC16" s="536">
        <v>15.4</v>
      </c>
      <c r="AD16" s="537"/>
      <c r="AE16" s="537"/>
      <c r="AF16" s="537"/>
      <c r="AG16" s="538"/>
      <c r="AH16" s="536">
        <v>17</v>
      </c>
      <c r="AI16" s="537"/>
      <c r="AJ16" s="537"/>
      <c r="AK16" s="537"/>
      <c r="AL16" s="539"/>
      <c r="AM16" s="520"/>
      <c r="AN16" s="482"/>
      <c r="AO16" s="482"/>
      <c r="AP16" s="482"/>
      <c r="AQ16" s="482"/>
      <c r="AR16" s="482"/>
      <c r="AS16" s="482"/>
      <c r="AT16" s="483"/>
      <c r="AU16" s="521"/>
      <c r="AV16" s="522"/>
      <c r="AW16" s="522"/>
      <c r="AX16" s="522"/>
      <c r="AY16" s="488" t="s">
        <v>106</v>
      </c>
      <c r="AZ16" s="489"/>
      <c r="BA16" s="489"/>
      <c r="BB16" s="489"/>
      <c r="BC16" s="489"/>
      <c r="BD16" s="489"/>
      <c r="BE16" s="489"/>
      <c r="BF16" s="489"/>
      <c r="BG16" s="489"/>
      <c r="BH16" s="489"/>
      <c r="BI16" s="489"/>
      <c r="BJ16" s="489"/>
      <c r="BK16" s="489"/>
      <c r="BL16" s="489"/>
      <c r="BM16" s="490"/>
      <c r="BN16" s="491">
        <v>12548939</v>
      </c>
      <c r="BO16" s="492"/>
      <c r="BP16" s="492"/>
      <c r="BQ16" s="492"/>
      <c r="BR16" s="492"/>
      <c r="BS16" s="492"/>
      <c r="BT16" s="492"/>
      <c r="BU16" s="493"/>
      <c r="BV16" s="491">
        <v>12741297</v>
      </c>
      <c r="BW16" s="492"/>
      <c r="BX16" s="492"/>
      <c r="BY16" s="492"/>
      <c r="BZ16" s="492"/>
      <c r="CA16" s="492"/>
      <c r="CB16" s="492"/>
      <c r="CC16" s="493"/>
      <c r="CD16" s="21"/>
      <c r="CE16" s="352"/>
      <c r="CF16" s="352"/>
      <c r="CG16" s="352"/>
      <c r="CH16" s="352"/>
      <c r="CI16" s="352"/>
      <c r="CJ16" s="352"/>
      <c r="CK16" s="352"/>
      <c r="CL16" s="352"/>
      <c r="CM16" s="352"/>
      <c r="CN16" s="352"/>
      <c r="CO16" s="352"/>
      <c r="CP16" s="352"/>
      <c r="CQ16" s="352"/>
      <c r="CR16" s="352"/>
      <c r="CS16" s="353"/>
      <c r="CT16" s="354"/>
      <c r="CU16" s="355"/>
      <c r="CV16" s="355"/>
      <c r="CW16" s="355"/>
      <c r="CX16" s="355"/>
      <c r="CY16" s="355"/>
      <c r="CZ16" s="355"/>
      <c r="DA16" s="356"/>
      <c r="DB16" s="354"/>
      <c r="DC16" s="355"/>
      <c r="DD16" s="355"/>
      <c r="DE16" s="355"/>
      <c r="DF16" s="355"/>
      <c r="DG16" s="355"/>
      <c r="DH16" s="355"/>
      <c r="DI16" s="356"/>
    </row>
    <row r="17" spans="1:113" ht="18.75" customHeight="1">
      <c r="A17" s="2"/>
      <c r="B17" s="446"/>
      <c r="C17" s="447"/>
      <c r="D17" s="447"/>
      <c r="E17" s="447"/>
      <c r="F17" s="447"/>
      <c r="G17" s="447"/>
      <c r="H17" s="447"/>
      <c r="I17" s="447"/>
      <c r="J17" s="447"/>
      <c r="K17" s="448"/>
      <c r="L17" s="15"/>
      <c r="M17" s="527" t="s">
        <v>99</v>
      </c>
      <c r="N17" s="528"/>
      <c r="O17" s="528"/>
      <c r="P17" s="528"/>
      <c r="Q17" s="529"/>
      <c r="R17" s="530" t="s">
        <v>232</v>
      </c>
      <c r="S17" s="531"/>
      <c r="T17" s="531"/>
      <c r="U17" s="531"/>
      <c r="V17" s="532"/>
      <c r="W17" s="425" t="s">
        <v>93</v>
      </c>
      <c r="X17" s="367"/>
      <c r="Y17" s="367"/>
      <c r="Z17" s="367"/>
      <c r="AA17" s="367"/>
      <c r="AB17" s="368"/>
      <c r="AC17" s="484">
        <v>33942</v>
      </c>
      <c r="AD17" s="485"/>
      <c r="AE17" s="485"/>
      <c r="AF17" s="485"/>
      <c r="AG17" s="486"/>
      <c r="AH17" s="484">
        <v>29827</v>
      </c>
      <c r="AI17" s="485"/>
      <c r="AJ17" s="485"/>
      <c r="AK17" s="485"/>
      <c r="AL17" s="487"/>
      <c r="AM17" s="520"/>
      <c r="AN17" s="482"/>
      <c r="AO17" s="482"/>
      <c r="AP17" s="482"/>
      <c r="AQ17" s="482"/>
      <c r="AR17" s="482"/>
      <c r="AS17" s="482"/>
      <c r="AT17" s="483"/>
      <c r="AU17" s="521"/>
      <c r="AV17" s="522"/>
      <c r="AW17" s="522"/>
      <c r="AX17" s="522"/>
      <c r="AY17" s="488" t="s">
        <v>233</v>
      </c>
      <c r="AZ17" s="489"/>
      <c r="BA17" s="489"/>
      <c r="BB17" s="489"/>
      <c r="BC17" s="489"/>
      <c r="BD17" s="489"/>
      <c r="BE17" s="489"/>
      <c r="BF17" s="489"/>
      <c r="BG17" s="489"/>
      <c r="BH17" s="489"/>
      <c r="BI17" s="489"/>
      <c r="BJ17" s="489"/>
      <c r="BK17" s="489"/>
      <c r="BL17" s="489"/>
      <c r="BM17" s="490"/>
      <c r="BN17" s="491">
        <v>17083188</v>
      </c>
      <c r="BO17" s="492"/>
      <c r="BP17" s="492"/>
      <c r="BQ17" s="492"/>
      <c r="BR17" s="492"/>
      <c r="BS17" s="492"/>
      <c r="BT17" s="492"/>
      <c r="BU17" s="493"/>
      <c r="BV17" s="491">
        <v>16175893</v>
      </c>
      <c r="BW17" s="492"/>
      <c r="BX17" s="492"/>
      <c r="BY17" s="492"/>
      <c r="BZ17" s="492"/>
      <c r="CA17" s="492"/>
      <c r="CB17" s="492"/>
      <c r="CC17" s="493"/>
      <c r="CD17" s="21"/>
      <c r="CE17" s="352"/>
      <c r="CF17" s="352"/>
      <c r="CG17" s="352"/>
      <c r="CH17" s="352"/>
      <c r="CI17" s="352"/>
      <c r="CJ17" s="352"/>
      <c r="CK17" s="352"/>
      <c r="CL17" s="352"/>
      <c r="CM17" s="352"/>
      <c r="CN17" s="352"/>
      <c r="CO17" s="352"/>
      <c r="CP17" s="352"/>
      <c r="CQ17" s="352"/>
      <c r="CR17" s="352"/>
      <c r="CS17" s="353"/>
      <c r="CT17" s="354"/>
      <c r="CU17" s="355"/>
      <c r="CV17" s="355"/>
      <c r="CW17" s="355"/>
      <c r="CX17" s="355"/>
      <c r="CY17" s="355"/>
      <c r="CZ17" s="355"/>
      <c r="DA17" s="356"/>
      <c r="DB17" s="354"/>
      <c r="DC17" s="355"/>
      <c r="DD17" s="355"/>
      <c r="DE17" s="355"/>
      <c r="DF17" s="355"/>
      <c r="DG17" s="355"/>
      <c r="DH17" s="355"/>
      <c r="DI17" s="356"/>
    </row>
    <row r="18" spans="1:113" ht="18.75" customHeight="1">
      <c r="A18" s="2"/>
      <c r="B18" s="507" t="s">
        <v>234</v>
      </c>
      <c r="C18" s="439"/>
      <c r="D18" s="439"/>
      <c r="E18" s="508"/>
      <c r="F18" s="508"/>
      <c r="G18" s="508"/>
      <c r="H18" s="508"/>
      <c r="I18" s="508"/>
      <c r="J18" s="508"/>
      <c r="K18" s="508"/>
      <c r="L18" s="523">
        <v>11.04</v>
      </c>
      <c r="M18" s="523"/>
      <c r="N18" s="523"/>
      <c r="O18" s="523"/>
      <c r="P18" s="523"/>
      <c r="Q18" s="523"/>
      <c r="R18" s="524"/>
      <c r="S18" s="524"/>
      <c r="T18" s="524"/>
      <c r="U18" s="524"/>
      <c r="V18" s="525"/>
      <c r="W18" s="426"/>
      <c r="X18" s="427"/>
      <c r="Y18" s="427"/>
      <c r="Z18" s="427"/>
      <c r="AA18" s="427"/>
      <c r="AB18" s="420"/>
      <c r="AC18" s="463">
        <v>83.9</v>
      </c>
      <c r="AD18" s="464"/>
      <c r="AE18" s="464"/>
      <c r="AF18" s="464"/>
      <c r="AG18" s="526"/>
      <c r="AH18" s="463">
        <v>82.2</v>
      </c>
      <c r="AI18" s="464"/>
      <c r="AJ18" s="464"/>
      <c r="AK18" s="464"/>
      <c r="AL18" s="465"/>
      <c r="AM18" s="520"/>
      <c r="AN18" s="482"/>
      <c r="AO18" s="482"/>
      <c r="AP18" s="482"/>
      <c r="AQ18" s="482"/>
      <c r="AR18" s="482"/>
      <c r="AS18" s="482"/>
      <c r="AT18" s="483"/>
      <c r="AU18" s="521"/>
      <c r="AV18" s="522"/>
      <c r="AW18" s="522"/>
      <c r="AX18" s="522"/>
      <c r="AY18" s="488" t="s">
        <v>235</v>
      </c>
      <c r="AZ18" s="489"/>
      <c r="BA18" s="489"/>
      <c r="BB18" s="489"/>
      <c r="BC18" s="489"/>
      <c r="BD18" s="489"/>
      <c r="BE18" s="489"/>
      <c r="BF18" s="489"/>
      <c r="BG18" s="489"/>
      <c r="BH18" s="489"/>
      <c r="BI18" s="489"/>
      <c r="BJ18" s="489"/>
      <c r="BK18" s="489"/>
      <c r="BL18" s="489"/>
      <c r="BM18" s="490"/>
      <c r="BN18" s="491">
        <v>16032096</v>
      </c>
      <c r="BO18" s="492"/>
      <c r="BP18" s="492"/>
      <c r="BQ18" s="492"/>
      <c r="BR18" s="492"/>
      <c r="BS18" s="492"/>
      <c r="BT18" s="492"/>
      <c r="BU18" s="493"/>
      <c r="BV18" s="491">
        <v>15503309</v>
      </c>
      <c r="BW18" s="492"/>
      <c r="BX18" s="492"/>
      <c r="BY18" s="492"/>
      <c r="BZ18" s="492"/>
      <c r="CA18" s="492"/>
      <c r="CB18" s="492"/>
      <c r="CC18" s="493"/>
      <c r="CD18" s="21"/>
      <c r="CE18" s="352"/>
      <c r="CF18" s="352"/>
      <c r="CG18" s="352"/>
      <c r="CH18" s="352"/>
      <c r="CI18" s="352"/>
      <c r="CJ18" s="352"/>
      <c r="CK18" s="352"/>
      <c r="CL18" s="352"/>
      <c r="CM18" s="352"/>
      <c r="CN18" s="352"/>
      <c r="CO18" s="352"/>
      <c r="CP18" s="352"/>
      <c r="CQ18" s="352"/>
      <c r="CR18" s="352"/>
      <c r="CS18" s="353"/>
      <c r="CT18" s="354"/>
      <c r="CU18" s="355"/>
      <c r="CV18" s="355"/>
      <c r="CW18" s="355"/>
      <c r="CX18" s="355"/>
      <c r="CY18" s="355"/>
      <c r="CZ18" s="355"/>
      <c r="DA18" s="356"/>
      <c r="DB18" s="354"/>
      <c r="DC18" s="355"/>
      <c r="DD18" s="355"/>
      <c r="DE18" s="355"/>
      <c r="DF18" s="355"/>
      <c r="DG18" s="355"/>
      <c r="DH18" s="355"/>
      <c r="DI18" s="356"/>
    </row>
    <row r="19" spans="1:113" ht="18.75" customHeight="1">
      <c r="A19" s="2"/>
      <c r="B19" s="507" t="s">
        <v>67</v>
      </c>
      <c r="C19" s="439"/>
      <c r="D19" s="439"/>
      <c r="E19" s="508"/>
      <c r="F19" s="508"/>
      <c r="G19" s="508"/>
      <c r="H19" s="508"/>
      <c r="I19" s="508"/>
      <c r="J19" s="508"/>
      <c r="K19" s="508"/>
      <c r="L19" s="509">
        <v>7608</v>
      </c>
      <c r="M19" s="509"/>
      <c r="N19" s="509"/>
      <c r="O19" s="509"/>
      <c r="P19" s="509"/>
      <c r="Q19" s="509"/>
      <c r="R19" s="510"/>
      <c r="S19" s="510"/>
      <c r="T19" s="510"/>
      <c r="U19" s="510"/>
      <c r="V19" s="511"/>
      <c r="W19" s="409"/>
      <c r="X19" s="410"/>
      <c r="Y19" s="410"/>
      <c r="Z19" s="410"/>
      <c r="AA19" s="410"/>
      <c r="AB19" s="410"/>
      <c r="AC19" s="518"/>
      <c r="AD19" s="518"/>
      <c r="AE19" s="518"/>
      <c r="AF19" s="518"/>
      <c r="AG19" s="518"/>
      <c r="AH19" s="518"/>
      <c r="AI19" s="518"/>
      <c r="AJ19" s="518"/>
      <c r="AK19" s="518"/>
      <c r="AL19" s="519"/>
      <c r="AM19" s="520"/>
      <c r="AN19" s="482"/>
      <c r="AO19" s="482"/>
      <c r="AP19" s="482"/>
      <c r="AQ19" s="482"/>
      <c r="AR19" s="482"/>
      <c r="AS19" s="482"/>
      <c r="AT19" s="483"/>
      <c r="AU19" s="521"/>
      <c r="AV19" s="522"/>
      <c r="AW19" s="522"/>
      <c r="AX19" s="522"/>
      <c r="AY19" s="488" t="s">
        <v>236</v>
      </c>
      <c r="AZ19" s="489"/>
      <c r="BA19" s="489"/>
      <c r="BB19" s="489"/>
      <c r="BC19" s="489"/>
      <c r="BD19" s="489"/>
      <c r="BE19" s="489"/>
      <c r="BF19" s="489"/>
      <c r="BG19" s="489"/>
      <c r="BH19" s="489"/>
      <c r="BI19" s="489"/>
      <c r="BJ19" s="489"/>
      <c r="BK19" s="489"/>
      <c r="BL19" s="489"/>
      <c r="BM19" s="490"/>
      <c r="BN19" s="491">
        <v>24254611</v>
      </c>
      <c r="BO19" s="492"/>
      <c r="BP19" s="492"/>
      <c r="BQ19" s="492"/>
      <c r="BR19" s="492"/>
      <c r="BS19" s="492"/>
      <c r="BT19" s="492"/>
      <c r="BU19" s="493"/>
      <c r="BV19" s="491">
        <v>23229710</v>
      </c>
      <c r="BW19" s="492"/>
      <c r="BX19" s="492"/>
      <c r="BY19" s="492"/>
      <c r="BZ19" s="492"/>
      <c r="CA19" s="492"/>
      <c r="CB19" s="492"/>
      <c r="CC19" s="493"/>
      <c r="CD19" s="21"/>
      <c r="CE19" s="352"/>
      <c r="CF19" s="352"/>
      <c r="CG19" s="352"/>
      <c r="CH19" s="352"/>
      <c r="CI19" s="352"/>
      <c r="CJ19" s="352"/>
      <c r="CK19" s="352"/>
      <c r="CL19" s="352"/>
      <c r="CM19" s="352"/>
      <c r="CN19" s="352"/>
      <c r="CO19" s="352"/>
      <c r="CP19" s="352"/>
      <c r="CQ19" s="352"/>
      <c r="CR19" s="352"/>
      <c r="CS19" s="353"/>
      <c r="CT19" s="354"/>
      <c r="CU19" s="355"/>
      <c r="CV19" s="355"/>
      <c r="CW19" s="355"/>
      <c r="CX19" s="355"/>
      <c r="CY19" s="355"/>
      <c r="CZ19" s="355"/>
      <c r="DA19" s="356"/>
      <c r="DB19" s="354"/>
      <c r="DC19" s="355"/>
      <c r="DD19" s="355"/>
      <c r="DE19" s="355"/>
      <c r="DF19" s="355"/>
      <c r="DG19" s="355"/>
      <c r="DH19" s="355"/>
      <c r="DI19" s="356"/>
    </row>
    <row r="20" spans="1:113" ht="18.75" customHeight="1">
      <c r="A20" s="2"/>
      <c r="B20" s="507" t="s">
        <v>240</v>
      </c>
      <c r="C20" s="439"/>
      <c r="D20" s="439"/>
      <c r="E20" s="508"/>
      <c r="F20" s="508"/>
      <c r="G20" s="508"/>
      <c r="H20" s="508"/>
      <c r="I20" s="508"/>
      <c r="J20" s="508"/>
      <c r="K20" s="508"/>
      <c r="L20" s="509">
        <v>39889</v>
      </c>
      <c r="M20" s="509"/>
      <c r="N20" s="509"/>
      <c r="O20" s="509"/>
      <c r="P20" s="509"/>
      <c r="Q20" s="509"/>
      <c r="R20" s="510"/>
      <c r="S20" s="510"/>
      <c r="T20" s="510"/>
      <c r="U20" s="510"/>
      <c r="V20" s="511"/>
      <c r="W20" s="426"/>
      <c r="X20" s="427"/>
      <c r="Y20" s="427"/>
      <c r="Z20" s="427"/>
      <c r="AA20" s="427"/>
      <c r="AB20" s="427"/>
      <c r="AC20" s="512"/>
      <c r="AD20" s="512"/>
      <c r="AE20" s="512"/>
      <c r="AF20" s="512"/>
      <c r="AG20" s="512"/>
      <c r="AH20" s="512"/>
      <c r="AI20" s="512"/>
      <c r="AJ20" s="512"/>
      <c r="AK20" s="512"/>
      <c r="AL20" s="513"/>
      <c r="AM20" s="514"/>
      <c r="AN20" s="455"/>
      <c r="AO20" s="455"/>
      <c r="AP20" s="455"/>
      <c r="AQ20" s="455"/>
      <c r="AR20" s="455"/>
      <c r="AS20" s="455"/>
      <c r="AT20" s="456"/>
      <c r="AU20" s="515"/>
      <c r="AV20" s="516"/>
      <c r="AW20" s="516"/>
      <c r="AX20" s="517"/>
      <c r="AY20" s="488"/>
      <c r="AZ20" s="489"/>
      <c r="BA20" s="489"/>
      <c r="BB20" s="489"/>
      <c r="BC20" s="489"/>
      <c r="BD20" s="489"/>
      <c r="BE20" s="489"/>
      <c r="BF20" s="489"/>
      <c r="BG20" s="489"/>
      <c r="BH20" s="489"/>
      <c r="BI20" s="489"/>
      <c r="BJ20" s="489"/>
      <c r="BK20" s="489"/>
      <c r="BL20" s="489"/>
      <c r="BM20" s="490"/>
      <c r="BN20" s="491"/>
      <c r="BO20" s="492"/>
      <c r="BP20" s="492"/>
      <c r="BQ20" s="492"/>
      <c r="BR20" s="492"/>
      <c r="BS20" s="492"/>
      <c r="BT20" s="492"/>
      <c r="BU20" s="493"/>
      <c r="BV20" s="491"/>
      <c r="BW20" s="492"/>
      <c r="BX20" s="492"/>
      <c r="BY20" s="492"/>
      <c r="BZ20" s="492"/>
      <c r="CA20" s="492"/>
      <c r="CB20" s="492"/>
      <c r="CC20" s="493"/>
      <c r="CD20" s="21"/>
      <c r="CE20" s="352"/>
      <c r="CF20" s="352"/>
      <c r="CG20" s="352"/>
      <c r="CH20" s="352"/>
      <c r="CI20" s="352"/>
      <c r="CJ20" s="352"/>
      <c r="CK20" s="352"/>
      <c r="CL20" s="352"/>
      <c r="CM20" s="352"/>
      <c r="CN20" s="352"/>
      <c r="CO20" s="352"/>
      <c r="CP20" s="352"/>
      <c r="CQ20" s="352"/>
      <c r="CR20" s="352"/>
      <c r="CS20" s="353"/>
      <c r="CT20" s="354"/>
      <c r="CU20" s="355"/>
      <c r="CV20" s="355"/>
      <c r="CW20" s="355"/>
      <c r="CX20" s="355"/>
      <c r="CY20" s="355"/>
      <c r="CZ20" s="355"/>
      <c r="DA20" s="356"/>
      <c r="DB20" s="354"/>
      <c r="DC20" s="355"/>
      <c r="DD20" s="355"/>
      <c r="DE20" s="355"/>
      <c r="DF20" s="355"/>
      <c r="DG20" s="355"/>
      <c r="DH20" s="355"/>
      <c r="DI20" s="356"/>
    </row>
    <row r="21" spans="1:113" ht="18.75" customHeight="1">
      <c r="A21" s="2"/>
      <c r="B21" s="504" t="s">
        <v>241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66"/>
      <c r="AZ21" s="467"/>
      <c r="BA21" s="467"/>
      <c r="BB21" s="467"/>
      <c r="BC21" s="467"/>
      <c r="BD21" s="467"/>
      <c r="BE21" s="467"/>
      <c r="BF21" s="467"/>
      <c r="BG21" s="467"/>
      <c r="BH21" s="467"/>
      <c r="BI21" s="467"/>
      <c r="BJ21" s="467"/>
      <c r="BK21" s="467"/>
      <c r="BL21" s="467"/>
      <c r="BM21" s="468"/>
      <c r="BN21" s="469"/>
      <c r="BO21" s="470"/>
      <c r="BP21" s="470"/>
      <c r="BQ21" s="470"/>
      <c r="BR21" s="470"/>
      <c r="BS21" s="470"/>
      <c r="BT21" s="470"/>
      <c r="BU21" s="471"/>
      <c r="BV21" s="469"/>
      <c r="BW21" s="470"/>
      <c r="BX21" s="470"/>
      <c r="BY21" s="470"/>
      <c r="BZ21" s="470"/>
      <c r="CA21" s="470"/>
      <c r="CB21" s="470"/>
      <c r="CC21" s="471"/>
      <c r="CD21" s="21"/>
      <c r="CE21" s="352"/>
      <c r="CF21" s="352"/>
      <c r="CG21" s="352"/>
      <c r="CH21" s="352"/>
      <c r="CI21" s="352"/>
      <c r="CJ21" s="352"/>
      <c r="CK21" s="352"/>
      <c r="CL21" s="352"/>
      <c r="CM21" s="352"/>
      <c r="CN21" s="352"/>
      <c r="CO21" s="352"/>
      <c r="CP21" s="352"/>
      <c r="CQ21" s="352"/>
      <c r="CR21" s="352"/>
      <c r="CS21" s="353"/>
      <c r="CT21" s="354"/>
      <c r="CU21" s="355"/>
      <c r="CV21" s="355"/>
      <c r="CW21" s="355"/>
      <c r="CX21" s="355"/>
      <c r="CY21" s="355"/>
      <c r="CZ21" s="355"/>
      <c r="DA21" s="356"/>
      <c r="DB21" s="354"/>
      <c r="DC21" s="355"/>
      <c r="DD21" s="355"/>
      <c r="DE21" s="355"/>
      <c r="DF21" s="355"/>
      <c r="DG21" s="355"/>
      <c r="DH21" s="355"/>
      <c r="DI21" s="356"/>
    </row>
    <row r="22" spans="1:113" ht="18.75" customHeight="1">
      <c r="A22" s="2"/>
      <c r="B22" s="473" t="s">
        <v>242</v>
      </c>
      <c r="C22" s="387"/>
      <c r="D22" s="388"/>
      <c r="E22" s="366" t="s">
        <v>8</v>
      </c>
      <c r="F22" s="367"/>
      <c r="G22" s="367"/>
      <c r="H22" s="367"/>
      <c r="I22" s="367"/>
      <c r="J22" s="367"/>
      <c r="K22" s="368"/>
      <c r="L22" s="366" t="s">
        <v>244</v>
      </c>
      <c r="M22" s="367"/>
      <c r="N22" s="367"/>
      <c r="O22" s="367"/>
      <c r="P22" s="368"/>
      <c r="Q22" s="372" t="s">
        <v>246</v>
      </c>
      <c r="R22" s="373"/>
      <c r="S22" s="373"/>
      <c r="T22" s="373"/>
      <c r="U22" s="373"/>
      <c r="V22" s="374"/>
      <c r="W22" s="386" t="s">
        <v>247</v>
      </c>
      <c r="X22" s="387"/>
      <c r="Y22" s="388"/>
      <c r="Z22" s="366" t="s">
        <v>8</v>
      </c>
      <c r="AA22" s="367"/>
      <c r="AB22" s="367"/>
      <c r="AC22" s="367"/>
      <c r="AD22" s="367"/>
      <c r="AE22" s="367"/>
      <c r="AF22" s="367"/>
      <c r="AG22" s="368"/>
      <c r="AH22" s="378" t="s">
        <v>186</v>
      </c>
      <c r="AI22" s="367"/>
      <c r="AJ22" s="367"/>
      <c r="AK22" s="367"/>
      <c r="AL22" s="368"/>
      <c r="AM22" s="378" t="s">
        <v>248</v>
      </c>
      <c r="AN22" s="379"/>
      <c r="AO22" s="379"/>
      <c r="AP22" s="379"/>
      <c r="AQ22" s="379"/>
      <c r="AR22" s="380"/>
      <c r="AS22" s="372" t="s">
        <v>246</v>
      </c>
      <c r="AT22" s="373"/>
      <c r="AU22" s="373"/>
      <c r="AV22" s="373"/>
      <c r="AW22" s="373"/>
      <c r="AX22" s="384"/>
      <c r="AY22" s="494" t="s">
        <v>250</v>
      </c>
      <c r="AZ22" s="495"/>
      <c r="BA22" s="495"/>
      <c r="BB22" s="495"/>
      <c r="BC22" s="495"/>
      <c r="BD22" s="495"/>
      <c r="BE22" s="495"/>
      <c r="BF22" s="495"/>
      <c r="BG22" s="495"/>
      <c r="BH22" s="495"/>
      <c r="BI22" s="495"/>
      <c r="BJ22" s="495"/>
      <c r="BK22" s="495"/>
      <c r="BL22" s="495"/>
      <c r="BM22" s="496"/>
      <c r="BN22" s="478">
        <v>17673131</v>
      </c>
      <c r="BO22" s="479"/>
      <c r="BP22" s="479"/>
      <c r="BQ22" s="479"/>
      <c r="BR22" s="479"/>
      <c r="BS22" s="479"/>
      <c r="BT22" s="479"/>
      <c r="BU22" s="480"/>
      <c r="BV22" s="478">
        <v>18280247</v>
      </c>
      <c r="BW22" s="479"/>
      <c r="BX22" s="479"/>
      <c r="BY22" s="479"/>
      <c r="BZ22" s="479"/>
      <c r="CA22" s="479"/>
      <c r="CB22" s="479"/>
      <c r="CC22" s="480"/>
      <c r="CD22" s="21"/>
      <c r="CE22" s="352"/>
      <c r="CF22" s="352"/>
      <c r="CG22" s="352"/>
      <c r="CH22" s="352"/>
      <c r="CI22" s="352"/>
      <c r="CJ22" s="352"/>
      <c r="CK22" s="352"/>
      <c r="CL22" s="352"/>
      <c r="CM22" s="352"/>
      <c r="CN22" s="352"/>
      <c r="CO22" s="352"/>
      <c r="CP22" s="352"/>
      <c r="CQ22" s="352"/>
      <c r="CR22" s="352"/>
      <c r="CS22" s="353"/>
      <c r="CT22" s="354"/>
      <c r="CU22" s="355"/>
      <c r="CV22" s="355"/>
      <c r="CW22" s="355"/>
      <c r="CX22" s="355"/>
      <c r="CY22" s="355"/>
      <c r="CZ22" s="355"/>
      <c r="DA22" s="356"/>
      <c r="DB22" s="354"/>
      <c r="DC22" s="355"/>
      <c r="DD22" s="355"/>
      <c r="DE22" s="355"/>
      <c r="DF22" s="355"/>
      <c r="DG22" s="355"/>
      <c r="DH22" s="355"/>
      <c r="DI22" s="356"/>
    </row>
    <row r="23" spans="1:113" ht="18.75" customHeight="1">
      <c r="A23" s="2"/>
      <c r="B23" s="474"/>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8" t="s">
        <v>252</v>
      </c>
      <c r="AZ23" s="489"/>
      <c r="BA23" s="489"/>
      <c r="BB23" s="489"/>
      <c r="BC23" s="489"/>
      <c r="BD23" s="489"/>
      <c r="BE23" s="489"/>
      <c r="BF23" s="489"/>
      <c r="BG23" s="489"/>
      <c r="BH23" s="489"/>
      <c r="BI23" s="489"/>
      <c r="BJ23" s="489"/>
      <c r="BK23" s="489"/>
      <c r="BL23" s="489"/>
      <c r="BM23" s="490"/>
      <c r="BN23" s="491">
        <v>5513138</v>
      </c>
      <c r="BO23" s="492"/>
      <c r="BP23" s="492"/>
      <c r="BQ23" s="492"/>
      <c r="BR23" s="492"/>
      <c r="BS23" s="492"/>
      <c r="BT23" s="492"/>
      <c r="BU23" s="493"/>
      <c r="BV23" s="491">
        <v>6107897</v>
      </c>
      <c r="BW23" s="492"/>
      <c r="BX23" s="492"/>
      <c r="BY23" s="492"/>
      <c r="BZ23" s="492"/>
      <c r="CA23" s="492"/>
      <c r="CB23" s="492"/>
      <c r="CC23" s="493"/>
      <c r="CD23" s="21"/>
      <c r="CE23" s="352"/>
      <c r="CF23" s="352"/>
      <c r="CG23" s="352"/>
      <c r="CH23" s="352"/>
      <c r="CI23" s="352"/>
      <c r="CJ23" s="352"/>
      <c r="CK23" s="352"/>
      <c r="CL23" s="352"/>
      <c r="CM23" s="352"/>
      <c r="CN23" s="352"/>
      <c r="CO23" s="352"/>
      <c r="CP23" s="352"/>
      <c r="CQ23" s="352"/>
      <c r="CR23" s="352"/>
      <c r="CS23" s="353"/>
      <c r="CT23" s="354"/>
      <c r="CU23" s="355"/>
      <c r="CV23" s="355"/>
      <c r="CW23" s="355"/>
      <c r="CX23" s="355"/>
      <c r="CY23" s="355"/>
      <c r="CZ23" s="355"/>
      <c r="DA23" s="356"/>
      <c r="DB23" s="354"/>
      <c r="DC23" s="355"/>
      <c r="DD23" s="355"/>
      <c r="DE23" s="355"/>
      <c r="DF23" s="355"/>
      <c r="DG23" s="355"/>
      <c r="DH23" s="355"/>
      <c r="DI23" s="356"/>
    </row>
    <row r="24" spans="1:113" ht="18.75" customHeight="1">
      <c r="A24" s="2"/>
      <c r="B24" s="474"/>
      <c r="C24" s="390"/>
      <c r="D24" s="391"/>
      <c r="E24" s="481" t="s">
        <v>254</v>
      </c>
      <c r="F24" s="482"/>
      <c r="G24" s="482"/>
      <c r="H24" s="482"/>
      <c r="I24" s="482"/>
      <c r="J24" s="482"/>
      <c r="K24" s="483"/>
      <c r="L24" s="484">
        <v>1</v>
      </c>
      <c r="M24" s="485"/>
      <c r="N24" s="485"/>
      <c r="O24" s="485"/>
      <c r="P24" s="486"/>
      <c r="Q24" s="484">
        <v>8470</v>
      </c>
      <c r="R24" s="485"/>
      <c r="S24" s="485"/>
      <c r="T24" s="485"/>
      <c r="U24" s="485"/>
      <c r="V24" s="486"/>
      <c r="W24" s="389"/>
      <c r="X24" s="390"/>
      <c r="Y24" s="391"/>
      <c r="Z24" s="481" t="s">
        <v>255</v>
      </c>
      <c r="AA24" s="482"/>
      <c r="AB24" s="482"/>
      <c r="AC24" s="482"/>
      <c r="AD24" s="482"/>
      <c r="AE24" s="482"/>
      <c r="AF24" s="482"/>
      <c r="AG24" s="483"/>
      <c r="AH24" s="484">
        <v>394</v>
      </c>
      <c r="AI24" s="485"/>
      <c r="AJ24" s="485"/>
      <c r="AK24" s="485"/>
      <c r="AL24" s="486"/>
      <c r="AM24" s="484">
        <v>1226522</v>
      </c>
      <c r="AN24" s="485"/>
      <c r="AO24" s="485"/>
      <c r="AP24" s="485"/>
      <c r="AQ24" s="485"/>
      <c r="AR24" s="486"/>
      <c r="AS24" s="484">
        <v>3113</v>
      </c>
      <c r="AT24" s="485"/>
      <c r="AU24" s="485"/>
      <c r="AV24" s="485"/>
      <c r="AW24" s="485"/>
      <c r="AX24" s="487"/>
      <c r="AY24" s="466" t="s">
        <v>257</v>
      </c>
      <c r="AZ24" s="467"/>
      <c r="BA24" s="467"/>
      <c r="BB24" s="467"/>
      <c r="BC24" s="467"/>
      <c r="BD24" s="467"/>
      <c r="BE24" s="467"/>
      <c r="BF24" s="467"/>
      <c r="BG24" s="467"/>
      <c r="BH24" s="467"/>
      <c r="BI24" s="467"/>
      <c r="BJ24" s="467"/>
      <c r="BK24" s="467"/>
      <c r="BL24" s="467"/>
      <c r="BM24" s="468"/>
      <c r="BN24" s="491">
        <v>14878701</v>
      </c>
      <c r="BO24" s="492"/>
      <c r="BP24" s="492"/>
      <c r="BQ24" s="492"/>
      <c r="BR24" s="492"/>
      <c r="BS24" s="492"/>
      <c r="BT24" s="492"/>
      <c r="BU24" s="493"/>
      <c r="BV24" s="491">
        <v>14886289</v>
      </c>
      <c r="BW24" s="492"/>
      <c r="BX24" s="492"/>
      <c r="BY24" s="492"/>
      <c r="BZ24" s="492"/>
      <c r="CA24" s="492"/>
      <c r="CB24" s="492"/>
      <c r="CC24" s="493"/>
      <c r="CD24" s="21"/>
      <c r="CE24" s="352"/>
      <c r="CF24" s="352"/>
      <c r="CG24" s="352"/>
      <c r="CH24" s="352"/>
      <c r="CI24" s="352"/>
      <c r="CJ24" s="352"/>
      <c r="CK24" s="352"/>
      <c r="CL24" s="352"/>
      <c r="CM24" s="352"/>
      <c r="CN24" s="352"/>
      <c r="CO24" s="352"/>
      <c r="CP24" s="352"/>
      <c r="CQ24" s="352"/>
      <c r="CR24" s="352"/>
      <c r="CS24" s="353"/>
      <c r="CT24" s="354"/>
      <c r="CU24" s="355"/>
      <c r="CV24" s="355"/>
      <c r="CW24" s="355"/>
      <c r="CX24" s="355"/>
      <c r="CY24" s="355"/>
      <c r="CZ24" s="355"/>
      <c r="DA24" s="356"/>
      <c r="DB24" s="354"/>
      <c r="DC24" s="355"/>
      <c r="DD24" s="355"/>
      <c r="DE24" s="355"/>
      <c r="DF24" s="355"/>
      <c r="DG24" s="355"/>
      <c r="DH24" s="355"/>
      <c r="DI24" s="356"/>
    </row>
    <row r="25" spans="1:113" ht="18.75" customHeight="1">
      <c r="A25" s="2"/>
      <c r="B25" s="474"/>
      <c r="C25" s="390"/>
      <c r="D25" s="391"/>
      <c r="E25" s="481" t="s">
        <v>259</v>
      </c>
      <c r="F25" s="482"/>
      <c r="G25" s="482"/>
      <c r="H25" s="482"/>
      <c r="I25" s="482"/>
      <c r="J25" s="482"/>
      <c r="K25" s="483"/>
      <c r="L25" s="484">
        <v>1</v>
      </c>
      <c r="M25" s="485"/>
      <c r="N25" s="485"/>
      <c r="O25" s="485"/>
      <c r="P25" s="486"/>
      <c r="Q25" s="484">
        <v>7250</v>
      </c>
      <c r="R25" s="485"/>
      <c r="S25" s="485"/>
      <c r="T25" s="485"/>
      <c r="U25" s="485"/>
      <c r="V25" s="486"/>
      <c r="W25" s="389"/>
      <c r="X25" s="390"/>
      <c r="Y25" s="391"/>
      <c r="Z25" s="481" t="s">
        <v>260</v>
      </c>
      <c r="AA25" s="482"/>
      <c r="AB25" s="482"/>
      <c r="AC25" s="482"/>
      <c r="AD25" s="482"/>
      <c r="AE25" s="482"/>
      <c r="AF25" s="482"/>
      <c r="AG25" s="483"/>
      <c r="AH25" s="484" t="s">
        <v>202</v>
      </c>
      <c r="AI25" s="485"/>
      <c r="AJ25" s="485"/>
      <c r="AK25" s="485"/>
      <c r="AL25" s="486"/>
      <c r="AM25" s="484" t="s">
        <v>202</v>
      </c>
      <c r="AN25" s="485"/>
      <c r="AO25" s="485"/>
      <c r="AP25" s="485"/>
      <c r="AQ25" s="485"/>
      <c r="AR25" s="486"/>
      <c r="AS25" s="484" t="s">
        <v>202</v>
      </c>
      <c r="AT25" s="485"/>
      <c r="AU25" s="485"/>
      <c r="AV25" s="485"/>
      <c r="AW25" s="485"/>
      <c r="AX25" s="487"/>
      <c r="AY25" s="494" t="s">
        <v>34</v>
      </c>
      <c r="AZ25" s="495"/>
      <c r="BA25" s="495"/>
      <c r="BB25" s="495"/>
      <c r="BC25" s="495"/>
      <c r="BD25" s="495"/>
      <c r="BE25" s="495"/>
      <c r="BF25" s="495"/>
      <c r="BG25" s="495"/>
      <c r="BH25" s="495"/>
      <c r="BI25" s="495"/>
      <c r="BJ25" s="495"/>
      <c r="BK25" s="495"/>
      <c r="BL25" s="495"/>
      <c r="BM25" s="496"/>
      <c r="BN25" s="478">
        <v>3250027</v>
      </c>
      <c r="BO25" s="479"/>
      <c r="BP25" s="479"/>
      <c r="BQ25" s="479"/>
      <c r="BR25" s="479"/>
      <c r="BS25" s="479"/>
      <c r="BT25" s="479"/>
      <c r="BU25" s="480"/>
      <c r="BV25" s="478">
        <v>3443428</v>
      </c>
      <c r="BW25" s="479"/>
      <c r="BX25" s="479"/>
      <c r="BY25" s="479"/>
      <c r="BZ25" s="479"/>
      <c r="CA25" s="479"/>
      <c r="CB25" s="479"/>
      <c r="CC25" s="480"/>
      <c r="CD25" s="21"/>
      <c r="CE25" s="352"/>
      <c r="CF25" s="352"/>
      <c r="CG25" s="352"/>
      <c r="CH25" s="352"/>
      <c r="CI25" s="352"/>
      <c r="CJ25" s="352"/>
      <c r="CK25" s="352"/>
      <c r="CL25" s="352"/>
      <c r="CM25" s="352"/>
      <c r="CN25" s="352"/>
      <c r="CO25" s="352"/>
      <c r="CP25" s="352"/>
      <c r="CQ25" s="352"/>
      <c r="CR25" s="352"/>
      <c r="CS25" s="353"/>
      <c r="CT25" s="354"/>
      <c r="CU25" s="355"/>
      <c r="CV25" s="355"/>
      <c r="CW25" s="355"/>
      <c r="CX25" s="355"/>
      <c r="CY25" s="355"/>
      <c r="CZ25" s="355"/>
      <c r="DA25" s="356"/>
      <c r="DB25" s="354"/>
      <c r="DC25" s="355"/>
      <c r="DD25" s="355"/>
      <c r="DE25" s="355"/>
      <c r="DF25" s="355"/>
      <c r="DG25" s="355"/>
      <c r="DH25" s="355"/>
      <c r="DI25" s="356"/>
    </row>
    <row r="26" spans="1:113" ht="18.75" customHeight="1">
      <c r="A26" s="2"/>
      <c r="B26" s="474"/>
      <c r="C26" s="390"/>
      <c r="D26" s="391"/>
      <c r="E26" s="481" t="s">
        <v>261</v>
      </c>
      <c r="F26" s="482"/>
      <c r="G26" s="482"/>
      <c r="H26" s="482"/>
      <c r="I26" s="482"/>
      <c r="J26" s="482"/>
      <c r="K26" s="483"/>
      <c r="L26" s="484">
        <v>1</v>
      </c>
      <c r="M26" s="485"/>
      <c r="N26" s="485"/>
      <c r="O26" s="485"/>
      <c r="P26" s="486"/>
      <c r="Q26" s="484">
        <v>6930</v>
      </c>
      <c r="R26" s="485"/>
      <c r="S26" s="485"/>
      <c r="T26" s="485"/>
      <c r="U26" s="485"/>
      <c r="V26" s="486"/>
      <c r="W26" s="389"/>
      <c r="X26" s="390"/>
      <c r="Y26" s="391"/>
      <c r="Z26" s="481" t="s">
        <v>262</v>
      </c>
      <c r="AA26" s="500"/>
      <c r="AB26" s="500"/>
      <c r="AC26" s="500"/>
      <c r="AD26" s="500"/>
      <c r="AE26" s="500"/>
      <c r="AF26" s="500"/>
      <c r="AG26" s="501"/>
      <c r="AH26" s="484" t="s">
        <v>202</v>
      </c>
      <c r="AI26" s="485"/>
      <c r="AJ26" s="485"/>
      <c r="AK26" s="485"/>
      <c r="AL26" s="486"/>
      <c r="AM26" s="484" t="s">
        <v>202</v>
      </c>
      <c r="AN26" s="485"/>
      <c r="AO26" s="485"/>
      <c r="AP26" s="485"/>
      <c r="AQ26" s="485"/>
      <c r="AR26" s="486"/>
      <c r="AS26" s="484" t="s">
        <v>202</v>
      </c>
      <c r="AT26" s="485"/>
      <c r="AU26" s="485"/>
      <c r="AV26" s="485"/>
      <c r="AW26" s="485"/>
      <c r="AX26" s="487"/>
      <c r="AY26" s="502" t="s">
        <v>263</v>
      </c>
      <c r="AZ26" s="453"/>
      <c r="BA26" s="453"/>
      <c r="BB26" s="453"/>
      <c r="BC26" s="453"/>
      <c r="BD26" s="453"/>
      <c r="BE26" s="453"/>
      <c r="BF26" s="453"/>
      <c r="BG26" s="453"/>
      <c r="BH26" s="453"/>
      <c r="BI26" s="453"/>
      <c r="BJ26" s="453"/>
      <c r="BK26" s="453"/>
      <c r="BL26" s="453"/>
      <c r="BM26" s="503"/>
      <c r="BN26" s="491" t="s">
        <v>202</v>
      </c>
      <c r="BO26" s="492"/>
      <c r="BP26" s="492"/>
      <c r="BQ26" s="492"/>
      <c r="BR26" s="492"/>
      <c r="BS26" s="492"/>
      <c r="BT26" s="492"/>
      <c r="BU26" s="493"/>
      <c r="BV26" s="491" t="s">
        <v>202</v>
      </c>
      <c r="BW26" s="492"/>
      <c r="BX26" s="492"/>
      <c r="BY26" s="492"/>
      <c r="BZ26" s="492"/>
      <c r="CA26" s="492"/>
      <c r="CB26" s="492"/>
      <c r="CC26" s="493"/>
      <c r="CD26" s="21"/>
      <c r="CE26" s="352"/>
      <c r="CF26" s="352"/>
      <c r="CG26" s="352"/>
      <c r="CH26" s="352"/>
      <c r="CI26" s="352"/>
      <c r="CJ26" s="352"/>
      <c r="CK26" s="352"/>
      <c r="CL26" s="352"/>
      <c r="CM26" s="352"/>
      <c r="CN26" s="352"/>
      <c r="CO26" s="352"/>
      <c r="CP26" s="352"/>
      <c r="CQ26" s="352"/>
      <c r="CR26" s="352"/>
      <c r="CS26" s="353"/>
      <c r="CT26" s="354"/>
      <c r="CU26" s="355"/>
      <c r="CV26" s="355"/>
      <c r="CW26" s="355"/>
      <c r="CX26" s="355"/>
      <c r="CY26" s="355"/>
      <c r="CZ26" s="355"/>
      <c r="DA26" s="356"/>
      <c r="DB26" s="354"/>
      <c r="DC26" s="355"/>
      <c r="DD26" s="355"/>
      <c r="DE26" s="355"/>
      <c r="DF26" s="355"/>
      <c r="DG26" s="355"/>
      <c r="DH26" s="355"/>
      <c r="DI26" s="356"/>
    </row>
    <row r="27" spans="1:113" ht="18.75" customHeight="1">
      <c r="A27" s="2"/>
      <c r="B27" s="474"/>
      <c r="C27" s="390"/>
      <c r="D27" s="391"/>
      <c r="E27" s="481" t="s">
        <v>264</v>
      </c>
      <c r="F27" s="482"/>
      <c r="G27" s="482"/>
      <c r="H27" s="482"/>
      <c r="I27" s="482"/>
      <c r="J27" s="482"/>
      <c r="K27" s="483"/>
      <c r="L27" s="484">
        <v>1</v>
      </c>
      <c r="M27" s="485"/>
      <c r="N27" s="485"/>
      <c r="O27" s="485"/>
      <c r="P27" s="486"/>
      <c r="Q27" s="484">
        <v>4270</v>
      </c>
      <c r="R27" s="485"/>
      <c r="S27" s="485"/>
      <c r="T27" s="485"/>
      <c r="U27" s="485"/>
      <c r="V27" s="486"/>
      <c r="W27" s="389"/>
      <c r="X27" s="390"/>
      <c r="Y27" s="391"/>
      <c r="Z27" s="481" t="s">
        <v>266</v>
      </c>
      <c r="AA27" s="482"/>
      <c r="AB27" s="482"/>
      <c r="AC27" s="482"/>
      <c r="AD27" s="482"/>
      <c r="AE27" s="482"/>
      <c r="AF27" s="482"/>
      <c r="AG27" s="483"/>
      <c r="AH27" s="484">
        <v>6</v>
      </c>
      <c r="AI27" s="485"/>
      <c r="AJ27" s="485"/>
      <c r="AK27" s="485"/>
      <c r="AL27" s="486"/>
      <c r="AM27" s="484">
        <v>22866</v>
      </c>
      <c r="AN27" s="485"/>
      <c r="AO27" s="485"/>
      <c r="AP27" s="485"/>
      <c r="AQ27" s="485"/>
      <c r="AR27" s="486"/>
      <c r="AS27" s="484">
        <v>3811</v>
      </c>
      <c r="AT27" s="485"/>
      <c r="AU27" s="485"/>
      <c r="AV27" s="485"/>
      <c r="AW27" s="485"/>
      <c r="AX27" s="487"/>
      <c r="AY27" s="497" t="s">
        <v>268</v>
      </c>
      <c r="AZ27" s="498"/>
      <c r="BA27" s="498"/>
      <c r="BB27" s="498"/>
      <c r="BC27" s="498"/>
      <c r="BD27" s="498"/>
      <c r="BE27" s="498"/>
      <c r="BF27" s="498"/>
      <c r="BG27" s="498"/>
      <c r="BH27" s="498"/>
      <c r="BI27" s="498"/>
      <c r="BJ27" s="498"/>
      <c r="BK27" s="498"/>
      <c r="BL27" s="498"/>
      <c r="BM27" s="499"/>
      <c r="BN27" s="469" t="s">
        <v>202</v>
      </c>
      <c r="BO27" s="470"/>
      <c r="BP27" s="470"/>
      <c r="BQ27" s="470"/>
      <c r="BR27" s="470"/>
      <c r="BS27" s="470"/>
      <c r="BT27" s="470"/>
      <c r="BU27" s="471"/>
      <c r="BV27" s="469" t="s">
        <v>202</v>
      </c>
      <c r="BW27" s="470"/>
      <c r="BX27" s="470"/>
      <c r="BY27" s="470"/>
      <c r="BZ27" s="470"/>
      <c r="CA27" s="470"/>
      <c r="CB27" s="470"/>
      <c r="CC27" s="471"/>
      <c r="CD27" s="17"/>
      <c r="CE27" s="352"/>
      <c r="CF27" s="352"/>
      <c r="CG27" s="352"/>
      <c r="CH27" s="352"/>
      <c r="CI27" s="352"/>
      <c r="CJ27" s="352"/>
      <c r="CK27" s="352"/>
      <c r="CL27" s="352"/>
      <c r="CM27" s="352"/>
      <c r="CN27" s="352"/>
      <c r="CO27" s="352"/>
      <c r="CP27" s="352"/>
      <c r="CQ27" s="352"/>
      <c r="CR27" s="352"/>
      <c r="CS27" s="353"/>
      <c r="CT27" s="354"/>
      <c r="CU27" s="355"/>
      <c r="CV27" s="355"/>
      <c r="CW27" s="355"/>
      <c r="CX27" s="355"/>
      <c r="CY27" s="355"/>
      <c r="CZ27" s="355"/>
      <c r="DA27" s="356"/>
      <c r="DB27" s="354"/>
      <c r="DC27" s="355"/>
      <c r="DD27" s="355"/>
      <c r="DE27" s="355"/>
      <c r="DF27" s="355"/>
      <c r="DG27" s="355"/>
      <c r="DH27" s="355"/>
      <c r="DI27" s="356"/>
    </row>
    <row r="28" spans="1:113" ht="18.75" customHeight="1">
      <c r="A28" s="2"/>
      <c r="B28" s="474"/>
      <c r="C28" s="390"/>
      <c r="D28" s="391"/>
      <c r="E28" s="481" t="s">
        <v>269</v>
      </c>
      <c r="F28" s="482"/>
      <c r="G28" s="482"/>
      <c r="H28" s="482"/>
      <c r="I28" s="482"/>
      <c r="J28" s="482"/>
      <c r="K28" s="483"/>
      <c r="L28" s="484">
        <v>1</v>
      </c>
      <c r="M28" s="485"/>
      <c r="N28" s="485"/>
      <c r="O28" s="485"/>
      <c r="P28" s="486"/>
      <c r="Q28" s="484">
        <v>3820</v>
      </c>
      <c r="R28" s="485"/>
      <c r="S28" s="485"/>
      <c r="T28" s="485"/>
      <c r="U28" s="485"/>
      <c r="V28" s="486"/>
      <c r="W28" s="389"/>
      <c r="X28" s="390"/>
      <c r="Y28" s="391"/>
      <c r="Z28" s="481" t="s">
        <v>35</v>
      </c>
      <c r="AA28" s="482"/>
      <c r="AB28" s="482"/>
      <c r="AC28" s="482"/>
      <c r="AD28" s="482"/>
      <c r="AE28" s="482"/>
      <c r="AF28" s="482"/>
      <c r="AG28" s="483"/>
      <c r="AH28" s="484" t="s">
        <v>202</v>
      </c>
      <c r="AI28" s="485"/>
      <c r="AJ28" s="485"/>
      <c r="AK28" s="485"/>
      <c r="AL28" s="486"/>
      <c r="AM28" s="484" t="s">
        <v>202</v>
      </c>
      <c r="AN28" s="485"/>
      <c r="AO28" s="485"/>
      <c r="AP28" s="485"/>
      <c r="AQ28" s="485"/>
      <c r="AR28" s="486"/>
      <c r="AS28" s="484" t="s">
        <v>202</v>
      </c>
      <c r="AT28" s="485"/>
      <c r="AU28" s="485"/>
      <c r="AV28" s="485"/>
      <c r="AW28" s="485"/>
      <c r="AX28" s="487"/>
      <c r="AY28" s="357" t="s">
        <v>272</v>
      </c>
      <c r="AZ28" s="358"/>
      <c r="BA28" s="358"/>
      <c r="BB28" s="359"/>
      <c r="BC28" s="494" t="s">
        <v>98</v>
      </c>
      <c r="BD28" s="495"/>
      <c r="BE28" s="495"/>
      <c r="BF28" s="495"/>
      <c r="BG28" s="495"/>
      <c r="BH28" s="495"/>
      <c r="BI28" s="495"/>
      <c r="BJ28" s="495"/>
      <c r="BK28" s="495"/>
      <c r="BL28" s="495"/>
      <c r="BM28" s="496"/>
      <c r="BN28" s="478">
        <v>1981770</v>
      </c>
      <c r="BO28" s="479"/>
      <c r="BP28" s="479"/>
      <c r="BQ28" s="479"/>
      <c r="BR28" s="479"/>
      <c r="BS28" s="479"/>
      <c r="BT28" s="479"/>
      <c r="BU28" s="480"/>
      <c r="BV28" s="478">
        <v>1854210</v>
      </c>
      <c r="BW28" s="479"/>
      <c r="BX28" s="479"/>
      <c r="BY28" s="479"/>
      <c r="BZ28" s="479"/>
      <c r="CA28" s="479"/>
      <c r="CB28" s="479"/>
      <c r="CC28" s="480"/>
      <c r="CD28" s="21"/>
      <c r="CE28" s="352"/>
      <c r="CF28" s="352"/>
      <c r="CG28" s="352"/>
      <c r="CH28" s="352"/>
      <c r="CI28" s="352"/>
      <c r="CJ28" s="352"/>
      <c r="CK28" s="352"/>
      <c r="CL28" s="352"/>
      <c r="CM28" s="352"/>
      <c r="CN28" s="352"/>
      <c r="CO28" s="352"/>
      <c r="CP28" s="352"/>
      <c r="CQ28" s="352"/>
      <c r="CR28" s="352"/>
      <c r="CS28" s="353"/>
      <c r="CT28" s="354"/>
      <c r="CU28" s="355"/>
      <c r="CV28" s="355"/>
      <c r="CW28" s="355"/>
      <c r="CX28" s="355"/>
      <c r="CY28" s="355"/>
      <c r="CZ28" s="355"/>
      <c r="DA28" s="356"/>
      <c r="DB28" s="354"/>
      <c r="DC28" s="355"/>
      <c r="DD28" s="355"/>
      <c r="DE28" s="355"/>
      <c r="DF28" s="355"/>
      <c r="DG28" s="355"/>
      <c r="DH28" s="355"/>
      <c r="DI28" s="356"/>
    </row>
    <row r="29" spans="1:113" ht="18.75" customHeight="1">
      <c r="A29" s="2"/>
      <c r="B29" s="474"/>
      <c r="C29" s="390"/>
      <c r="D29" s="391"/>
      <c r="E29" s="481" t="s">
        <v>273</v>
      </c>
      <c r="F29" s="482"/>
      <c r="G29" s="482"/>
      <c r="H29" s="482"/>
      <c r="I29" s="482"/>
      <c r="J29" s="482"/>
      <c r="K29" s="483"/>
      <c r="L29" s="484">
        <v>16</v>
      </c>
      <c r="M29" s="485"/>
      <c r="N29" s="485"/>
      <c r="O29" s="485"/>
      <c r="P29" s="486"/>
      <c r="Q29" s="484">
        <v>3570</v>
      </c>
      <c r="R29" s="485"/>
      <c r="S29" s="485"/>
      <c r="T29" s="485"/>
      <c r="U29" s="485"/>
      <c r="V29" s="486"/>
      <c r="W29" s="392"/>
      <c r="X29" s="393"/>
      <c r="Y29" s="394"/>
      <c r="Z29" s="481" t="s">
        <v>275</v>
      </c>
      <c r="AA29" s="482"/>
      <c r="AB29" s="482"/>
      <c r="AC29" s="482"/>
      <c r="AD29" s="482"/>
      <c r="AE29" s="482"/>
      <c r="AF29" s="482"/>
      <c r="AG29" s="483"/>
      <c r="AH29" s="484">
        <v>400</v>
      </c>
      <c r="AI29" s="485"/>
      <c r="AJ29" s="485"/>
      <c r="AK29" s="485"/>
      <c r="AL29" s="486"/>
      <c r="AM29" s="484">
        <v>1249388</v>
      </c>
      <c r="AN29" s="485"/>
      <c r="AO29" s="485"/>
      <c r="AP29" s="485"/>
      <c r="AQ29" s="485"/>
      <c r="AR29" s="486"/>
      <c r="AS29" s="484">
        <v>3123</v>
      </c>
      <c r="AT29" s="485"/>
      <c r="AU29" s="485"/>
      <c r="AV29" s="485"/>
      <c r="AW29" s="485"/>
      <c r="AX29" s="487"/>
      <c r="AY29" s="360"/>
      <c r="AZ29" s="361"/>
      <c r="BA29" s="361"/>
      <c r="BB29" s="362"/>
      <c r="BC29" s="488" t="s">
        <v>276</v>
      </c>
      <c r="BD29" s="489"/>
      <c r="BE29" s="489"/>
      <c r="BF29" s="489"/>
      <c r="BG29" s="489"/>
      <c r="BH29" s="489"/>
      <c r="BI29" s="489"/>
      <c r="BJ29" s="489"/>
      <c r="BK29" s="489"/>
      <c r="BL29" s="489"/>
      <c r="BM29" s="490"/>
      <c r="BN29" s="491" t="s">
        <v>202</v>
      </c>
      <c r="BO29" s="492"/>
      <c r="BP29" s="492"/>
      <c r="BQ29" s="492"/>
      <c r="BR29" s="492"/>
      <c r="BS29" s="492"/>
      <c r="BT29" s="492"/>
      <c r="BU29" s="493"/>
      <c r="BV29" s="491" t="s">
        <v>202</v>
      </c>
      <c r="BW29" s="492"/>
      <c r="BX29" s="492"/>
      <c r="BY29" s="492"/>
      <c r="BZ29" s="492"/>
      <c r="CA29" s="492"/>
      <c r="CB29" s="492"/>
      <c r="CC29" s="493"/>
      <c r="CD29" s="17"/>
      <c r="CE29" s="352"/>
      <c r="CF29" s="352"/>
      <c r="CG29" s="352"/>
      <c r="CH29" s="352"/>
      <c r="CI29" s="352"/>
      <c r="CJ29" s="352"/>
      <c r="CK29" s="352"/>
      <c r="CL29" s="352"/>
      <c r="CM29" s="352"/>
      <c r="CN29" s="352"/>
      <c r="CO29" s="352"/>
      <c r="CP29" s="352"/>
      <c r="CQ29" s="352"/>
      <c r="CR29" s="352"/>
      <c r="CS29" s="353"/>
      <c r="CT29" s="354"/>
      <c r="CU29" s="355"/>
      <c r="CV29" s="355"/>
      <c r="CW29" s="355"/>
      <c r="CX29" s="355"/>
      <c r="CY29" s="355"/>
      <c r="CZ29" s="355"/>
      <c r="DA29" s="356"/>
      <c r="DB29" s="354"/>
      <c r="DC29" s="355"/>
      <c r="DD29" s="355"/>
      <c r="DE29" s="355"/>
      <c r="DF29" s="355"/>
      <c r="DG29" s="355"/>
      <c r="DH29" s="355"/>
      <c r="DI29" s="356"/>
    </row>
    <row r="30" spans="1:113" ht="18.75" customHeight="1">
      <c r="A30" s="2"/>
      <c r="B30" s="475"/>
      <c r="C30" s="476"/>
      <c r="D30" s="477"/>
      <c r="E30" s="454"/>
      <c r="F30" s="455"/>
      <c r="G30" s="455"/>
      <c r="H30" s="455"/>
      <c r="I30" s="455"/>
      <c r="J30" s="455"/>
      <c r="K30" s="456"/>
      <c r="L30" s="457"/>
      <c r="M30" s="458"/>
      <c r="N30" s="458"/>
      <c r="O30" s="458"/>
      <c r="P30" s="459"/>
      <c r="Q30" s="457"/>
      <c r="R30" s="458"/>
      <c r="S30" s="458"/>
      <c r="T30" s="458"/>
      <c r="U30" s="458"/>
      <c r="V30" s="459"/>
      <c r="W30" s="460" t="s">
        <v>278</v>
      </c>
      <c r="X30" s="461"/>
      <c r="Y30" s="461"/>
      <c r="Z30" s="461"/>
      <c r="AA30" s="461"/>
      <c r="AB30" s="461"/>
      <c r="AC30" s="461"/>
      <c r="AD30" s="461"/>
      <c r="AE30" s="461"/>
      <c r="AF30" s="461"/>
      <c r="AG30" s="462"/>
      <c r="AH30" s="463">
        <v>100.8</v>
      </c>
      <c r="AI30" s="464"/>
      <c r="AJ30" s="464"/>
      <c r="AK30" s="464"/>
      <c r="AL30" s="464"/>
      <c r="AM30" s="464"/>
      <c r="AN30" s="464"/>
      <c r="AO30" s="464"/>
      <c r="AP30" s="464"/>
      <c r="AQ30" s="464"/>
      <c r="AR30" s="464"/>
      <c r="AS30" s="464"/>
      <c r="AT30" s="464"/>
      <c r="AU30" s="464"/>
      <c r="AV30" s="464"/>
      <c r="AW30" s="464"/>
      <c r="AX30" s="465"/>
      <c r="AY30" s="363"/>
      <c r="AZ30" s="364"/>
      <c r="BA30" s="364"/>
      <c r="BB30" s="365"/>
      <c r="BC30" s="466" t="s">
        <v>72</v>
      </c>
      <c r="BD30" s="467"/>
      <c r="BE30" s="467"/>
      <c r="BF30" s="467"/>
      <c r="BG30" s="467"/>
      <c r="BH30" s="467"/>
      <c r="BI30" s="467"/>
      <c r="BJ30" s="467"/>
      <c r="BK30" s="467"/>
      <c r="BL30" s="467"/>
      <c r="BM30" s="468"/>
      <c r="BN30" s="469">
        <v>2055059</v>
      </c>
      <c r="BO30" s="470"/>
      <c r="BP30" s="470"/>
      <c r="BQ30" s="470"/>
      <c r="BR30" s="470"/>
      <c r="BS30" s="470"/>
      <c r="BT30" s="470"/>
      <c r="BU30" s="471"/>
      <c r="BV30" s="469">
        <v>744722</v>
      </c>
      <c r="BW30" s="470"/>
      <c r="BX30" s="470"/>
      <c r="BY30" s="470"/>
      <c r="BZ30" s="470"/>
      <c r="CA30" s="470"/>
      <c r="CB30" s="470"/>
      <c r="CC30" s="47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c r="A31" s="2"/>
      <c r="B31" s="4"/>
      <c r="DI31" s="36"/>
    </row>
    <row r="32" spans="1:113" ht="13.5" customHeight="1">
      <c r="A32" s="2"/>
      <c r="B32" s="5"/>
      <c r="C32" s="472" t="s">
        <v>190</v>
      </c>
      <c r="D32" s="472"/>
      <c r="E32" s="472"/>
      <c r="F32" s="472"/>
      <c r="G32" s="472"/>
      <c r="H32" s="472"/>
      <c r="I32" s="472"/>
      <c r="J32" s="472"/>
      <c r="K32" s="472"/>
      <c r="L32" s="472"/>
      <c r="M32" s="472"/>
      <c r="N32" s="472"/>
      <c r="O32" s="472"/>
      <c r="P32" s="472"/>
      <c r="Q32" s="472"/>
      <c r="R32" s="472"/>
      <c r="S32" s="472"/>
      <c r="U32" s="453" t="s">
        <v>88</v>
      </c>
      <c r="V32" s="453"/>
      <c r="W32" s="453"/>
      <c r="X32" s="453"/>
      <c r="Y32" s="453"/>
      <c r="Z32" s="453"/>
      <c r="AA32" s="453"/>
      <c r="AB32" s="453"/>
      <c r="AC32" s="453"/>
      <c r="AD32" s="453"/>
      <c r="AE32" s="453"/>
      <c r="AF32" s="453"/>
      <c r="AG32" s="453"/>
      <c r="AH32" s="453"/>
      <c r="AI32" s="453"/>
      <c r="AJ32" s="453"/>
      <c r="AK32" s="453"/>
      <c r="AM32" s="453" t="s">
        <v>280</v>
      </c>
      <c r="AN32" s="453"/>
      <c r="AO32" s="453"/>
      <c r="AP32" s="453"/>
      <c r="AQ32" s="453"/>
      <c r="AR32" s="453"/>
      <c r="AS32" s="453"/>
      <c r="AT32" s="453"/>
      <c r="AU32" s="453"/>
      <c r="AV32" s="453"/>
      <c r="AW32" s="453"/>
      <c r="AX32" s="453"/>
      <c r="AY32" s="453"/>
      <c r="AZ32" s="453"/>
      <c r="BA32" s="453"/>
      <c r="BB32" s="453"/>
      <c r="BC32" s="453"/>
      <c r="BE32" s="453" t="s">
        <v>281</v>
      </c>
      <c r="BF32" s="453"/>
      <c r="BG32" s="453"/>
      <c r="BH32" s="453"/>
      <c r="BI32" s="453"/>
      <c r="BJ32" s="453"/>
      <c r="BK32" s="453"/>
      <c r="BL32" s="453"/>
      <c r="BM32" s="453"/>
      <c r="BN32" s="453"/>
      <c r="BO32" s="453"/>
      <c r="BP32" s="453"/>
      <c r="BQ32" s="453"/>
      <c r="BR32" s="453"/>
      <c r="BS32" s="453"/>
      <c r="BT32" s="453"/>
      <c r="BU32" s="453"/>
      <c r="BW32" s="453" t="s">
        <v>283</v>
      </c>
      <c r="BX32" s="453"/>
      <c r="BY32" s="453"/>
      <c r="BZ32" s="453"/>
      <c r="CA32" s="453"/>
      <c r="CB32" s="453"/>
      <c r="CC32" s="453"/>
      <c r="CD32" s="453"/>
      <c r="CE32" s="453"/>
      <c r="CF32" s="453"/>
      <c r="CG32" s="453"/>
      <c r="CH32" s="453"/>
      <c r="CI32" s="453"/>
      <c r="CJ32" s="453"/>
      <c r="CK32" s="453"/>
      <c r="CL32" s="453"/>
      <c r="CM32" s="453"/>
      <c r="CO32" s="453" t="s">
        <v>284</v>
      </c>
      <c r="CP32" s="453"/>
      <c r="CQ32" s="453"/>
      <c r="CR32" s="453"/>
      <c r="CS32" s="453"/>
      <c r="CT32" s="453"/>
      <c r="CU32" s="453"/>
      <c r="CV32" s="453"/>
      <c r="CW32" s="453"/>
      <c r="CX32" s="453"/>
      <c r="CY32" s="453"/>
      <c r="CZ32" s="453"/>
      <c r="DA32" s="453"/>
      <c r="DB32" s="453"/>
      <c r="DC32" s="453"/>
      <c r="DD32" s="453"/>
      <c r="DE32" s="453"/>
      <c r="DI32" s="36"/>
    </row>
    <row r="33" spans="1:113" ht="13.5" customHeight="1">
      <c r="A33" s="2"/>
      <c r="B33" s="5"/>
      <c r="C33" s="432" t="s">
        <v>120</v>
      </c>
      <c r="D33" s="432"/>
      <c r="E33" s="412" t="s">
        <v>285</v>
      </c>
      <c r="F33" s="412"/>
      <c r="G33" s="412"/>
      <c r="H33" s="412"/>
      <c r="I33" s="412"/>
      <c r="J33" s="412"/>
      <c r="K33" s="412"/>
      <c r="L33" s="412"/>
      <c r="M33" s="412"/>
      <c r="N33" s="412"/>
      <c r="O33" s="412"/>
      <c r="P33" s="412"/>
      <c r="Q33" s="412"/>
      <c r="R33" s="412"/>
      <c r="S33" s="412"/>
      <c r="T33" s="12"/>
      <c r="U33" s="432" t="s">
        <v>120</v>
      </c>
      <c r="V33" s="432"/>
      <c r="W33" s="412" t="s">
        <v>285</v>
      </c>
      <c r="X33" s="412"/>
      <c r="Y33" s="412"/>
      <c r="Z33" s="412"/>
      <c r="AA33" s="412"/>
      <c r="AB33" s="412"/>
      <c r="AC33" s="412"/>
      <c r="AD33" s="412"/>
      <c r="AE33" s="412"/>
      <c r="AF33" s="412"/>
      <c r="AG33" s="412"/>
      <c r="AH33" s="412"/>
      <c r="AI33" s="412"/>
      <c r="AJ33" s="412"/>
      <c r="AK33" s="412"/>
      <c r="AL33" s="12"/>
      <c r="AM33" s="432" t="s">
        <v>120</v>
      </c>
      <c r="AN33" s="432"/>
      <c r="AO33" s="412" t="s">
        <v>285</v>
      </c>
      <c r="AP33" s="412"/>
      <c r="AQ33" s="412"/>
      <c r="AR33" s="412"/>
      <c r="AS33" s="412"/>
      <c r="AT33" s="412"/>
      <c r="AU33" s="412"/>
      <c r="AV33" s="412"/>
      <c r="AW33" s="412"/>
      <c r="AX33" s="412"/>
      <c r="AY33" s="412"/>
      <c r="AZ33" s="412"/>
      <c r="BA33" s="412"/>
      <c r="BB33" s="412"/>
      <c r="BC33" s="412"/>
      <c r="BD33" s="8"/>
      <c r="BE33" s="412" t="s">
        <v>287</v>
      </c>
      <c r="BF33" s="412"/>
      <c r="BG33" s="412" t="s">
        <v>171</v>
      </c>
      <c r="BH33" s="412"/>
      <c r="BI33" s="412"/>
      <c r="BJ33" s="412"/>
      <c r="BK33" s="412"/>
      <c r="BL33" s="412"/>
      <c r="BM33" s="412"/>
      <c r="BN33" s="412"/>
      <c r="BO33" s="412"/>
      <c r="BP33" s="412"/>
      <c r="BQ33" s="412"/>
      <c r="BR33" s="412"/>
      <c r="BS33" s="412"/>
      <c r="BT33" s="412"/>
      <c r="BU33" s="412"/>
      <c r="BV33" s="8"/>
      <c r="BW33" s="432" t="s">
        <v>287</v>
      </c>
      <c r="BX33" s="432"/>
      <c r="BY33" s="412" t="s">
        <v>107</v>
      </c>
      <c r="BZ33" s="412"/>
      <c r="CA33" s="412"/>
      <c r="CB33" s="412"/>
      <c r="CC33" s="412"/>
      <c r="CD33" s="412"/>
      <c r="CE33" s="412"/>
      <c r="CF33" s="412"/>
      <c r="CG33" s="412"/>
      <c r="CH33" s="412"/>
      <c r="CI33" s="412"/>
      <c r="CJ33" s="412"/>
      <c r="CK33" s="412"/>
      <c r="CL33" s="412"/>
      <c r="CM33" s="412"/>
      <c r="CN33" s="12"/>
      <c r="CO33" s="432" t="s">
        <v>120</v>
      </c>
      <c r="CP33" s="432"/>
      <c r="CQ33" s="412" t="s">
        <v>288</v>
      </c>
      <c r="CR33" s="412"/>
      <c r="CS33" s="412"/>
      <c r="CT33" s="412"/>
      <c r="CU33" s="412"/>
      <c r="CV33" s="412"/>
      <c r="CW33" s="412"/>
      <c r="CX33" s="412"/>
      <c r="CY33" s="412"/>
      <c r="CZ33" s="412"/>
      <c r="DA33" s="412"/>
      <c r="DB33" s="412"/>
      <c r="DC33" s="412"/>
      <c r="DD33" s="412"/>
      <c r="DE33" s="412"/>
      <c r="DF33" s="12"/>
      <c r="DG33" s="452" t="s">
        <v>82</v>
      </c>
      <c r="DH33" s="452"/>
      <c r="DI33" s="19"/>
    </row>
    <row r="34" spans="1:113" ht="32.25" customHeight="1">
      <c r="A34" s="2"/>
      <c r="B34" s="5"/>
      <c r="C34" s="450">
        <f>IF(E34="","",1)</f>
        <v>1</v>
      </c>
      <c r="D34" s="450"/>
      <c r="E34" s="449" t="str">
        <f>IF('各会計、関係団体の財政状況及び健全化判断比率'!B7="","",'各会計、関係団体の財政状況及び健全化判断比率'!B7)</f>
        <v>一般会計</v>
      </c>
      <c r="F34" s="449"/>
      <c r="G34" s="449"/>
      <c r="H34" s="449"/>
      <c r="I34" s="449"/>
      <c r="J34" s="449"/>
      <c r="K34" s="449"/>
      <c r="L34" s="449"/>
      <c r="M34" s="449"/>
      <c r="N34" s="449"/>
      <c r="O34" s="449"/>
      <c r="P34" s="449"/>
      <c r="Q34" s="449"/>
      <c r="R34" s="449"/>
      <c r="S34" s="449"/>
      <c r="T34" s="2"/>
      <c r="U34" s="450">
        <f>IF(W34="","",MAX(C34:D43)+1)</f>
        <v>3</v>
      </c>
      <c r="V34" s="450"/>
      <c r="W34" s="449" t="str">
        <f>IF('各会計、関係団体の財政状況及び健全化判断比率'!B28="","",'各会計、関係団体の財政状況及び健全化判断比率'!B28)</f>
        <v>国民健康保険特別会計</v>
      </c>
      <c r="X34" s="449"/>
      <c r="Y34" s="449"/>
      <c r="Z34" s="449"/>
      <c r="AA34" s="449"/>
      <c r="AB34" s="449"/>
      <c r="AC34" s="449"/>
      <c r="AD34" s="449"/>
      <c r="AE34" s="449"/>
      <c r="AF34" s="449"/>
      <c r="AG34" s="449"/>
      <c r="AH34" s="449"/>
      <c r="AI34" s="449"/>
      <c r="AJ34" s="449"/>
      <c r="AK34" s="449"/>
      <c r="AL34" s="2"/>
      <c r="AM34" s="450">
        <f>IF(AO34="","",MAX(C34:D43,U34:V43)+1)</f>
        <v>6</v>
      </c>
      <c r="AN34" s="450"/>
      <c r="AO34" s="449" t="str">
        <f>IF('各会計、関係団体の財政状況及び健全化判断比率'!B31="","",'各会計、関係団体の財政状況及び健全化判断比率'!B31)</f>
        <v>水道事業会計</v>
      </c>
      <c r="AP34" s="449"/>
      <c r="AQ34" s="449"/>
      <c r="AR34" s="449"/>
      <c r="AS34" s="449"/>
      <c r="AT34" s="449"/>
      <c r="AU34" s="449"/>
      <c r="AV34" s="449"/>
      <c r="AW34" s="449"/>
      <c r="AX34" s="449"/>
      <c r="AY34" s="449"/>
      <c r="AZ34" s="449"/>
      <c r="BA34" s="449"/>
      <c r="BB34" s="449"/>
      <c r="BC34" s="449"/>
      <c r="BD34" s="2"/>
      <c r="BE34" s="450" t="str">
        <f>IF(BG34="","",MAX(C34:D43,U34:V43,AM34:AN43)+1)</f>
        <v/>
      </c>
      <c r="BF34" s="450"/>
      <c r="BG34" s="449"/>
      <c r="BH34" s="449"/>
      <c r="BI34" s="449"/>
      <c r="BJ34" s="449"/>
      <c r="BK34" s="449"/>
      <c r="BL34" s="449"/>
      <c r="BM34" s="449"/>
      <c r="BN34" s="449"/>
      <c r="BO34" s="449"/>
      <c r="BP34" s="449"/>
      <c r="BQ34" s="449"/>
      <c r="BR34" s="449"/>
      <c r="BS34" s="449"/>
      <c r="BT34" s="449"/>
      <c r="BU34" s="449"/>
      <c r="BV34" s="2"/>
      <c r="BW34" s="450">
        <f>IF(BY34="","",MAX(C34:D43,U34:V43,AM34:AN43,BE34:BF43)+1)</f>
        <v>8</v>
      </c>
      <c r="BX34" s="450"/>
      <c r="BY34" s="449" t="str">
        <f>IF('各会計、関係団体の財政状況及び健全化判断比率'!B68="","",'各会計、関係団体の財政状況及び健全化判断比率'!B68)</f>
        <v>朝霞地区一部事務組合</v>
      </c>
      <c r="BZ34" s="449"/>
      <c r="CA34" s="449"/>
      <c r="CB34" s="449"/>
      <c r="CC34" s="449"/>
      <c r="CD34" s="449"/>
      <c r="CE34" s="449"/>
      <c r="CF34" s="449"/>
      <c r="CG34" s="449"/>
      <c r="CH34" s="449"/>
      <c r="CI34" s="449"/>
      <c r="CJ34" s="449"/>
      <c r="CK34" s="449"/>
      <c r="CL34" s="449"/>
      <c r="CM34" s="449"/>
      <c r="CN34" s="2"/>
      <c r="CO34" s="450">
        <f>IF(CQ34="","",MAX(C34:D43,U34:V43,AM34:AN43,BE34:BF43,BW34:BX43)+1)</f>
        <v>15</v>
      </c>
      <c r="CP34" s="450"/>
      <c r="CQ34" s="449" t="str">
        <f>IF('各会計、関係団体の財政状況及び健全化判断比率'!BS7="","",'各会計、関係団体の財政状況及び健全化判断比率'!BS7)</f>
        <v>和光市文化振興公社</v>
      </c>
      <c r="CR34" s="449"/>
      <c r="CS34" s="449"/>
      <c r="CT34" s="449"/>
      <c r="CU34" s="449"/>
      <c r="CV34" s="449"/>
      <c r="CW34" s="449"/>
      <c r="CX34" s="449"/>
      <c r="CY34" s="449"/>
      <c r="CZ34" s="449"/>
      <c r="DA34" s="449"/>
      <c r="DB34" s="449"/>
      <c r="DC34" s="449"/>
      <c r="DD34" s="449"/>
      <c r="DE34" s="449"/>
      <c r="DG34" s="451" t="str">
        <f>IF('各会計、関係団体の財政状況及び健全化判断比率'!BR7="","",'各会計、関係団体の財政状況及び健全化判断比率'!BR7)</f>
        <v/>
      </c>
      <c r="DH34" s="451"/>
      <c r="DI34" s="19"/>
    </row>
    <row r="35" spans="1:113" ht="32.25" customHeight="1">
      <c r="A35" s="2"/>
      <c r="B35" s="5"/>
      <c r="C35" s="450">
        <f t="shared" ref="C35:C43" si="0">IF(E35="","",C34+1)</f>
        <v>2</v>
      </c>
      <c r="D35" s="450"/>
      <c r="E35" s="449" t="str">
        <f>IF('各会計、関係団体の財政状況及び健全化判断比率'!B8="","",'各会計、関係団体の財政状況及び健全化判断比率'!B8)</f>
        <v>和光都市計画事業和光市駅北口土地区画整理事業特別会計</v>
      </c>
      <c r="F35" s="449"/>
      <c r="G35" s="449"/>
      <c r="H35" s="449"/>
      <c r="I35" s="449"/>
      <c r="J35" s="449"/>
      <c r="K35" s="449"/>
      <c r="L35" s="449"/>
      <c r="M35" s="449"/>
      <c r="N35" s="449"/>
      <c r="O35" s="449"/>
      <c r="P35" s="449"/>
      <c r="Q35" s="449"/>
      <c r="R35" s="449"/>
      <c r="S35" s="449"/>
      <c r="T35" s="2"/>
      <c r="U35" s="450">
        <f t="shared" ref="U35:U43" si="1">IF(W35="","",U34+1)</f>
        <v>4</v>
      </c>
      <c r="V35" s="450"/>
      <c r="W35" s="449" t="str">
        <f>IF('各会計、関係団体の財政状況及び健全化判断比率'!B29="","",'各会計、関係団体の財政状況及び健全化判断比率'!B29)</f>
        <v>後期高齢者医療特別会計</v>
      </c>
      <c r="X35" s="449"/>
      <c r="Y35" s="449"/>
      <c r="Z35" s="449"/>
      <c r="AA35" s="449"/>
      <c r="AB35" s="449"/>
      <c r="AC35" s="449"/>
      <c r="AD35" s="449"/>
      <c r="AE35" s="449"/>
      <c r="AF35" s="449"/>
      <c r="AG35" s="449"/>
      <c r="AH35" s="449"/>
      <c r="AI35" s="449"/>
      <c r="AJ35" s="449"/>
      <c r="AK35" s="449"/>
      <c r="AL35" s="2"/>
      <c r="AM35" s="450">
        <f t="shared" ref="AM35:AM43" si="2">IF(AO35="","",AM34+1)</f>
        <v>7</v>
      </c>
      <c r="AN35" s="450"/>
      <c r="AO35" s="449" t="str">
        <f>IF('各会計、関係団体の財政状況及び健全化判断比率'!B32="","",'各会計、関係団体の財政状況及び健全化判断比率'!B32)</f>
        <v>下水道事業会計</v>
      </c>
      <c r="AP35" s="449"/>
      <c r="AQ35" s="449"/>
      <c r="AR35" s="449"/>
      <c r="AS35" s="449"/>
      <c r="AT35" s="449"/>
      <c r="AU35" s="449"/>
      <c r="AV35" s="449"/>
      <c r="AW35" s="449"/>
      <c r="AX35" s="449"/>
      <c r="AY35" s="449"/>
      <c r="AZ35" s="449"/>
      <c r="BA35" s="449"/>
      <c r="BB35" s="449"/>
      <c r="BC35" s="449"/>
      <c r="BD35" s="2"/>
      <c r="BE35" s="450" t="str">
        <f t="shared" ref="BE35:BE43" si="3">IF(BG35="","",BE34+1)</f>
        <v/>
      </c>
      <c r="BF35" s="450"/>
      <c r="BG35" s="449"/>
      <c r="BH35" s="449"/>
      <c r="BI35" s="449"/>
      <c r="BJ35" s="449"/>
      <c r="BK35" s="449"/>
      <c r="BL35" s="449"/>
      <c r="BM35" s="449"/>
      <c r="BN35" s="449"/>
      <c r="BO35" s="449"/>
      <c r="BP35" s="449"/>
      <c r="BQ35" s="449"/>
      <c r="BR35" s="449"/>
      <c r="BS35" s="449"/>
      <c r="BT35" s="449"/>
      <c r="BU35" s="449"/>
      <c r="BV35" s="2"/>
      <c r="BW35" s="450">
        <f t="shared" ref="BW35:BW43" si="4">IF(BY35="","",BW34+1)</f>
        <v>9</v>
      </c>
      <c r="BX35" s="450"/>
      <c r="BY35" s="449" t="str">
        <f>IF('各会計、関係団体の財政状況及び健全化判断比率'!B69="","",'各会計、関係団体の財政状況及び健全化判断比率'!B69)</f>
        <v>埼玉県後期高齢者医療広域連合</v>
      </c>
      <c r="BZ35" s="449"/>
      <c r="CA35" s="449"/>
      <c r="CB35" s="449"/>
      <c r="CC35" s="449"/>
      <c r="CD35" s="449"/>
      <c r="CE35" s="449"/>
      <c r="CF35" s="449"/>
      <c r="CG35" s="449"/>
      <c r="CH35" s="449"/>
      <c r="CI35" s="449"/>
      <c r="CJ35" s="449"/>
      <c r="CK35" s="449"/>
      <c r="CL35" s="449"/>
      <c r="CM35" s="449"/>
      <c r="CN35" s="2"/>
      <c r="CO35" s="450">
        <f t="shared" ref="CO35:CO43" si="5">IF(CQ35="","",CO34+1)</f>
        <v>16</v>
      </c>
      <c r="CP35" s="450"/>
      <c r="CQ35" s="449" t="str">
        <f>IF('各会計、関係団体の財政状況及び健全化判断比率'!BS8="","",'各会計、関係団体の財政状況及び健全化判断比率'!BS8)</f>
        <v>和光市学校給食協会</v>
      </c>
      <c r="CR35" s="449"/>
      <c r="CS35" s="449"/>
      <c r="CT35" s="449"/>
      <c r="CU35" s="449"/>
      <c r="CV35" s="449"/>
      <c r="CW35" s="449"/>
      <c r="CX35" s="449"/>
      <c r="CY35" s="449"/>
      <c r="CZ35" s="449"/>
      <c r="DA35" s="449"/>
      <c r="DB35" s="449"/>
      <c r="DC35" s="449"/>
      <c r="DD35" s="449"/>
      <c r="DE35" s="449"/>
      <c r="DG35" s="451" t="str">
        <f>IF('各会計、関係団体の財政状況及び健全化判断比率'!BR8="","",'各会計、関係団体の財政状況及び健全化判断比率'!BR8)</f>
        <v/>
      </c>
      <c r="DH35" s="451"/>
      <c r="DI35" s="19"/>
    </row>
    <row r="36" spans="1:113" ht="32.25" customHeight="1">
      <c r="A36" s="2"/>
      <c r="B36" s="5"/>
      <c r="C36" s="450" t="str">
        <f t="shared" si="0"/>
        <v/>
      </c>
      <c r="D36" s="450"/>
      <c r="E36" s="449" t="str">
        <f>IF('各会計、関係団体の財政状況及び健全化判断比率'!B9="","",'各会計、関係団体の財政状況及び健全化判断比率'!B9)</f>
        <v/>
      </c>
      <c r="F36" s="449"/>
      <c r="G36" s="449"/>
      <c r="H36" s="449"/>
      <c r="I36" s="449"/>
      <c r="J36" s="449"/>
      <c r="K36" s="449"/>
      <c r="L36" s="449"/>
      <c r="M36" s="449"/>
      <c r="N36" s="449"/>
      <c r="O36" s="449"/>
      <c r="P36" s="449"/>
      <c r="Q36" s="449"/>
      <c r="R36" s="449"/>
      <c r="S36" s="449"/>
      <c r="T36" s="2"/>
      <c r="U36" s="450">
        <f t="shared" si="1"/>
        <v>5</v>
      </c>
      <c r="V36" s="450"/>
      <c r="W36" s="449" t="str">
        <f>IF('各会計、関係団体の財政状況及び健全化判断比率'!B30="","",'各会計、関係団体の財政状況及び健全化判断比率'!B30)</f>
        <v>介護保険特別会計</v>
      </c>
      <c r="X36" s="449"/>
      <c r="Y36" s="449"/>
      <c r="Z36" s="449"/>
      <c r="AA36" s="449"/>
      <c r="AB36" s="449"/>
      <c r="AC36" s="449"/>
      <c r="AD36" s="449"/>
      <c r="AE36" s="449"/>
      <c r="AF36" s="449"/>
      <c r="AG36" s="449"/>
      <c r="AH36" s="449"/>
      <c r="AI36" s="449"/>
      <c r="AJ36" s="449"/>
      <c r="AK36" s="449"/>
      <c r="AL36" s="2"/>
      <c r="AM36" s="450" t="str">
        <f t="shared" si="2"/>
        <v/>
      </c>
      <c r="AN36" s="450"/>
      <c r="AO36" s="449"/>
      <c r="AP36" s="449"/>
      <c r="AQ36" s="449"/>
      <c r="AR36" s="449"/>
      <c r="AS36" s="449"/>
      <c r="AT36" s="449"/>
      <c r="AU36" s="449"/>
      <c r="AV36" s="449"/>
      <c r="AW36" s="449"/>
      <c r="AX36" s="449"/>
      <c r="AY36" s="449"/>
      <c r="AZ36" s="449"/>
      <c r="BA36" s="449"/>
      <c r="BB36" s="449"/>
      <c r="BC36" s="449"/>
      <c r="BD36" s="2"/>
      <c r="BE36" s="450" t="str">
        <f t="shared" si="3"/>
        <v/>
      </c>
      <c r="BF36" s="450"/>
      <c r="BG36" s="449"/>
      <c r="BH36" s="449"/>
      <c r="BI36" s="449"/>
      <c r="BJ36" s="449"/>
      <c r="BK36" s="449"/>
      <c r="BL36" s="449"/>
      <c r="BM36" s="449"/>
      <c r="BN36" s="449"/>
      <c r="BO36" s="449"/>
      <c r="BP36" s="449"/>
      <c r="BQ36" s="449"/>
      <c r="BR36" s="449"/>
      <c r="BS36" s="449"/>
      <c r="BT36" s="449"/>
      <c r="BU36" s="449"/>
      <c r="BV36" s="2"/>
      <c r="BW36" s="450">
        <f t="shared" si="4"/>
        <v>10</v>
      </c>
      <c r="BX36" s="450"/>
      <c r="BY36" s="449" t="str">
        <f>IF('各会計、関係団体の財政状況及び健全化判断比率'!B70="","",'各会計、関係団体の財政状況及び健全化判断比率'!B70)</f>
        <v>埼玉県後期高齢者医療広域連合</v>
      </c>
      <c r="BZ36" s="449"/>
      <c r="CA36" s="449"/>
      <c r="CB36" s="449"/>
      <c r="CC36" s="449"/>
      <c r="CD36" s="449"/>
      <c r="CE36" s="449"/>
      <c r="CF36" s="449"/>
      <c r="CG36" s="449"/>
      <c r="CH36" s="449"/>
      <c r="CI36" s="449"/>
      <c r="CJ36" s="449"/>
      <c r="CK36" s="449"/>
      <c r="CL36" s="449"/>
      <c r="CM36" s="449"/>
      <c r="CN36" s="2"/>
      <c r="CO36" s="450" t="str">
        <f t="shared" si="5"/>
        <v/>
      </c>
      <c r="CP36" s="450"/>
      <c r="CQ36" s="449" t="str">
        <f>IF('各会計、関係団体の財政状況及び健全化判断比率'!BS9="","",'各会計、関係団体の財政状況及び健全化判断比率'!BS9)</f>
        <v/>
      </c>
      <c r="CR36" s="449"/>
      <c r="CS36" s="449"/>
      <c r="CT36" s="449"/>
      <c r="CU36" s="449"/>
      <c r="CV36" s="449"/>
      <c r="CW36" s="449"/>
      <c r="CX36" s="449"/>
      <c r="CY36" s="449"/>
      <c r="CZ36" s="449"/>
      <c r="DA36" s="449"/>
      <c r="DB36" s="449"/>
      <c r="DC36" s="449"/>
      <c r="DD36" s="449"/>
      <c r="DE36" s="449"/>
      <c r="DG36" s="451" t="str">
        <f>IF('各会計、関係団体の財政状況及び健全化判断比率'!BR9="","",'各会計、関係団体の財政状況及び健全化判断比率'!BR9)</f>
        <v/>
      </c>
      <c r="DH36" s="451"/>
      <c r="DI36" s="19"/>
    </row>
    <row r="37" spans="1:113" ht="32.25" customHeight="1">
      <c r="A37" s="2"/>
      <c r="B37" s="5"/>
      <c r="C37" s="450" t="str">
        <f t="shared" si="0"/>
        <v/>
      </c>
      <c r="D37" s="450"/>
      <c r="E37" s="449" t="str">
        <f>IF('各会計、関係団体の財政状況及び健全化判断比率'!B10="","",'各会計、関係団体の財政状況及び健全化判断比率'!B10)</f>
        <v/>
      </c>
      <c r="F37" s="449"/>
      <c r="G37" s="449"/>
      <c r="H37" s="449"/>
      <c r="I37" s="449"/>
      <c r="J37" s="449"/>
      <c r="K37" s="449"/>
      <c r="L37" s="449"/>
      <c r="M37" s="449"/>
      <c r="N37" s="449"/>
      <c r="O37" s="449"/>
      <c r="P37" s="449"/>
      <c r="Q37" s="449"/>
      <c r="R37" s="449"/>
      <c r="S37" s="449"/>
      <c r="T37" s="2"/>
      <c r="U37" s="450" t="str">
        <f t="shared" si="1"/>
        <v/>
      </c>
      <c r="V37" s="450"/>
      <c r="W37" s="449"/>
      <c r="X37" s="449"/>
      <c r="Y37" s="449"/>
      <c r="Z37" s="449"/>
      <c r="AA37" s="449"/>
      <c r="AB37" s="449"/>
      <c r="AC37" s="449"/>
      <c r="AD37" s="449"/>
      <c r="AE37" s="449"/>
      <c r="AF37" s="449"/>
      <c r="AG37" s="449"/>
      <c r="AH37" s="449"/>
      <c r="AI37" s="449"/>
      <c r="AJ37" s="449"/>
      <c r="AK37" s="449"/>
      <c r="AL37" s="2"/>
      <c r="AM37" s="450" t="str">
        <f t="shared" si="2"/>
        <v/>
      </c>
      <c r="AN37" s="450"/>
      <c r="AO37" s="449"/>
      <c r="AP37" s="449"/>
      <c r="AQ37" s="449"/>
      <c r="AR37" s="449"/>
      <c r="AS37" s="449"/>
      <c r="AT37" s="449"/>
      <c r="AU37" s="449"/>
      <c r="AV37" s="449"/>
      <c r="AW37" s="449"/>
      <c r="AX37" s="449"/>
      <c r="AY37" s="449"/>
      <c r="AZ37" s="449"/>
      <c r="BA37" s="449"/>
      <c r="BB37" s="449"/>
      <c r="BC37" s="449"/>
      <c r="BD37" s="2"/>
      <c r="BE37" s="450" t="str">
        <f t="shared" si="3"/>
        <v/>
      </c>
      <c r="BF37" s="450"/>
      <c r="BG37" s="449"/>
      <c r="BH37" s="449"/>
      <c r="BI37" s="449"/>
      <c r="BJ37" s="449"/>
      <c r="BK37" s="449"/>
      <c r="BL37" s="449"/>
      <c r="BM37" s="449"/>
      <c r="BN37" s="449"/>
      <c r="BO37" s="449"/>
      <c r="BP37" s="449"/>
      <c r="BQ37" s="449"/>
      <c r="BR37" s="449"/>
      <c r="BS37" s="449"/>
      <c r="BT37" s="449"/>
      <c r="BU37" s="449"/>
      <c r="BV37" s="2"/>
      <c r="BW37" s="450">
        <f t="shared" si="4"/>
        <v>11</v>
      </c>
      <c r="BX37" s="450"/>
      <c r="BY37" s="449" t="str">
        <f>IF('各会計、関係団体の財政状況及び健全化判断比率'!B71="","",'各会計、関係団体の財政状況及び健全化判断比率'!B71)</f>
        <v>埼玉県市町村総合事務組合</v>
      </c>
      <c r="BZ37" s="449"/>
      <c r="CA37" s="449"/>
      <c r="CB37" s="449"/>
      <c r="CC37" s="449"/>
      <c r="CD37" s="449"/>
      <c r="CE37" s="449"/>
      <c r="CF37" s="449"/>
      <c r="CG37" s="449"/>
      <c r="CH37" s="449"/>
      <c r="CI37" s="449"/>
      <c r="CJ37" s="449"/>
      <c r="CK37" s="449"/>
      <c r="CL37" s="449"/>
      <c r="CM37" s="449"/>
      <c r="CN37" s="2"/>
      <c r="CO37" s="450" t="str">
        <f t="shared" si="5"/>
        <v/>
      </c>
      <c r="CP37" s="450"/>
      <c r="CQ37" s="449" t="str">
        <f>IF('各会計、関係団体の財政状況及び健全化判断比率'!BS10="","",'各会計、関係団体の財政状況及び健全化判断比率'!BS10)</f>
        <v/>
      </c>
      <c r="CR37" s="449"/>
      <c r="CS37" s="449"/>
      <c r="CT37" s="449"/>
      <c r="CU37" s="449"/>
      <c r="CV37" s="449"/>
      <c r="CW37" s="449"/>
      <c r="CX37" s="449"/>
      <c r="CY37" s="449"/>
      <c r="CZ37" s="449"/>
      <c r="DA37" s="449"/>
      <c r="DB37" s="449"/>
      <c r="DC37" s="449"/>
      <c r="DD37" s="449"/>
      <c r="DE37" s="449"/>
      <c r="DG37" s="451" t="str">
        <f>IF('各会計、関係団体の財政状況及び健全化判断比率'!BR10="","",'各会計、関係団体の財政状況及び健全化判断比率'!BR10)</f>
        <v/>
      </c>
      <c r="DH37" s="451"/>
      <c r="DI37" s="19"/>
    </row>
    <row r="38" spans="1:113" ht="32.25" customHeight="1">
      <c r="A38" s="2"/>
      <c r="B38" s="5"/>
      <c r="C38" s="450" t="str">
        <f t="shared" si="0"/>
        <v/>
      </c>
      <c r="D38" s="450"/>
      <c r="E38" s="449" t="str">
        <f>IF('各会計、関係団体の財政状況及び健全化判断比率'!B11="","",'各会計、関係団体の財政状況及び健全化判断比率'!B11)</f>
        <v/>
      </c>
      <c r="F38" s="449"/>
      <c r="G38" s="449"/>
      <c r="H38" s="449"/>
      <c r="I38" s="449"/>
      <c r="J38" s="449"/>
      <c r="K38" s="449"/>
      <c r="L38" s="449"/>
      <c r="M38" s="449"/>
      <c r="N38" s="449"/>
      <c r="O38" s="449"/>
      <c r="P38" s="449"/>
      <c r="Q38" s="449"/>
      <c r="R38" s="449"/>
      <c r="S38" s="449"/>
      <c r="T38" s="2"/>
      <c r="U38" s="450" t="str">
        <f t="shared" si="1"/>
        <v/>
      </c>
      <c r="V38" s="450"/>
      <c r="W38" s="449"/>
      <c r="X38" s="449"/>
      <c r="Y38" s="449"/>
      <c r="Z38" s="449"/>
      <c r="AA38" s="449"/>
      <c r="AB38" s="449"/>
      <c r="AC38" s="449"/>
      <c r="AD38" s="449"/>
      <c r="AE38" s="449"/>
      <c r="AF38" s="449"/>
      <c r="AG38" s="449"/>
      <c r="AH38" s="449"/>
      <c r="AI38" s="449"/>
      <c r="AJ38" s="449"/>
      <c r="AK38" s="449"/>
      <c r="AL38" s="2"/>
      <c r="AM38" s="450" t="str">
        <f t="shared" si="2"/>
        <v/>
      </c>
      <c r="AN38" s="450"/>
      <c r="AO38" s="449"/>
      <c r="AP38" s="449"/>
      <c r="AQ38" s="449"/>
      <c r="AR38" s="449"/>
      <c r="AS38" s="449"/>
      <c r="AT38" s="449"/>
      <c r="AU38" s="449"/>
      <c r="AV38" s="449"/>
      <c r="AW38" s="449"/>
      <c r="AX38" s="449"/>
      <c r="AY38" s="449"/>
      <c r="AZ38" s="449"/>
      <c r="BA38" s="449"/>
      <c r="BB38" s="449"/>
      <c r="BC38" s="449"/>
      <c r="BD38" s="2"/>
      <c r="BE38" s="450" t="str">
        <f t="shared" si="3"/>
        <v/>
      </c>
      <c r="BF38" s="450"/>
      <c r="BG38" s="449"/>
      <c r="BH38" s="449"/>
      <c r="BI38" s="449"/>
      <c r="BJ38" s="449"/>
      <c r="BK38" s="449"/>
      <c r="BL38" s="449"/>
      <c r="BM38" s="449"/>
      <c r="BN38" s="449"/>
      <c r="BO38" s="449"/>
      <c r="BP38" s="449"/>
      <c r="BQ38" s="449"/>
      <c r="BR38" s="449"/>
      <c r="BS38" s="449"/>
      <c r="BT38" s="449"/>
      <c r="BU38" s="449"/>
      <c r="BV38" s="2"/>
      <c r="BW38" s="450">
        <f t="shared" si="4"/>
        <v>12</v>
      </c>
      <c r="BX38" s="450"/>
      <c r="BY38" s="449" t="str">
        <f>IF('各会計、関係団体の財政状況及び健全化判断比率'!B72="","",'各会計、関係団体の財政状況及び健全化判断比率'!B72)</f>
        <v>埼玉県市町村総合事務組合</v>
      </c>
      <c r="BZ38" s="449"/>
      <c r="CA38" s="449"/>
      <c r="CB38" s="449"/>
      <c r="CC38" s="449"/>
      <c r="CD38" s="449"/>
      <c r="CE38" s="449"/>
      <c r="CF38" s="449"/>
      <c r="CG38" s="449"/>
      <c r="CH38" s="449"/>
      <c r="CI38" s="449"/>
      <c r="CJ38" s="449"/>
      <c r="CK38" s="449"/>
      <c r="CL38" s="449"/>
      <c r="CM38" s="449"/>
      <c r="CN38" s="2"/>
      <c r="CO38" s="450" t="str">
        <f t="shared" si="5"/>
        <v/>
      </c>
      <c r="CP38" s="450"/>
      <c r="CQ38" s="449" t="str">
        <f>IF('各会計、関係団体の財政状況及び健全化判断比率'!BS11="","",'各会計、関係団体の財政状況及び健全化判断比率'!BS11)</f>
        <v/>
      </c>
      <c r="CR38" s="449"/>
      <c r="CS38" s="449"/>
      <c r="CT38" s="449"/>
      <c r="CU38" s="449"/>
      <c r="CV38" s="449"/>
      <c r="CW38" s="449"/>
      <c r="CX38" s="449"/>
      <c r="CY38" s="449"/>
      <c r="CZ38" s="449"/>
      <c r="DA38" s="449"/>
      <c r="DB38" s="449"/>
      <c r="DC38" s="449"/>
      <c r="DD38" s="449"/>
      <c r="DE38" s="449"/>
      <c r="DG38" s="451" t="str">
        <f>IF('各会計、関係団体の財政状況及び健全化判断比率'!BR11="","",'各会計、関係団体の財政状況及び健全化判断比率'!BR11)</f>
        <v/>
      </c>
      <c r="DH38" s="451"/>
      <c r="DI38" s="19"/>
    </row>
    <row r="39" spans="1:113" ht="32.25" customHeight="1">
      <c r="A39" s="2"/>
      <c r="B39" s="5"/>
      <c r="C39" s="450" t="str">
        <f t="shared" si="0"/>
        <v/>
      </c>
      <c r="D39" s="450"/>
      <c r="E39" s="449" t="str">
        <f>IF('各会計、関係団体の財政状況及び健全化判断比率'!B12="","",'各会計、関係団体の財政状況及び健全化判断比率'!B12)</f>
        <v/>
      </c>
      <c r="F39" s="449"/>
      <c r="G39" s="449"/>
      <c r="H39" s="449"/>
      <c r="I39" s="449"/>
      <c r="J39" s="449"/>
      <c r="K39" s="449"/>
      <c r="L39" s="449"/>
      <c r="M39" s="449"/>
      <c r="N39" s="449"/>
      <c r="O39" s="449"/>
      <c r="P39" s="449"/>
      <c r="Q39" s="449"/>
      <c r="R39" s="449"/>
      <c r="S39" s="449"/>
      <c r="T39" s="2"/>
      <c r="U39" s="450" t="str">
        <f t="shared" si="1"/>
        <v/>
      </c>
      <c r="V39" s="450"/>
      <c r="W39" s="449"/>
      <c r="X39" s="449"/>
      <c r="Y39" s="449"/>
      <c r="Z39" s="449"/>
      <c r="AA39" s="449"/>
      <c r="AB39" s="449"/>
      <c r="AC39" s="449"/>
      <c r="AD39" s="449"/>
      <c r="AE39" s="449"/>
      <c r="AF39" s="449"/>
      <c r="AG39" s="449"/>
      <c r="AH39" s="449"/>
      <c r="AI39" s="449"/>
      <c r="AJ39" s="449"/>
      <c r="AK39" s="449"/>
      <c r="AL39" s="2"/>
      <c r="AM39" s="450" t="str">
        <f t="shared" si="2"/>
        <v/>
      </c>
      <c r="AN39" s="450"/>
      <c r="AO39" s="449"/>
      <c r="AP39" s="449"/>
      <c r="AQ39" s="449"/>
      <c r="AR39" s="449"/>
      <c r="AS39" s="449"/>
      <c r="AT39" s="449"/>
      <c r="AU39" s="449"/>
      <c r="AV39" s="449"/>
      <c r="AW39" s="449"/>
      <c r="AX39" s="449"/>
      <c r="AY39" s="449"/>
      <c r="AZ39" s="449"/>
      <c r="BA39" s="449"/>
      <c r="BB39" s="449"/>
      <c r="BC39" s="449"/>
      <c r="BD39" s="2"/>
      <c r="BE39" s="450" t="str">
        <f t="shared" si="3"/>
        <v/>
      </c>
      <c r="BF39" s="450"/>
      <c r="BG39" s="449"/>
      <c r="BH39" s="449"/>
      <c r="BI39" s="449"/>
      <c r="BJ39" s="449"/>
      <c r="BK39" s="449"/>
      <c r="BL39" s="449"/>
      <c r="BM39" s="449"/>
      <c r="BN39" s="449"/>
      <c r="BO39" s="449"/>
      <c r="BP39" s="449"/>
      <c r="BQ39" s="449"/>
      <c r="BR39" s="449"/>
      <c r="BS39" s="449"/>
      <c r="BT39" s="449"/>
      <c r="BU39" s="449"/>
      <c r="BV39" s="2"/>
      <c r="BW39" s="450">
        <f t="shared" si="4"/>
        <v>13</v>
      </c>
      <c r="BX39" s="450"/>
      <c r="BY39" s="449" t="str">
        <f>IF('各会計、関係団体の財政状況及び健全化判断比率'!B73="","",'各会計、関係団体の財政状況及び健全化判断比率'!B73)</f>
        <v>彩の国さいたま人づくり広域連合</v>
      </c>
      <c r="BZ39" s="449"/>
      <c r="CA39" s="449"/>
      <c r="CB39" s="449"/>
      <c r="CC39" s="449"/>
      <c r="CD39" s="449"/>
      <c r="CE39" s="449"/>
      <c r="CF39" s="449"/>
      <c r="CG39" s="449"/>
      <c r="CH39" s="449"/>
      <c r="CI39" s="449"/>
      <c r="CJ39" s="449"/>
      <c r="CK39" s="449"/>
      <c r="CL39" s="449"/>
      <c r="CM39" s="449"/>
      <c r="CN39" s="2"/>
      <c r="CO39" s="450" t="str">
        <f t="shared" si="5"/>
        <v/>
      </c>
      <c r="CP39" s="450"/>
      <c r="CQ39" s="449" t="str">
        <f>IF('各会計、関係団体の財政状況及び健全化判断比率'!BS12="","",'各会計、関係団体の財政状況及び健全化判断比率'!BS12)</f>
        <v/>
      </c>
      <c r="CR39" s="449"/>
      <c r="CS39" s="449"/>
      <c r="CT39" s="449"/>
      <c r="CU39" s="449"/>
      <c r="CV39" s="449"/>
      <c r="CW39" s="449"/>
      <c r="CX39" s="449"/>
      <c r="CY39" s="449"/>
      <c r="CZ39" s="449"/>
      <c r="DA39" s="449"/>
      <c r="DB39" s="449"/>
      <c r="DC39" s="449"/>
      <c r="DD39" s="449"/>
      <c r="DE39" s="449"/>
      <c r="DG39" s="451" t="str">
        <f>IF('各会計、関係団体の財政状況及び健全化判断比率'!BR12="","",'各会計、関係団体の財政状況及び健全化判断比率'!BR12)</f>
        <v/>
      </c>
      <c r="DH39" s="451"/>
      <c r="DI39" s="19"/>
    </row>
    <row r="40" spans="1:113" ht="32.25" customHeight="1">
      <c r="A40" s="2"/>
      <c r="B40" s="5"/>
      <c r="C40" s="450" t="str">
        <f t="shared" si="0"/>
        <v/>
      </c>
      <c r="D40" s="450"/>
      <c r="E40" s="449" t="str">
        <f>IF('各会計、関係団体の財政状況及び健全化判断比率'!B13="","",'各会計、関係団体の財政状況及び健全化判断比率'!B13)</f>
        <v/>
      </c>
      <c r="F40" s="449"/>
      <c r="G40" s="449"/>
      <c r="H40" s="449"/>
      <c r="I40" s="449"/>
      <c r="J40" s="449"/>
      <c r="K40" s="449"/>
      <c r="L40" s="449"/>
      <c r="M40" s="449"/>
      <c r="N40" s="449"/>
      <c r="O40" s="449"/>
      <c r="P40" s="449"/>
      <c r="Q40" s="449"/>
      <c r="R40" s="449"/>
      <c r="S40" s="449"/>
      <c r="T40" s="2"/>
      <c r="U40" s="450" t="str">
        <f t="shared" si="1"/>
        <v/>
      </c>
      <c r="V40" s="450"/>
      <c r="W40" s="449"/>
      <c r="X40" s="449"/>
      <c r="Y40" s="449"/>
      <c r="Z40" s="449"/>
      <c r="AA40" s="449"/>
      <c r="AB40" s="449"/>
      <c r="AC40" s="449"/>
      <c r="AD40" s="449"/>
      <c r="AE40" s="449"/>
      <c r="AF40" s="449"/>
      <c r="AG40" s="449"/>
      <c r="AH40" s="449"/>
      <c r="AI40" s="449"/>
      <c r="AJ40" s="449"/>
      <c r="AK40" s="449"/>
      <c r="AL40" s="2"/>
      <c r="AM40" s="450" t="str">
        <f t="shared" si="2"/>
        <v/>
      </c>
      <c r="AN40" s="450"/>
      <c r="AO40" s="449"/>
      <c r="AP40" s="449"/>
      <c r="AQ40" s="449"/>
      <c r="AR40" s="449"/>
      <c r="AS40" s="449"/>
      <c r="AT40" s="449"/>
      <c r="AU40" s="449"/>
      <c r="AV40" s="449"/>
      <c r="AW40" s="449"/>
      <c r="AX40" s="449"/>
      <c r="AY40" s="449"/>
      <c r="AZ40" s="449"/>
      <c r="BA40" s="449"/>
      <c r="BB40" s="449"/>
      <c r="BC40" s="449"/>
      <c r="BD40" s="2"/>
      <c r="BE40" s="450" t="str">
        <f t="shared" si="3"/>
        <v/>
      </c>
      <c r="BF40" s="450"/>
      <c r="BG40" s="449"/>
      <c r="BH40" s="449"/>
      <c r="BI40" s="449"/>
      <c r="BJ40" s="449"/>
      <c r="BK40" s="449"/>
      <c r="BL40" s="449"/>
      <c r="BM40" s="449"/>
      <c r="BN40" s="449"/>
      <c r="BO40" s="449"/>
      <c r="BP40" s="449"/>
      <c r="BQ40" s="449"/>
      <c r="BR40" s="449"/>
      <c r="BS40" s="449"/>
      <c r="BT40" s="449"/>
      <c r="BU40" s="449"/>
      <c r="BV40" s="2"/>
      <c r="BW40" s="450">
        <f t="shared" si="4"/>
        <v>14</v>
      </c>
      <c r="BX40" s="450"/>
      <c r="BY40" s="449" t="str">
        <f>IF('各会計、関係団体の財政状況及び健全化判断比率'!B74="","",'各会計、関係団体の財政状況及び健全化判断比率'!B74)</f>
        <v>朝霞和光資源循環組合</v>
      </c>
      <c r="BZ40" s="449"/>
      <c r="CA40" s="449"/>
      <c r="CB40" s="449"/>
      <c r="CC40" s="449"/>
      <c r="CD40" s="449"/>
      <c r="CE40" s="449"/>
      <c r="CF40" s="449"/>
      <c r="CG40" s="449"/>
      <c r="CH40" s="449"/>
      <c r="CI40" s="449"/>
      <c r="CJ40" s="449"/>
      <c r="CK40" s="449"/>
      <c r="CL40" s="449"/>
      <c r="CM40" s="449"/>
      <c r="CN40" s="2"/>
      <c r="CO40" s="450" t="str">
        <f t="shared" si="5"/>
        <v/>
      </c>
      <c r="CP40" s="450"/>
      <c r="CQ40" s="449" t="str">
        <f>IF('各会計、関係団体の財政状況及び健全化判断比率'!BS13="","",'各会計、関係団体の財政状況及び健全化判断比率'!BS13)</f>
        <v/>
      </c>
      <c r="CR40" s="449"/>
      <c r="CS40" s="449"/>
      <c r="CT40" s="449"/>
      <c r="CU40" s="449"/>
      <c r="CV40" s="449"/>
      <c r="CW40" s="449"/>
      <c r="CX40" s="449"/>
      <c r="CY40" s="449"/>
      <c r="CZ40" s="449"/>
      <c r="DA40" s="449"/>
      <c r="DB40" s="449"/>
      <c r="DC40" s="449"/>
      <c r="DD40" s="449"/>
      <c r="DE40" s="449"/>
      <c r="DG40" s="451" t="str">
        <f>IF('各会計、関係団体の財政状況及び健全化判断比率'!BR13="","",'各会計、関係団体の財政状況及び健全化判断比率'!BR13)</f>
        <v/>
      </c>
      <c r="DH40" s="451"/>
      <c r="DI40" s="19"/>
    </row>
    <row r="41" spans="1:113" ht="32.25" customHeight="1">
      <c r="A41" s="2"/>
      <c r="B41" s="5"/>
      <c r="C41" s="450" t="str">
        <f t="shared" si="0"/>
        <v/>
      </c>
      <c r="D41" s="450"/>
      <c r="E41" s="449" t="str">
        <f>IF('各会計、関係団体の財政状況及び健全化判断比率'!B14="","",'各会計、関係団体の財政状況及び健全化判断比率'!B14)</f>
        <v/>
      </c>
      <c r="F41" s="449"/>
      <c r="G41" s="449"/>
      <c r="H41" s="449"/>
      <c r="I41" s="449"/>
      <c r="J41" s="449"/>
      <c r="K41" s="449"/>
      <c r="L41" s="449"/>
      <c r="M41" s="449"/>
      <c r="N41" s="449"/>
      <c r="O41" s="449"/>
      <c r="P41" s="449"/>
      <c r="Q41" s="449"/>
      <c r="R41" s="449"/>
      <c r="S41" s="449"/>
      <c r="T41" s="2"/>
      <c r="U41" s="450" t="str">
        <f t="shared" si="1"/>
        <v/>
      </c>
      <c r="V41" s="450"/>
      <c r="W41" s="449"/>
      <c r="X41" s="449"/>
      <c r="Y41" s="449"/>
      <c r="Z41" s="449"/>
      <c r="AA41" s="449"/>
      <c r="AB41" s="449"/>
      <c r="AC41" s="449"/>
      <c r="AD41" s="449"/>
      <c r="AE41" s="449"/>
      <c r="AF41" s="449"/>
      <c r="AG41" s="449"/>
      <c r="AH41" s="449"/>
      <c r="AI41" s="449"/>
      <c r="AJ41" s="449"/>
      <c r="AK41" s="449"/>
      <c r="AL41" s="2"/>
      <c r="AM41" s="450" t="str">
        <f t="shared" si="2"/>
        <v/>
      </c>
      <c r="AN41" s="450"/>
      <c r="AO41" s="449"/>
      <c r="AP41" s="449"/>
      <c r="AQ41" s="449"/>
      <c r="AR41" s="449"/>
      <c r="AS41" s="449"/>
      <c r="AT41" s="449"/>
      <c r="AU41" s="449"/>
      <c r="AV41" s="449"/>
      <c r="AW41" s="449"/>
      <c r="AX41" s="449"/>
      <c r="AY41" s="449"/>
      <c r="AZ41" s="449"/>
      <c r="BA41" s="449"/>
      <c r="BB41" s="449"/>
      <c r="BC41" s="449"/>
      <c r="BD41" s="2"/>
      <c r="BE41" s="450" t="str">
        <f t="shared" si="3"/>
        <v/>
      </c>
      <c r="BF41" s="450"/>
      <c r="BG41" s="449"/>
      <c r="BH41" s="449"/>
      <c r="BI41" s="449"/>
      <c r="BJ41" s="449"/>
      <c r="BK41" s="449"/>
      <c r="BL41" s="449"/>
      <c r="BM41" s="449"/>
      <c r="BN41" s="449"/>
      <c r="BO41" s="449"/>
      <c r="BP41" s="449"/>
      <c r="BQ41" s="449"/>
      <c r="BR41" s="449"/>
      <c r="BS41" s="449"/>
      <c r="BT41" s="449"/>
      <c r="BU41" s="449"/>
      <c r="BV41" s="2"/>
      <c r="BW41" s="450" t="str">
        <f t="shared" si="4"/>
        <v/>
      </c>
      <c r="BX41" s="450"/>
      <c r="BY41" s="449" t="str">
        <f>IF('各会計、関係団体の財政状況及び健全化判断比率'!B75="","",'各会計、関係団体の財政状況及び健全化判断比率'!B75)</f>
        <v/>
      </c>
      <c r="BZ41" s="449"/>
      <c r="CA41" s="449"/>
      <c r="CB41" s="449"/>
      <c r="CC41" s="449"/>
      <c r="CD41" s="449"/>
      <c r="CE41" s="449"/>
      <c r="CF41" s="449"/>
      <c r="CG41" s="449"/>
      <c r="CH41" s="449"/>
      <c r="CI41" s="449"/>
      <c r="CJ41" s="449"/>
      <c r="CK41" s="449"/>
      <c r="CL41" s="449"/>
      <c r="CM41" s="449"/>
      <c r="CN41" s="2"/>
      <c r="CO41" s="450" t="str">
        <f t="shared" si="5"/>
        <v/>
      </c>
      <c r="CP41" s="450"/>
      <c r="CQ41" s="449" t="str">
        <f>IF('各会計、関係団体の財政状況及び健全化判断比率'!BS14="","",'各会計、関係団体の財政状況及び健全化判断比率'!BS14)</f>
        <v/>
      </c>
      <c r="CR41" s="449"/>
      <c r="CS41" s="449"/>
      <c r="CT41" s="449"/>
      <c r="CU41" s="449"/>
      <c r="CV41" s="449"/>
      <c r="CW41" s="449"/>
      <c r="CX41" s="449"/>
      <c r="CY41" s="449"/>
      <c r="CZ41" s="449"/>
      <c r="DA41" s="449"/>
      <c r="DB41" s="449"/>
      <c r="DC41" s="449"/>
      <c r="DD41" s="449"/>
      <c r="DE41" s="449"/>
      <c r="DG41" s="451" t="str">
        <f>IF('各会計、関係団体の財政状況及び健全化判断比率'!BR14="","",'各会計、関係団体の財政状況及び健全化判断比率'!BR14)</f>
        <v/>
      </c>
      <c r="DH41" s="451"/>
      <c r="DI41" s="19"/>
    </row>
    <row r="42" spans="1:113" ht="32.25" customHeight="1">
      <c r="B42" s="5"/>
      <c r="C42" s="450" t="str">
        <f t="shared" si="0"/>
        <v/>
      </c>
      <c r="D42" s="450"/>
      <c r="E42" s="449" t="str">
        <f>IF('各会計、関係団体の財政状況及び健全化判断比率'!B15="","",'各会計、関係団体の財政状況及び健全化判断比率'!B15)</f>
        <v/>
      </c>
      <c r="F42" s="449"/>
      <c r="G42" s="449"/>
      <c r="H42" s="449"/>
      <c r="I42" s="449"/>
      <c r="J42" s="449"/>
      <c r="K42" s="449"/>
      <c r="L42" s="449"/>
      <c r="M42" s="449"/>
      <c r="N42" s="449"/>
      <c r="O42" s="449"/>
      <c r="P42" s="449"/>
      <c r="Q42" s="449"/>
      <c r="R42" s="449"/>
      <c r="S42" s="449"/>
      <c r="T42" s="2"/>
      <c r="U42" s="450" t="str">
        <f t="shared" si="1"/>
        <v/>
      </c>
      <c r="V42" s="450"/>
      <c r="W42" s="449"/>
      <c r="X42" s="449"/>
      <c r="Y42" s="449"/>
      <c r="Z42" s="449"/>
      <c r="AA42" s="449"/>
      <c r="AB42" s="449"/>
      <c r="AC42" s="449"/>
      <c r="AD42" s="449"/>
      <c r="AE42" s="449"/>
      <c r="AF42" s="449"/>
      <c r="AG42" s="449"/>
      <c r="AH42" s="449"/>
      <c r="AI42" s="449"/>
      <c r="AJ42" s="449"/>
      <c r="AK42" s="449"/>
      <c r="AL42" s="2"/>
      <c r="AM42" s="450" t="str">
        <f t="shared" si="2"/>
        <v/>
      </c>
      <c r="AN42" s="450"/>
      <c r="AO42" s="449"/>
      <c r="AP42" s="449"/>
      <c r="AQ42" s="449"/>
      <c r="AR42" s="449"/>
      <c r="AS42" s="449"/>
      <c r="AT42" s="449"/>
      <c r="AU42" s="449"/>
      <c r="AV42" s="449"/>
      <c r="AW42" s="449"/>
      <c r="AX42" s="449"/>
      <c r="AY42" s="449"/>
      <c r="AZ42" s="449"/>
      <c r="BA42" s="449"/>
      <c r="BB42" s="449"/>
      <c r="BC42" s="449"/>
      <c r="BD42" s="2"/>
      <c r="BE42" s="450" t="str">
        <f t="shared" si="3"/>
        <v/>
      </c>
      <c r="BF42" s="450"/>
      <c r="BG42" s="449"/>
      <c r="BH42" s="449"/>
      <c r="BI42" s="449"/>
      <c r="BJ42" s="449"/>
      <c r="BK42" s="449"/>
      <c r="BL42" s="449"/>
      <c r="BM42" s="449"/>
      <c r="BN42" s="449"/>
      <c r="BO42" s="449"/>
      <c r="BP42" s="449"/>
      <c r="BQ42" s="449"/>
      <c r="BR42" s="449"/>
      <c r="BS42" s="449"/>
      <c r="BT42" s="449"/>
      <c r="BU42" s="449"/>
      <c r="BV42" s="2"/>
      <c r="BW42" s="450" t="str">
        <f t="shared" si="4"/>
        <v/>
      </c>
      <c r="BX42" s="450"/>
      <c r="BY42" s="449" t="str">
        <f>IF('各会計、関係団体の財政状況及び健全化判断比率'!B76="","",'各会計、関係団体の財政状況及び健全化判断比率'!B76)</f>
        <v/>
      </c>
      <c r="BZ42" s="449"/>
      <c r="CA42" s="449"/>
      <c r="CB42" s="449"/>
      <c r="CC42" s="449"/>
      <c r="CD42" s="449"/>
      <c r="CE42" s="449"/>
      <c r="CF42" s="449"/>
      <c r="CG42" s="449"/>
      <c r="CH42" s="449"/>
      <c r="CI42" s="449"/>
      <c r="CJ42" s="449"/>
      <c r="CK42" s="449"/>
      <c r="CL42" s="449"/>
      <c r="CM42" s="449"/>
      <c r="CN42" s="2"/>
      <c r="CO42" s="450" t="str">
        <f t="shared" si="5"/>
        <v/>
      </c>
      <c r="CP42" s="450"/>
      <c r="CQ42" s="449" t="str">
        <f>IF('各会計、関係団体の財政状況及び健全化判断比率'!BS15="","",'各会計、関係団体の財政状況及び健全化判断比率'!BS15)</f>
        <v/>
      </c>
      <c r="CR42" s="449"/>
      <c r="CS42" s="449"/>
      <c r="CT42" s="449"/>
      <c r="CU42" s="449"/>
      <c r="CV42" s="449"/>
      <c r="CW42" s="449"/>
      <c r="CX42" s="449"/>
      <c r="CY42" s="449"/>
      <c r="CZ42" s="449"/>
      <c r="DA42" s="449"/>
      <c r="DB42" s="449"/>
      <c r="DC42" s="449"/>
      <c r="DD42" s="449"/>
      <c r="DE42" s="449"/>
      <c r="DG42" s="451" t="str">
        <f>IF('各会計、関係団体の財政状況及び健全化判断比率'!BR15="","",'各会計、関係団体の財政状況及び健全化判断比率'!BR15)</f>
        <v/>
      </c>
      <c r="DH42" s="451"/>
      <c r="DI42" s="19"/>
    </row>
    <row r="43" spans="1:113" ht="32.25" customHeight="1">
      <c r="B43" s="5"/>
      <c r="C43" s="450" t="str">
        <f t="shared" si="0"/>
        <v/>
      </c>
      <c r="D43" s="450"/>
      <c r="E43" s="449" t="str">
        <f>IF('各会計、関係団体の財政状況及び健全化判断比率'!B16="","",'各会計、関係団体の財政状況及び健全化判断比率'!B16)</f>
        <v/>
      </c>
      <c r="F43" s="449"/>
      <c r="G43" s="449"/>
      <c r="H43" s="449"/>
      <c r="I43" s="449"/>
      <c r="J43" s="449"/>
      <c r="K43" s="449"/>
      <c r="L43" s="449"/>
      <c r="M43" s="449"/>
      <c r="N43" s="449"/>
      <c r="O43" s="449"/>
      <c r="P43" s="449"/>
      <c r="Q43" s="449"/>
      <c r="R43" s="449"/>
      <c r="S43" s="449"/>
      <c r="T43" s="2"/>
      <c r="U43" s="450" t="str">
        <f t="shared" si="1"/>
        <v/>
      </c>
      <c r="V43" s="450"/>
      <c r="W43" s="449"/>
      <c r="X43" s="449"/>
      <c r="Y43" s="449"/>
      <c r="Z43" s="449"/>
      <c r="AA43" s="449"/>
      <c r="AB43" s="449"/>
      <c r="AC43" s="449"/>
      <c r="AD43" s="449"/>
      <c r="AE43" s="449"/>
      <c r="AF43" s="449"/>
      <c r="AG43" s="449"/>
      <c r="AH43" s="449"/>
      <c r="AI43" s="449"/>
      <c r="AJ43" s="449"/>
      <c r="AK43" s="449"/>
      <c r="AL43" s="2"/>
      <c r="AM43" s="450" t="str">
        <f t="shared" si="2"/>
        <v/>
      </c>
      <c r="AN43" s="450"/>
      <c r="AO43" s="449"/>
      <c r="AP43" s="449"/>
      <c r="AQ43" s="449"/>
      <c r="AR43" s="449"/>
      <c r="AS43" s="449"/>
      <c r="AT43" s="449"/>
      <c r="AU43" s="449"/>
      <c r="AV43" s="449"/>
      <c r="AW43" s="449"/>
      <c r="AX43" s="449"/>
      <c r="AY43" s="449"/>
      <c r="AZ43" s="449"/>
      <c r="BA43" s="449"/>
      <c r="BB43" s="449"/>
      <c r="BC43" s="449"/>
      <c r="BD43" s="2"/>
      <c r="BE43" s="450" t="str">
        <f t="shared" si="3"/>
        <v/>
      </c>
      <c r="BF43" s="450"/>
      <c r="BG43" s="449"/>
      <c r="BH43" s="449"/>
      <c r="BI43" s="449"/>
      <c r="BJ43" s="449"/>
      <c r="BK43" s="449"/>
      <c r="BL43" s="449"/>
      <c r="BM43" s="449"/>
      <c r="BN43" s="449"/>
      <c r="BO43" s="449"/>
      <c r="BP43" s="449"/>
      <c r="BQ43" s="449"/>
      <c r="BR43" s="449"/>
      <c r="BS43" s="449"/>
      <c r="BT43" s="449"/>
      <c r="BU43" s="449"/>
      <c r="BV43" s="2"/>
      <c r="BW43" s="450" t="str">
        <f t="shared" si="4"/>
        <v/>
      </c>
      <c r="BX43" s="450"/>
      <c r="BY43" s="449" t="str">
        <f>IF('各会計、関係団体の財政状況及び健全化判断比率'!B77="","",'各会計、関係団体の財政状況及び健全化判断比率'!B77)</f>
        <v/>
      </c>
      <c r="BZ43" s="449"/>
      <c r="CA43" s="449"/>
      <c r="CB43" s="449"/>
      <c r="CC43" s="449"/>
      <c r="CD43" s="449"/>
      <c r="CE43" s="449"/>
      <c r="CF43" s="449"/>
      <c r="CG43" s="449"/>
      <c r="CH43" s="449"/>
      <c r="CI43" s="449"/>
      <c r="CJ43" s="449"/>
      <c r="CK43" s="449"/>
      <c r="CL43" s="449"/>
      <c r="CM43" s="449"/>
      <c r="CN43" s="2"/>
      <c r="CO43" s="450" t="str">
        <f t="shared" si="5"/>
        <v/>
      </c>
      <c r="CP43" s="450"/>
      <c r="CQ43" s="449" t="str">
        <f>IF('各会計、関係団体の財政状況及び健全化判断比率'!BS16="","",'各会計、関係団体の財政状況及び健全化判断比率'!BS16)</f>
        <v/>
      </c>
      <c r="CR43" s="449"/>
      <c r="CS43" s="449"/>
      <c r="CT43" s="449"/>
      <c r="CU43" s="449"/>
      <c r="CV43" s="449"/>
      <c r="CW43" s="449"/>
      <c r="CX43" s="449"/>
      <c r="CY43" s="449"/>
      <c r="CZ43" s="449"/>
      <c r="DA43" s="449"/>
      <c r="DB43" s="449"/>
      <c r="DC43" s="449"/>
      <c r="DD43" s="449"/>
      <c r="DE43" s="449"/>
      <c r="DG43" s="451" t="str">
        <f>IF('各会計、関係団体の財政状況及び健全化判断比率'!BR16="","",'各会計、関係団体の財政状況及び健全化判断比率'!BR16)</f>
        <v/>
      </c>
      <c r="DH43" s="451"/>
      <c r="DI43" s="19"/>
    </row>
    <row r="44" spans="1:113" ht="13.5" customHeight="1">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row r="46" spans="1:113">
      <c r="B46" s="1" t="s">
        <v>289</v>
      </c>
      <c r="E46" s="395" t="s">
        <v>293</v>
      </c>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95"/>
      <c r="BM46" s="395"/>
      <c r="BN46" s="395"/>
      <c r="BO46" s="395"/>
      <c r="BP46" s="395"/>
      <c r="BQ46" s="395"/>
      <c r="BR46" s="395"/>
      <c r="BS46" s="395"/>
      <c r="BT46" s="395"/>
      <c r="BU46" s="395"/>
      <c r="BV46" s="395"/>
      <c r="BW46" s="395"/>
      <c r="BX46" s="395"/>
      <c r="BY46" s="395"/>
      <c r="BZ46" s="395"/>
      <c r="CA46" s="395"/>
      <c r="CB46" s="395"/>
      <c r="CC46" s="395"/>
      <c r="CD46" s="395"/>
      <c r="CE46" s="395"/>
      <c r="CF46" s="395"/>
      <c r="CG46" s="395"/>
      <c r="CH46" s="395"/>
      <c r="CI46" s="395"/>
      <c r="CJ46" s="395"/>
      <c r="CK46" s="395"/>
      <c r="CL46" s="395"/>
      <c r="CM46" s="395"/>
      <c r="CN46" s="395"/>
      <c r="CO46" s="395"/>
      <c r="CP46" s="395"/>
      <c r="CQ46" s="395"/>
      <c r="CR46" s="395"/>
      <c r="CS46" s="395"/>
      <c r="CT46" s="395"/>
      <c r="CU46" s="395"/>
      <c r="CV46" s="395"/>
      <c r="CW46" s="395"/>
      <c r="CX46" s="395"/>
      <c r="CY46" s="395"/>
      <c r="CZ46" s="395"/>
      <c r="DA46" s="395"/>
      <c r="DB46" s="395"/>
      <c r="DC46" s="395"/>
      <c r="DD46" s="395"/>
      <c r="DE46" s="395"/>
      <c r="DF46" s="395"/>
      <c r="DG46" s="395"/>
      <c r="DH46" s="395"/>
      <c r="DI46" s="395"/>
    </row>
    <row r="47" spans="1:113">
      <c r="E47" s="395" t="s">
        <v>295</v>
      </c>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c r="AY47" s="395"/>
      <c r="AZ47" s="395"/>
      <c r="BA47" s="395"/>
      <c r="BB47" s="395"/>
      <c r="BC47" s="395"/>
      <c r="BD47" s="395"/>
      <c r="BE47" s="395"/>
      <c r="BF47" s="395"/>
      <c r="BG47" s="395"/>
      <c r="BH47" s="395"/>
      <c r="BI47" s="395"/>
      <c r="BJ47" s="395"/>
      <c r="BK47" s="395"/>
      <c r="BL47" s="395"/>
      <c r="BM47" s="395"/>
      <c r="BN47" s="395"/>
      <c r="BO47" s="395"/>
      <c r="BP47" s="395"/>
      <c r="BQ47" s="395"/>
      <c r="BR47" s="395"/>
      <c r="BS47" s="395"/>
      <c r="BT47" s="395"/>
      <c r="BU47" s="395"/>
      <c r="BV47" s="395"/>
      <c r="BW47" s="395"/>
      <c r="BX47" s="395"/>
      <c r="BY47" s="395"/>
      <c r="BZ47" s="395"/>
      <c r="CA47" s="395"/>
      <c r="CB47" s="395"/>
      <c r="CC47" s="395"/>
      <c r="CD47" s="395"/>
      <c r="CE47" s="395"/>
      <c r="CF47" s="395"/>
      <c r="CG47" s="395"/>
      <c r="CH47" s="395"/>
      <c r="CI47" s="395"/>
      <c r="CJ47" s="395"/>
      <c r="CK47" s="395"/>
      <c r="CL47" s="395"/>
      <c r="CM47" s="395"/>
      <c r="CN47" s="395"/>
      <c r="CO47" s="395"/>
      <c r="CP47" s="395"/>
      <c r="CQ47" s="395"/>
      <c r="CR47" s="395"/>
      <c r="CS47" s="395"/>
      <c r="CT47" s="395"/>
      <c r="CU47" s="395"/>
      <c r="CV47" s="395"/>
      <c r="CW47" s="395"/>
      <c r="CX47" s="395"/>
      <c r="CY47" s="395"/>
      <c r="CZ47" s="395"/>
      <c r="DA47" s="395"/>
      <c r="DB47" s="395"/>
      <c r="DC47" s="395"/>
      <c r="DD47" s="395"/>
      <c r="DE47" s="395"/>
      <c r="DF47" s="395"/>
      <c r="DG47" s="395"/>
      <c r="DH47" s="395"/>
      <c r="DI47" s="395"/>
    </row>
    <row r="48" spans="1:113">
      <c r="E48" s="395" t="s">
        <v>297</v>
      </c>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395"/>
      <c r="AV48" s="395"/>
      <c r="AW48" s="395"/>
      <c r="AX48" s="395"/>
      <c r="AY48" s="395"/>
      <c r="AZ48" s="395"/>
      <c r="BA48" s="395"/>
      <c r="BB48" s="395"/>
      <c r="BC48" s="395"/>
      <c r="BD48" s="395"/>
      <c r="BE48" s="395"/>
      <c r="BF48" s="395"/>
      <c r="BG48" s="395"/>
      <c r="BH48" s="395"/>
      <c r="BI48" s="395"/>
      <c r="BJ48" s="395"/>
      <c r="BK48" s="395"/>
      <c r="BL48" s="395"/>
      <c r="BM48" s="395"/>
      <c r="BN48" s="395"/>
      <c r="BO48" s="395"/>
      <c r="BP48" s="395"/>
      <c r="BQ48" s="395"/>
      <c r="BR48" s="395"/>
      <c r="BS48" s="395"/>
      <c r="BT48" s="395"/>
      <c r="BU48" s="395"/>
      <c r="BV48" s="395"/>
      <c r="BW48" s="395"/>
      <c r="BX48" s="395"/>
      <c r="BY48" s="395"/>
      <c r="BZ48" s="395"/>
      <c r="CA48" s="395"/>
      <c r="CB48" s="395"/>
      <c r="CC48" s="395"/>
      <c r="CD48" s="395"/>
      <c r="CE48" s="395"/>
      <c r="CF48" s="395"/>
      <c r="CG48" s="395"/>
      <c r="CH48" s="395"/>
      <c r="CI48" s="395"/>
      <c r="CJ48" s="395"/>
      <c r="CK48" s="395"/>
      <c r="CL48" s="395"/>
      <c r="CM48" s="395"/>
      <c r="CN48" s="395"/>
      <c r="CO48" s="395"/>
      <c r="CP48" s="395"/>
      <c r="CQ48" s="395"/>
      <c r="CR48" s="395"/>
      <c r="CS48" s="395"/>
      <c r="CT48" s="395"/>
      <c r="CU48" s="395"/>
      <c r="CV48" s="395"/>
      <c r="CW48" s="395"/>
      <c r="CX48" s="395"/>
      <c r="CY48" s="395"/>
      <c r="CZ48" s="395"/>
      <c r="DA48" s="395"/>
      <c r="DB48" s="395"/>
      <c r="DC48" s="395"/>
      <c r="DD48" s="395"/>
      <c r="DE48" s="395"/>
      <c r="DF48" s="395"/>
      <c r="DG48" s="395"/>
      <c r="DH48" s="395"/>
      <c r="DI48" s="395"/>
    </row>
    <row r="49" spans="5:113">
      <c r="E49" s="395" t="s">
        <v>298</v>
      </c>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395"/>
      <c r="BY49" s="395"/>
      <c r="BZ49" s="395"/>
      <c r="CA49" s="395"/>
      <c r="CB49" s="395"/>
      <c r="CC49" s="395"/>
      <c r="CD49" s="395"/>
      <c r="CE49" s="395"/>
      <c r="CF49" s="395"/>
      <c r="CG49" s="395"/>
      <c r="CH49" s="395"/>
      <c r="CI49" s="395"/>
      <c r="CJ49" s="395"/>
      <c r="CK49" s="395"/>
      <c r="CL49" s="395"/>
      <c r="CM49" s="395"/>
      <c r="CN49" s="395"/>
      <c r="CO49" s="395"/>
      <c r="CP49" s="395"/>
      <c r="CQ49" s="395"/>
      <c r="CR49" s="395"/>
      <c r="CS49" s="395"/>
      <c r="CT49" s="395"/>
      <c r="CU49" s="395"/>
      <c r="CV49" s="395"/>
      <c r="CW49" s="395"/>
      <c r="CX49" s="395"/>
      <c r="CY49" s="395"/>
      <c r="CZ49" s="395"/>
      <c r="DA49" s="395"/>
      <c r="DB49" s="395"/>
      <c r="DC49" s="395"/>
      <c r="DD49" s="395"/>
      <c r="DE49" s="395"/>
      <c r="DF49" s="395"/>
      <c r="DG49" s="395"/>
      <c r="DH49" s="395"/>
      <c r="DI49" s="395"/>
    </row>
    <row r="50" spans="5:113">
      <c r="E50" s="395" t="s">
        <v>200</v>
      </c>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5"/>
      <c r="BN50" s="395"/>
      <c r="BO50" s="395"/>
      <c r="BP50" s="395"/>
      <c r="BQ50" s="395"/>
      <c r="BR50" s="395"/>
      <c r="BS50" s="395"/>
      <c r="BT50" s="395"/>
      <c r="BU50" s="395"/>
      <c r="BV50" s="395"/>
      <c r="BW50" s="395"/>
      <c r="BX50" s="395"/>
      <c r="BY50" s="395"/>
      <c r="BZ50" s="395"/>
      <c r="CA50" s="395"/>
      <c r="CB50" s="395"/>
      <c r="CC50" s="395"/>
      <c r="CD50" s="395"/>
      <c r="CE50" s="395"/>
      <c r="CF50" s="395"/>
      <c r="CG50" s="395"/>
      <c r="CH50" s="395"/>
      <c r="CI50" s="395"/>
      <c r="CJ50" s="395"/>
      <c r="CK50" s="395"/>
      <c r="CL50" s="395"/>
      <c r="CM50" s="395"/>
      <c r="CN50" s="395"/>
      <c r="CO50" s="395"/>
      <c r="CP50" s="395"/>
      <c r="CQ50" s="395"/>
      <c r="CR50" s="395"/>
      <c r="CS50" s="395"/>
      <c r="CT50" s="395"/>
      <c r="CU50" s="395"/>
      <c r="CV50" s="395"/>
      <c r="CW50" s="395"/>
      <c r="CX50" s="395"/>
      <c r="CY50" s="395"/>
      <c r="CZ50" s="395"/>
      <c r="DA50" s="395"/>
      <c r="DB50" s="395"/>
      <c r="DC50" s="395"/>
      <c r="DD50" s="395"/>
      <c r="DE50" s="395"/>
      <c r="DF50" s="395"/>
      <c r="DG50" s="395"/>
      <c r="DH50" s="395"/>
      <c r="DI50" s="395"/>
    </row>
    <row r="51" spans="5:113">
      <c r="E51" s="395" t="s">
        <v>302</v>
      </c>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5"/>
      <c r="BR51" s="395"/>
      <c r="BS51" s="395"/>
      <c r="BT51" s="395"/>
      <c r="BU51" s="395"/>
      <c r="BV51" s="395"/>
      <c r="BW51" s="395"/>
      <c r="BX51" s="395"/>
      <c r="BY51" s="395"/>
      <c r="BZ51" s="395"/>
      <c r="CA51" s="395"/>
      <c r="CB51" s="395"/>
      <c r="CC51" s="395"/>
      <c r="CD51" s="395"/>
      <c r="CE51" s="395"/>
      <c r="CF51" s="395"/>
      <c r="CG51" s="395"/>
      <c r="CH51" s="395"/>
      <c r="CI51" s="395"/>
      <c r="CJ51" s="395"/>
      <c r="CK51" s="395"/>
      <c r="CL51" s="395"/>
      <c r="CM51" s="395"/>
      <c r="CN51" s="395"/>
      <c r="CO51" s="395"/>
      <c r="CP51" s="395"/>
      <c r="CQ51" s="395"/>
      <c r="CR51" s="395"/>
      <c r="CS51" s="395"/>
      <c r="CT51" s="395"/>
      <c r="CU51" s="395"/>
      <c r="CV51" s="395"/>
      <c r="CW51" s="395"/>
      <c r="CX51" s="395"/>
      <c r="CY51" s="395"/>
      <c r="CZ51" s="395"/>
      <c r="DA51" s="395"/>
      <c r="DB51" s="395"/>
      <c r="DC51" s="395"/>
      <c r="DD51" s="395"/>
      <c r="DE51" s="395"/>
      <c r="DF51" s="395"/>
      <c r="DG51" s="395"/>
      <c r="DH51" s="395"/>
      <c r="DI51" s="395"/>
    </row>
    <row r="52" spans="5:113">
      <c r="E52" s="395" t="s">
        <v>304</v>
      </c>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395"/>
      <c r="CH52" s="395"/>
      <c r="CI52" s="395"/>
      <c r="CJ52" s="395"/>
      <c r="CK52" s="395"/>
      <c r="CL52" s="395"/>
      <c r="CM52" s="395"/>
      <c r="CN52" s="395"/>
      <c r="CO52" s="395"/>
      <c r="CP52" s="395"/>
      <c r="CQ52" s="395"/>
      <c r="CR52" s="395"/>
      <c r="CS52" s="395"/>
      <c r="CT52" s="395"/>
      <c r="CU52" s="395"/>
      <c r="CV52" s="395"/>
      <c r="CW52" s="395"/>
      <c r="CX52" s="395"/>
      <c r="CY52" s="395"/>
      <c r="CZ52" s="395"/>
      <c r="DA52" s="395"/>
      <c r="DB52" s="395"/>
      <c r="DC52" s="395"/>
      <c r="DD52" s="395"/>
      <c r="DE52" s="395"/>
      <c r="DF52" s="395"/>
      <c r="DG52" s="395"/>
      <c r="DH52" s="395"/>
      <c r="DI52" s="395"/>
    </row>
    <row r="53" spans="5:113">
      <c r="E53" s="395" t="s">
        <v>194</v>
      </c>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395"/>
      <c r="BY53" s="395"/>
      <c r="BZ53" s="395"/>
      <c r="CA53" s="395"/>
      <c r="CB53" s="395"/>
      <c r="CC53" s="395"/>
      <c r="CD53" s="395"/>
      <c r="CE53" s="395"/>
      <c r="CF53" s="395"/>
      <c r="CG53" s="395"/>
      <c r="CH53" s="395"/>
      <c r="CI53" s="395"/>
      <c r="CJ53" s="395"/>
      <c r="CK53" s="395"/>
      <c r="CL53" s="395"/>
      <c r="CM53" s="395"/>
      <c r="CN53" s="395"/>
      <c r="CO53" s="395"/>
      <c r="CP53" s="395"/>
      <c r="CQ53" s="395"/>
      <c r="CR53" s="395"/>
      <c r="CS53" s="395"/>
      <c r="CT53" s="395"/>
      <c r="CU53" s="395"/>
      <c r="CV53" s="395"/>
      <c r="CW53" s="395"/>
      <c r="CX53" s="395"/>
      <c r="CY53" s="395"/>
      <c r="CZ53" s="395"/>
      <c r="DA53" s="395"/>
      <c r="DB53" s="395"/>
      <c r="DC53" s="395"/>
      <c r="DD53" s="395"/>
      <c r="DE53" s="395"/>
      <c r="DF53" s="395"/>
      <c r="DG53" s="395"/>
      <c r="DH53" s="395"/>
      <c r="DI53" s="395"/>
    </row>
    <row r="54" spans="5:113"/>
    <row r="55" spans="5:113"/>
    <row r="56" spans="5:113"/>
  </sheetData>
  <sheetProtection algorithmName="SHA-512" hashValue="CvDYCCMcDv6qNshs6aLip9jSbYk3QidZHGnC7PuSglKDqezUymOJKy28BDZ4w8vqC8VrXe3/LTjV/xaS2auWEQ==" saltValue="HTh+rE+cJMlqGGZ8sZqph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3" t="s">
        <v>128</v>
      </c>
      <c r="DI1" s="684"/>
      <c r="DJ1" s="684"/>
      <c r="DK1" s="684"/>
      <c r="DL1" s="684"/>
      <c r="DM1" s="684"/>
      <c r="DN1" s="685"/>
      <c r="DO1" s="1"/>
      <c r="DP1" s="683" t="s">
        <v>305</v>
      </c>
      <c r="DQ1" s="684"/>
      <c r="DR1" s="684"/>
      <c r="DS1" s="684"/>
      <c r="DT1" s="684"/>
      <c r="DU1" s="684"/>
      <c r="DV1" s="684"/>
      <c r="DW1" s="684"/>
      <c r="DX1" s="684"/>
      <c r="DY1" s="684"/>
      <c r="DZ1" s="684"/>
      <c r="EA1" s="684"/>
      <c r="EB1" s="684"/>
      <c r="EC1" s="685"/>
      <c r="ED1" s="2"/>
      <c r="EE1" s="2"/>
      <c r="EF1" s="2"/>
      <c r="EG1" s="2"/>
      <c r="EH1" s="2"/>
      <c r="EI1" s="2"/>
      <c r="EJ1" s="2"/>
      <c r="EK1" s="2"/>
      <c r="EL1" s="2"/>
      <c r="EM1" s="2"/>
    </row>
    <row r="2" spans="2:143" ht="22.5" customHeight="1">
      <c r="B2" s="40" t="s">
        <v>307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21" t="s">
        <v>112</v>
      </c>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1" t="s">
        <v>308</v>
      </c>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64"/>
      <c r="CD3" s="521" t="s">
        <v>309</v>
      </c>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c r="DJ3" s="522"/>
      <c r="DK3" s="522"/>
      <c r="DL3" s="522"/>
      <c r="DM3" s="522"/>
      <c r="DN3" s="522"/>
      <c r="DO3" s="522"/>
      <c r="DP3" s="522"/>
      <c r="DQ3" s="522"/>
      <c r="DR3" s="522"/>
      <c r="DS3" s="522"/>
      <c r="DT3" s="522"/>
      <c r="DU3" s="522"/>
      <c r="DV3" s="522"/>
      <c r="DW3" s="522"/>
      <c r="DX3" s="522"/>
      <c r="DY3" s="522"/>
      <c r="DZ3" s="522"/>
      <c r="EA3" s="522"/>
      <c r="EB3" s="522"/>
      <c r="EC3" s="564"/>
    </row>
    <row r="4" spans="2:143" ht="11.25" customHeight="1">
      <c r="B4" s="521" t="s">
        <v>8</v>
      </c>
      <c r="C4" s="522"/>
      <c r="D4" s="522"/>
      <c r="E4" s="522"/>
      <c r="F4" s="522"/>
      <c r="G4" s="522"/>
      <c r="H4" s="522"/>
      <c r="I4" s="522"/>
      <c r="J4" s="522"/>
      <c r="K4" s="522"/>
      <c r="L4" s="522"/>
      <c r="M4" s="522"/>
      <c r="N4" s="522"/>
      <c r="O4" s="522"/>
      <c r="P4" s="522"/>
      <c r="Q4" s="564"/>
      <c r="R4" s="521" t="s">
        <v>312</v>
      </c>
      <c r="S4" s="522"/>
      <c r="T4" s="522"/>
      <c r="U4" s="522"/>
      <c r="V4" s="522"/>
      <c r="W4" s="522"/>
      <c r="X4" s="522"/>
      <c r="Y4" s="564"/>
      <c r="Z4" s="521" t="s">
        <v>315</v>
      </c>
      <c r="AA4" s="522"/>
      <c r="AB4" s="522"/>
      <c r="AC4" s="564"/>
      <c r="AD4" s="521" t="s">
        <v>258</v>
      </c>
      <c r="AE4" s="522"/>
      <c r="AF4" s="522"/>
      <c r="AG4" s="522"/>
      <c r="AH4" s="522"/>
      <c r="AI4" s="522"/>
      <c r="AJ4" s="522"/>
      <c r="AK4" s="564"/>
      <c r="AL4" s="521" t="s">
        <v>315</v>
      </c>
      <c r="AM4" s="522"/>
      <c r="AN4" s="522"/>
      <c r="AO4" s="564"/>
      <c r="AP4" s="686" t="s">
        <v>318</v>
      </c>
      <c r="AQ4" s="686"/>
      <c r="AR4" s="686"/>
      <c r="AS4" s="686"/>
      <c r="AT4" s="686"/>
      <c r="AU4" s="686"/>
      <c r="AV4" s="686"/>
      <c r="AW4" s="686"/>
      <c r="AX4" s="686"/>
      <c r="AY4" s="686"/>
      <c r="AZ4" s="686"/>
      <c r="BA4" s="686"/>
      <c r="BB4" s="686"/>
      <c r="BC4" s="686"/>
      <c r="BD4" s="686"/>
      <c r="BE4" s="686"/>
      <c r="BF4" s="686"/>
      <c r="BG4" s="686" t="s">
        <v>294</v>
      </c>
      <c r="BH4" s="686"/>
      <c r="BI4" s="686"/>
      <c r="BJ4" s="686"/>
      <c r="BK4" s="686"/>
      <c r="BL4" s="686"/>
      <c r="BM4" s="686"/>
      <c r="BN4" s="686"/>
      <c r="BO4" s="686" t="s">
        <v>315</v>
      </c>
      <c r="BP4" s="686"/>
      <c r="BQ4" s="686"/>
      <c r="BR4" s="686"/>
      <c r="BS4" s="686" t="s">
        <v>319</v>
      </c>
      <c r="BT4" s="686"/>
      <c r="BU4" s="686"/>
      <c r="BV4" s="686"/>
      <c r="BW4" s="686"/>
      <c r="BX4" s="686"/>
      <c r="BY4" s="686"/>
      <c r="BZ4" s="686"/>
      <c r="CA4" s="686"/>
      <c r="CB4" s="686"/>
      <c r="CD4" s="521" t="s">
        <v>320</v>
      </c>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64"/>
    </row>
    <row r="5" spans="2:143" ht="11.25" customHeight="1">
      <c r="B5" s="650" t="s">
        <v>314</v>
      </c>
      <c r="C5" s="651"/>
      <c r="D5" s="651"/>
      <c r="E5" s="651"/>
      <c r="F5" s="651"/>
      <c r="G5" s="651"/>
      <c r="H5" s="651"/>
      <c r="I5" s="651"/>
      <c r="J5" s="651"/>
      <c r="K5" s="651"/>
      <c r="L5" s="651"/>
      <c r="M5" s="651"/>
      <c r="N5" s="651"/>
      <c r="O5" s="651"/>
      <c r="P5" s="651"/>
      <c r="Q5" s="652"/>
      <c r="R5" s="647">
        <v>16432591</v>
      </c>
      <c r="S5" s="648"/>
      <c r="T5" s="648"/>
      <c r="U5" s="648"/>
      <c r="V5" s="648"/>
      <c r="W5" s="648"/>
      <c r="X5" s="648"/>
      <c r="Y5" s="670"/>
      <c r="Z5" s="681">
        <v>46.6</v>
      </c>
      <c r="AA5" s="681"/>
      <c r="AB5" s="681"/>
      <c r="AC5" s="681"/>
      <c r="AD5" s="682">
        <v>15019405</v>
      </c>
      <c r="AE5" s="682"/>
      <c r="AF5" s="682"/>
      <c r="AG5" s="682"/>
      <c r="AH5" s="682"/>
      <c r="AI5" s="682"/>
      <c r="AJ5" s="682"/>
      <c r="AK5" s="682"/>
      <c r="AL5" s="671">
        <v>84.2</v>
      </c>
      <c r="AM5" s="654"/>
      <c r="AN5" s="654"/>
      <c r="AO5" s="674"/>
      <c r="AP5" s="650" t="s">
        <v>322</v>
      </c>
      <c r="AQ5" s="651"/>
      <c r="AR5" s="651"/>
      <c r="AS5" s="651"/>
      <c r="AT5" s="651"/>
      <c r="AU5" s="651"/>
      <c r="AV5" s="651"/>
      <c r="AW5" s="651"/>
      <c r="AX5" s="651"/>
      <c r="AY5" s="651"/>
      <c r="AZ5" s="651"/>
      <c r="BA5" s="651"/>
      <c r="BB5" s="651"/>
      <c r="BC5" s="651"/>
      <c r="BD5" s="651"/>
      <c r="BE5" s="651"/>
      <c r="BF5" s="652"/>
      <c r="BG5" s="608">
        <v>15019405</v>
      </c>
      <c r="BH5" s="492"/>
      <c r="BI5" s="492"/>
      <c r="BJ5" s="492"/>
      <c r="BK5" s="492"/>
      <c r="BL5" s="492"/>
      <c r="BM5" s="492"/>
      <c r="BN5" s="621"/>
      <c r="BO5" s="641">
        <v>91.4</v>
      </c>
      <c r="BP5" s="641"/>
      <c r="BQ5" s="641"/>
      <c r="BR5" s="641"/>
      <c r="BS5" s="642" t="s">
        <v>202</v>
      </c>
      <c r="BT5" s="642"/>
      <c r="BU5" s="642"/>
      <c r="BV5" s="642"/>
      <c r="BW5" s="642"/>
      <c r="BX5" s="642"/>
      <c r="BY5" s="642"/>
      <c r="BZ5" s="642"/>
      <c r="CA5" s="642"/>
      <c r="CB5" s="664"/>
      <c r="CD5" s="521" t="s">
        <v>318</v>
      </c>
      <c r="CE5" s="522"/>
      <c r="CF5" s="522"/>
      <c r="CG5" s="522"/>
      <c r="CH5" s="522"/>
      <c r="CI5" s="522"/>
      <c r="CJ5" s="522"/>
      <c r="CK5" s="522"/>
      <c r="CL5" s="522"/>
      <c r="CM5" s="522"/>
      <c r="CN5" s="522"/>
      <c r="CO5" s="522"/>
      <c r="CP5" s="522"/>
      <c r="CQ5" s="564"/>
      <c r="CR5" s="521" t="s">
        <v>326</v>
      </c>
      <c r="CS5" s="522"/>
      <c r="CT5" s="522"/>
      <c r="CU5" s="522"/>
      <c r="CV5" s="522"/>
      <c r="CW5" s="522"/>
      <c r="CX5" s="522"/>
      <c r="CY5" s="564"/>
      <c r="CZ5" s="521" t="s">
        <v>315</v>
      </c>
      <c r="DA5" s="522"/>
      <c r="DB5" s="522"/>
      <c r="DC5" s="564"/>
      <c r="DD5" s="521" t="s">
        <v>327</v>
      </c>
      <c r="DE5" s="522"/>
      <c r="DF5" s="522"/>
      <c r="DG5" s="522"/>
      <c r="DH5" s="522"/>
      <c r="DI5" s="522"/>
      <c r="DJ5" s="522"/>
      <c r="DK5" s="522"/>
      <c r="DL5" s="522"/>
      <c r="DM5" s="522"/>
      <c r="DN5" s="522"/>
      <c r="DO5" s="522"/>
      <c r="DP5" s="564"/>
      <c r="DQ5" s="521" t="s">
        <v>329</v>
      </c>
      <c r="DR5" s="522"/>
      <c r="DS5" s="522"/>
      <c r="DT5" s="522"/>
      <c r="DU5" s="522"/>
      <c r="DV5" s="522"/>
      <c r="DW5" s="522"/>
      <c r="DX5" s="522"/>
      <c r="DY5" s="522"/>
      <c r="DZ5" s="522"/>
      <c r="EA5" s="522"/>
      <c r="EB5" s="522"/>
      <c r="EC5" s="564"/>
    </row>
    <row r="6" spans="2:143" ht="11.25" customHeight="1">
      <c r="B6" s="606" t="s">
        <v>330</v>
      </c>
      <c r="C6" s="395"/>
      <c r="D6" s="395"/>
      <c r="E6" s="395"/>
      <c r="F6" s="395"/>
      <c r="G6" s="395"/>
      <c r="H6" s="395"/>
      <c r="I6" s="395"/>
      <c r="J6" s="395"/>
      <c r="K6" s="395"/>
      <c r="L6" s="395"/>
      <c r="M6" s="395"/>
      <c r="N6" s="395"/>
      <c r="O6" s="395"/>
      <c r="P6" s="395"/>
      <c r="Q6" s="607"/>
      <c r="R6" s="608">
        <v>130473</v>
      </c>
      <c r="S6" s="492"/>
      <c r="T6" s="492"/>
      <c r="U6" s="492"/>
      <c r="V6" s="492"/>
      <c r="W6" s="492"/>
      <c r="X6" s="492"/>
      <c r="Y6" s="621"/>
      <c r="Z6" s="641">
        <v>0.4</v>
      </c>
      <c r="AA6" s="641"/>
      <c r="AB6" s="641"/>
      <c r="AC6" s="641"/>
      <c r="AD6" s="642">
        <v>130473</v>
      </c>
      <c r="AE6" s="642"/>
      <c r="AF6" s="642"/>
      <c r="AG6" s="642"/>
      <c r="AH6" s="642"/>
      <c r="AI6" s="642"/>
      <c r="AJ6" s="642"/>
      <c r="AK6" s="642"/>
      <c r="AL6" s="611">
        <v>0.7</v>
      </c>
      <c r="AM6" s="355"/>
      <c r="AN6" s="355"/>
      <c r="AO6" s="643"/>
      <c r="AP6" s="606" t="s">
        <v>102</v>
      </c>
      <c r="AQ6" s="395"/>
      <c r="AR6" s="395"/>
      <c r="AS6" s="395"/>
      <c r="AT6" s="395"/>
      <c r="AU6" s="395"/>
      <c r="AV6" s="395"/>
      <c r="AW6" s="395"/>
      <c r="AX6" s="395"/>
      <c r="AY6" s="395"/>
      <c r="AZ6" s="395"/>
      <c r="BA6" s="395"/>
      <c r="BB6" s="395"/>
      <c r="BC6" s="395"/>
      <c r="BD6" s="395"/>
      <c r="BE6" s="395"/>
      <c r="BF6" s="607"/>
      <c r="BG6" s="608">
        <v>15019405</v>
      </c>
      <c r="BH6" s="492"/>
      <c r="BI6" s="492"/>
      <c r="BJ6" s="492"/>
      <c r="BK6" s="492"/>
      <c r="BL6" s="492"/>
      <c r="BM6" s="492"/>
      <c r="BN6" s="621"/>
      <c r="BO6" s="641">
        <v>91.4</v>
      </c>
      <c r="BP6" s="641"/>
      <c r="BQ6" s="641"/>
      <c r="BR6" s="641"/>
      <c r="BS6" s="642" t="s">
        <v>202</v>
      </c>
      <c r="BT6" s="642"/>
      <c r="BU6" s="642"/>
      <c r="BV6" s="642"/>
      <c r="BW6" s="642"/>
      <c r="BX6" s="642"/>
      <c r="BY6" s="642"/>
      <c r="BZ6" s="642"/>
      <c r="CA6" s="642"/>
      <c r="CB6" s="664"/>
      <c r="CD6" s="650" t="s">
        <v>331</v>
      </c>
      <c r="CE6" s="651"/>
      <c r="CF6" s="651"/>
      <c r="CG6" s="651"/>
      <c r="CH6" s="651"/>
      <c r="CI6" s="651"/>
      <c r="CJ6" s="651"/>
      <c r="CK6" s="651"/>
      <c r="CL6" s="651"/>
      <c r="CM6" s="651"/>
      <c r="CN6" s="651"/>
      <c r="CO6" s="651"/>
      <c r="CP6" s="651"/>
      <c r="CQ6" s="652"/>
      <c r="CR6" s="608">
        <v>215461</v>
      </c>
      <c r="CS6" s="492"/>
      <c r="CT6" s="492"/>
      <c r="CU6" s="492"/>
      <c r="CV6" s="492"/>
      <c r="CW6" s="492"/>
      <c r="CX6" s="492"/>
      <c r="CY6" s="621"/>
      <c r="CZ6" s="671">
        <v>0.7</v>
      </c>
      <c r="DA6" s="654"/>
      <c r="DB6" s="654"/>
      <c r="DC6" s="672"/>
      <c r="DD6" s="614">
        <v>5098</v>
      </c>
      <c r="DE6" s="492"/>
      <c r="DF6" s="492"/>
      <c r="DG6" s="492"/>
      <c r="DH6" s="492"/>
      <c r="DI6" s="492"/>
      <c r="DJ6" s="492"/>
      <c r="DK6" s="492"/>
      <c r="DL6" s="492"/>
      <c r="DM6" s="492"/>
      <c r="DN6" s="492"/>
      <c r="DO6" s="492"/>
      <c r="DP6" s="621"/>
      <c r="DQ6" s="614">
        <v>215461</v>
      </c>
      <c r="DR6" s="492"/>
      <c r="DS6" s="492"/>
      <c r="DT6" s="492"/>
      <c r="DU6" s="492"/>
      <c r="DV6" s="492"/>
      <c r="DW6" s="492"/>
      <c r="DX6" s="492"/>
      <c r="DY6" s="492"/>
      <c r="DZ6" s="492"/>
      <c r="EA6" s="492"/>
      <c r="EB6" s="492"/>
      <c r="EC6" s="639"/>
    </row>
    <row r="7" spans="2:143" ht="11.25" customHeight="1">
      <c r="B7" s="606" t="s">
        <v>42</v>
      </c>
      <c r="C7" s="395"/>
      <c r="D7" s="395"/>
      <c r="E7" s="395"/>
      <c r="F7" s="395"/>
      <c r="G7" s="395"/>
      <c r="H7" s="395"/>
      <c r="I7" s="395"/>
      <c r="J7" s="395"/>
      <c r="K7" s="395"/>
      <c r="L7" s="395"/>
      <c r="M7" s="395"/>
      <c r="N7" s="395"/>
      <c r="O7" s="395"/>
      <c r="P7" s="395"/>
      <c r="Q7" s="607"/>
      <c r="R7" s="608">
        <v>6664</v>
      </c>
      <c r="S7" s="492"/>
      <c r="T7" s="492"/>
      <c r="U7" s="492"/>
      <c r="V7" s="492"/>
      <c r="W7" s="492"/>
      <c r="X7" s="492"/>
      <c r="Y7" s="621"/>
      <c r="Z7" s="641">
        <v>0</v>
      </c>
      <c r="AA7" s="641"/>
      <c r="AB7" s="641"/>
      <c r="AC7" s="641"/>
      <c r="AD7" s="642">
        <v>6664</v>
      </c>
      <c r="AE7" s="642"/>
      <c r="AF7" s="642"/>
      <c r="AG7" s="642"/>
      <c r="AH7" s="642"/>
      <c r="AI7" s="642"/>
      <c r="AJ7" s="642"/>
      <c r="AK7" s="642"/>
      <c r="AL7" s="611">
        <v>0</v>
      </c>
      <c r="AM7" s="355"/>
      <c r="AN7" s="355"/>
      <c r="AO7" s="643"/>
      <c r="AP7" s="606" t="s">
        <v>332</v>
      </c>
      <c r="AQ7" s="395"/>
      <c r="AR7" s="395"/>
      <c r="AS7" s="395"/>
      <c r="AT7" s="395"/>
      <c r="AU7" s="395"/>
      <c r="AV7" s="395"/>
      <c r="AW7" s="395"/>
      <c r="AX7" s="395"/>
      <c r="AY7" s="395"/>
      <c r="AZ7" s="395"/>
      <c r="BA7" s="395"/>
      <c r="BB7" s="395"/>
      <c r="BC7" s="395"/>
      <c r="BD7" s="395"/>
      <c r="BE7" s="395"/>
      <c r="BF7" s="607"/>
      <c r="BG7" s="608">
        <v>7680548</v>
      </c>
      <c r="BH7" s="492"/>
      <c r="BI7" s="492"/>
      <c r="BJ7" s="492"/>
      <c r="BK7" s="492"/>
      <c r="BL7" s="492"/>
      <c r="BM7" s="492"/>
      <c r="BN7" s="621"/>
      <c r="BO7" s="641">
        <v>46.7</v>
      </c>
      <c r="BP7" s="641"/>
      <c r="BQ7" s="641"/>
      <c r="BR7" s="641"/>
      <c r="BS7" s="642" t="s">
        <v>202</v>
      </c>
      <c r="BT7" s="642"/>
      <c r="BU7" s="642"/>
      <c r="BV7" s="642"/>
      <c r="BW7" s="642"/>
      <c r="BX7" s="642"/>
      <c r="BY7" s="642"/>
      <c r="BZ7" s="642"/>
      <c r="CA7" s="642"/>
      <c r="CB7" s="664"/>
      <c r="CD7" s="606" t="s">
        <v>334</v>
      </c>
      <c r="CE7" s="395"/>
      <c r="CF7" s="395"/>
      <c r="CG7" s="395"/>
      <c r="CH7" s="395"/>
      <c r="CI7" s="395"/>
      <c r="CJ7" s="395"/>
      <c r="CK7" s="395"/>
      <c r="CL7" s="395"/>
      <c r="CM7" s="395"/>
      <c r="CN7" s="395"/>
      <c r="CO7" s="395"/>
      <c r="CP7" s="395"/>
      <c r="CQ7" s="607"/>
      <c r="CR7" s="608">
        <v>3915318</v>
      </c>
      <c r="CS7" s="492"/>
      <c r="CT7" s="492"/>
      <c r="CU7" s="492"/>
      <c r="CV7" s="492"/>
      <c r="CW7" s="492"/>
      <c r="CX7" s="492"/>
      <c r="CY7" s="621"/>
      <c r="CZ7" s="641">
        <v>12.2</v>
      </c>
      <c r="DA7" s="641"/>
      <c r="DB7" s="641"/>
      <c r="DC7" s="641"/>
      <c r="DD7" s="614">
        <v>169100</v>
      </c>
      <c r="DE7" s="492"/>
      <c r="DF7" s="492"/>
      <c r="DG7" s="492"/>
      <c r="DH7" s="492"/>
      <c r="DI7" s="492"/>
      <c r="DJ7" s="492"/>
      <c r="DK7" s="492"/>
      <c r="DL7" s="492"/>
      <c r="DM7" s="492"/>
      <c r="DN7" s="492"/>
      <c r="DO7" s="492"/>
      <c r="DP7" s="621"/>
      <c r="DQ7" s="614">
        <v>3516259</v>
      </c>
      <c r="DR7" s="492"/>
      <c r="DS7" s="492"/>
      <c r="DT7" s="492"/>
      <c r="DU7" s="492"/>
      <c r="DV7" s="492"/>
      <c r="DW7" s="492"/>
      <c r="DX7" s="492"/>
      <c r="DY7" s="492"/>
      <c r="DZ7" s="492"/>
      <c r="EA7" s="492"/>
      <c r="EB7" s="492"/>
      <c r="EC7" s="639"/>
    </row>
    <row r="8" spans="2:143" ht="11.25" customHeight="1">
      <c r="B8" s="606" t="s">
        <v>335</v>
      </c>
      <c r="C8" s="395"/>
      <c r="D8" s="395"/>
      <c r="E8" s="395"/>
      <c r="F8" s="395"/>
      <c r="G8" s="395"/>
      <c r="H8" s="395"/>
      <c r="I8" s="395"/>
      <c r="J8" s="395"/>
      <c r="K8" s="395"/>
      <c r="L8" s="395"/>
      <c r="M8" s="395"/>
      <c r="N8" s="395"/>
      <c r="O8" s="395"/>
      <c r="P8" s="395"/>
      <c r="Q8" s="607"/>
      <c r="R8" s="608">
        <v>97115</v>
      </c>
      <c r="S8" s="492"/>
      <c r="T8" s="492"/>
      <c r="U8" s="492"/>
      <c r="V8" s="492"/>
      <c r="W8" s="492"/>
      <c r="X8" s="492"/>
      <c r="Y8" s="621"/>
      <c r="Z8" s="641">
        <v>0.3</v>
      </c>
      <c r="AA8" s="641"/>
      <c r="AB8" s="641"/>
      <c r="AC8" s="641"/>
      <c r="AD8" s="642">
        <v>97115</v>
      </c>
      <c r="AE8" s="642"/>
      <c r="AF8" s="642"/>
      <c r="AG8" s="642"/>
      <c r="AH8" s="642"/>
      <c r="AI8" s="642"/>
      <c r="AJ8" s="642"/>
      <c r="AK8" s="642"/>
      <c r="AL8" s="611">
        <v>0.5</v>
      </c>
      <c r="AM8" s="355"/>
      <c r="AN8" s="355"/>
      <c r="AO8" s="643"/>
      <c r="AP8" s="606" t="s">
        <v>125</v>
      </c>
      <c r="AQ8" s="395"/>
      <c r="AR8" s="395"/>
      <c r="AS8" s="395"/>
      <c r="AT8" s="395"/>
      <c r="AU8" s="395"/>
      <c r="AV8" s="395"/>
      <c r="AW8" s="395"/>
      <c r="AX8" s="395"/>
      <c r="AY8" s="395"/>
      <c r="AZ8" s="395"/>
      <c r="BA8" s="395"/>
      <c r="BB8" s="395"/>
      <c r="BC8" s="395"/>
      <c r="BD8" s="395"/>
      <c r="BE8" s="395"/>
      <c r="BF8" s="607"/>
      <c r="BG8" s="608">
        <v>171113</v>
      </c>
      <c r="BH8" s="492"/>
      <c r="BI8" s="492"/>
      <c r="BJ8" s="492"/>
      <c r="BK8" s="492"/>
      <c r="BL8" s="492"/>
      <c r="BM8" s="492"/>
      <c r="BN8" s="621"/>
      <c r="BO8" s="641">
        <v>1</v>
      </c>
      <c r="BP8" s="641"/>
      <c r="BQ8" s="641"/>
      <c r="BR8" s="641"/>
      <c r="BS8" s="642" t="s">
        <v>202</v>
      </c>
      <c r="BT8" s="642"/>
      <c r="BU8" s="642"/>
      <c r="BV8" s="642"/>
      <c r="BW8" s="642"/>
      <c r="BX8" s="642"/>
      <c r="BY8" s="642"/>
      <c r="BZ8" s="642"/>
      <c r="CA8" s="642"/>
      <c r="CB8" s="664"/>
      <c r="CD8" s="606" t="s">
        <v>338</v>
      </c>
      <c r="CE8" s="395"/>
      <c r="CF8" s="395"/>
      <c r="CG8" s="395"/>
      <c r="CH8" s="395"/>
      <c r="CI8" s="395"/>
      <c r="CJ8" s="395"/>
      <c r="CK8" s="395"/>
      <c r="CL8" s="395"/>
      <c r="CM8" s="395"/>
      <c r="CN8" s="395"/>
      <c r="CO8" s="395"/>
      <c r="CP8" s="395"/>
      <c r="CQ8" s="607"/>
      <c r="CR8" s="608">
        <v>13284660</v>
      </c>
      <c r="CS8" s="492"/>
      <c r="CT8" s="492"/>
      <c r="CU8" s="492"/>
      <c r="CV8" s="492"/>
      <c r="CW8" s="492"/>
      <c r="CX8" s="492"/>
      <c r="CY8" s="621"/>
      <c r="CZ8" s="641">
        <v>41.2</v>
      </c>
      <c r="DA8" s="641"/>
      <c r="DB8" s="641"/>
      <c r="DC8" s="641"/>
      <c r="DD8" s="614">
        <v>70832</v>
      </c>
      <c r="DE8" s="492"/>
      <c r="DF8" s="492"/>
      <c r="DG8" s="492"/>
      <c r="DH8" s="492"/>
      <c r="DI8" s="492"/>
      <c r="DJ8" s="492"/>
      <c r="DK8" s="492"/>
      <c r="DL8" s="492"/>
      <c r="DM8" s="492"/>
      <c r="DN8" s="492"/>
      <c r="DO8" s="492"/>
      <c r="DP8" s="621"/>
      <c r="DQ8" s="614">
        <v>6060922</v>
      </c>
      <c r="DR8" s="492"/>
      <c r="DS8" s="492"/>
      <c r="DT8" s="492"/>
      <c r="DU8" s="492"/>
      <c r="DV8" s="492"/>
      <c r="DW8" s="492"/>
      <c r="DX8" s="492"/>
      <c r="DY8" s="492"/>
      <c r="DZ8" s="492"/>
      <c r="EA8" s="492"/>
      <c r="EB8" s="492"/>
      <c r="EC8" s="639"/>
    </row>
    <row r="9" spans="2:143" ht="11.25" customHeight="1">
      <c r="B9" s="606" t="s">
        <v>337</v>
      </c>
      <c r="C9" s="395"/>
      <c r="D9" s="395"/>
      <c r="E9" s="395"/>
      <c r="F9" s="395"/>
      <c r="G9" s="395"/>
      <c r="H9" s="395"/>
      <c r="I9" s="395"/>
      <c r="J9" s="395"/>
      <c r="K9" s="395"/>
      <c r="L9" s="395"/>
      <c r="M9" s="395"/>
      <c r="N9" s="395"/>
      <c r="O9" s="395"/>
      <c r="P9" s="395"/>
      <c r="Q9" s="607"/>
      <c r="R9" s="608">
        <v>76038</v>
      </c>
      <c r="S9" s="492"/>
      <c r="T9" s="492"/>
      <c r="U9" s="492"/>
      <c r="V9" s="492"/>
      <c r="W9" s="492"/>
      <c r="X9" s="492"/>
      <c r="Y9" s="621"/>
      <c r="Z9" s="641">
        <v>0.2</v>
      </c>
      <c r="AA9" s="641"/>
      <c r="AB9" s="641"/>
      <c r="AC9" s="641"/>
      <c r="AD9" s="642">
        <v>76038</v>
      </c>
      <c r="AE9" s="642"/>
      <c r="AF9" s="642"/>
      <c r="AG9" s="642"/>
      <c r="AH9" s="642"/>
      <c r="AI9" s="642"/>
      <c r="AJ9" s="642"/>
      <c r="AK9" s="642"/>
      <c r="AL9" s="611">
        <v>0.4</v>
      </c>
      <c r="AM9" s="355"/>
      <c r="AN9" s="355"/>
      <c r="AO9" s="643"/>
      <c r="AP9" s="606" t="s">
        <v>339</v>
      </c>
      <c r="AQ9" s="395"/>
      <c r="AR9" s="395"/>
      <c r="AS9" s="395"/>
      <c r="AT9" s="395"/>
      <c r="AU9" s="395"/>
      <c r="AV9" s="395"/>
      <c r="AW9" s="395"/>
      <c r="AX9" s="395"/>
      <c r="AY9" s="395"/>
      <c r="AZ9" s="395"/>
      <c r="BA9" s="395"/>
      <c r="BB9" s="395"/>
      <c r="BC9" s="395"/>
      <c r="BD9" s="395"/>
      <c r="BE9" s="395"/>
      <c r="BF9" s="607"/>
      <c r="BG9" s="608">
        <v>7079416</v>
      </c>
      <c r="BH9" s="492"/>
      <c r="BI9" s="492"/>
      <c r="BJ9" s="492"/>
      <c r="BK9" s="492"/>
      <c r="BL9" s="492"/>
      <c r="BM9" s="492"/>
      <c r="BN9" s="621"/>
      <c r="BO9" s="641">
        <v>43.1</v>
      </c>
      <c r="BP9" s="641"/>
      <c r="BQ9" s="641"/>
      <c r="BR9" s="641"/>
      <c r="BS9" s="642" t="s">
        <v>202</v>
      </c>
      <c r="BT9" s="642"/>
      <c r="BU9" s="642"/>
      <c r="BV9" s="642"/>
      <c r="BW9" s="642"/>
      <c r="BX9" s="642"/>
      <c r="BY9" s="642"/>
      <c r="BZ9" s="642"/>
      <c r="CA9" s="642"/>
      <c r="CB9" s="664"/>
      <c r="CD9" s="606" t="s">
        <v>342</v>
      </c>
      <c r="CE9" s="395"/>
      <c r="CF9" s="395"/>
      <c r="CG9" s="395"/>
      <c r="CH9" s="395"/>
      <c r="CI9" s="395"/>
      <c r="CJ9" s="395"/>
      <c r="CK9" s="395"/>
      <c r="CL9" s="395"/>
      <c r="CM9" s="395"/>
      <c r="CN9" s="395"/>
      <c r="CO9" s="395"/>
      <c r="CP9" s="395"/>
      <c r="CQ9" s="607"/>
      <c r="CR9" s="608">
        <v>3258529</v>
      </c>
      <c r="CS9" s="492"/>
      <c r="CT9" s="492"/>
      <c r="CU9" s="492"/>
      <c r="CV9" s="492"/>
      <c r="CW9" s="492"/>
      <c r="CX9" s="492"/>
      <c r="CY9" s="621"/>
      <c r="CZ9" s="641">
        <v>10.1</v>
      </c>
      <c r="DA9" s="641"/>
      <c r="DB9" s="641"/>
      <c r="DC9" s="641"/>
      <c r="DD9" s="614">
        <v>176046</v>
      </c>
      <c r="DE9" s="492"/>
      <c r="DF9" s="492"/>
      <c r="DG9" s="492"/>
      <c r="DH9" s="492"/>
      <c r="DI9" s="492"/>
      <c r="DJ9" s="492"/>
      <c r="DK9" s="492"/>
      <c r="DL9" s="492"/>
      <c r="DM9" s="492"/>
      <c r="DN9" s="492"/>
      <c r="DO9" s="492"/>
      <c r="DP9" s="621"/>
      <c r="DQ9" s="614">
        <v>2367268</v>
      </c>
      <c r="DR9" s="492"/>
      <c r="DS9" s="492"/>
      <c r="DT9" s="492"/>
      <c r="DU9" s="492"/>
      <c r="DV9" s="492"/>
      <c r="DW9" s="492"/>
      <c r="DX9" s="492"/>
      <c r="DY9" s="492"/>
      <c r="DZ9" s="492"/>
      <c r="EA9" s="492"/>
      <c r="EB9" s="492"/>
      <c r="EC9" s="639"/>
    </row>
    <row r="10" spans="2:143" ht="11.25" customHeight="1">
      <c r="B10" s="606" t="s">
        <v>134</v>
      </c>
      <c r="C10" s="395"/>
      <c r="D10" s="395"/>
      <c r="E10" s="395"/>
      <c r="F10" s="395"/>
      <c r="G10" s="395"/>
      <c r="H10" s="395"/>
      <c r="I10" s="395"/>
      <c r="J10" s="395"/>
      <c r="K10" s="395"/>
      <c r="L10" s="395"/>
      <c r="M10" s="395"/>
      <c r="N10" s="395"/>
      <c r="O10" s="395"/>
      <c r="P10" s="395"/>
      <c r="Q10" s="607"/>
      <c r="R10" s="608" t="s">
        <v>202</v>
      </c>
      <c r="S10" s="492"/>
      <c r="T10" s="492"/>
      <c r="U10" s="492"/>
      <c r="V10" s="492"/>
      <c r="W10" s="492"/>
      <c r="X10" s="492"/>
      <c r="Y10" s="621"/>
      <c r="Z10" s="641" t="s">
        <v>202</v>
      </c>
      <c r="AA10" s="641"/>
      <c r="AB10" s="641"/>
      <c r="AC10" s="641"/>
      <c r="AD10" s="642" t="s">
        <v>202</v>
      </c>
      <c r="AE10" s="642"/>
      <c r="AF10" s="642"/>
      <c r="AG10" s="642"/>
      <c r="AH10" s="642"/>
      <c r="AI10" s="642"/>
      <c r="AJ10" s="642"/>
      <c r="AK10" s="642"/>
      <c r="AL10" s="611" t="s">
        <v>202</v>
      </c>
      <c r="AM10" s="355"/>
      <c r="AN10" s="355"/>
      <c r="AO10" s="643"/>
      <c r="AP10" s="606" t="s">
        <v>193</v>
      </c>
      <c r="AQ10" s="395"/>
      <c r="AR10" s="395"/>
      <c r="AS10" s="395"/>
      <c r="AT10" s="395"/>
      <c r="AU10" s="395"/>
      <c r="AV10" s="395"/>
      <c r="AW10" s="395"/>
      <c r="AX10" s="395"/>
      <c r="AY10" s="395"/>
      <c r="AZ10" s="395"/>
      <c r="BA10" s="395"/>
      <c r="BB10" s="395"/>
      <c r="BC10" s="395"/>
      <c r="BD10" s="395"/>
      <c r="BE10" s="395"/>
      <c r="BF10" s="607"/>
      <c r="BG10" s="608">
        <v>212386</v>
      </c>
      <c r="BH10" s="492"/>
      <c r="BI10" s="492"/>
      <c r="BJ10" s="492"/>
      <c r="BK10" s="492"/>
      <c r="BL10" s="492"/>
      <c r="BM10" s="492"/>
      <c r="BN10" s="621"/>
      <c r="BO10" s="641">
        <v>1.3</v>
      </c>
      <c r="BP10" s="641"/>
      <c r="BQ10" s="641"/>
      <c r="BR10" s="641"/>
      <c r="BS10" s="642" t="s">
        <v>202</v>
      </c>
      <c r="BT10" s="642"/>
      <c r="BU10" s="642"/>
      <c r="BV10" s="642"/>
      <c r="BW10" s="642"/>
      <c r="BX10" s="642"/>
      <c r="BY10" s="642"/>
      <c r="BZ10" s="642"/>
      <c r="CA10" s="642"/>
      <c r="CB10" s="664"/>
      <c r="CD10" s="606" t="s">
        <v>228</v>
      </c>
      <c r="CE10" s="395"/>
      <c r="CF10" s="395"/>
      <c r="CG10" s="395"/>
      <c r="CH10" s="395"/>
      <c r="CI10" s="395"/>
      <c r="CJ10" s="395"/>
      <c r="CK10" s="395"/>
      <c r="CL10" s="395"/>
      <c r="CM10" s="395"/>
      <c r="CN10" s="395"/>
      <c r="CO10" s="395"/>
      <c r="CP10" s="395"/>
      <c r="CQ10" s="607"/>
      <c r="CR10" s="608">
        <v>64348</v>
      </c>
      <c r="CS10" s="492"/>
      <c r="CT10" s="492"/>
      <c r="CU10" s="492"/>
      <c r="CV10" s="492"/>
      <c r="CW10" s="492"/>
      <c r="CX10" s="492"/>
      <c r="CY10" s="621"/>
      <c r="CZ10" s="641">
        <v>0.2</v>
      </c>
      <c r="DA10" s="641"/>
      <c r="DB10" s="641"/>
      <c r="DC10" s="641"/>
      <c r="DD10" s="614">
        <v>2163</v>
      </c>
      <c r="DE10" s="492"/>
      <c r="DF10" s="492"/>
      <c r="DG10" s="492"/>
      <c r="DH10" s="492"/>
      <c r="DI10" s="492"/>
      <c r="DJ10" s="492"/>
      <c r="DK10" s="492"/>
      <c r="DL10" s="492"/>
      <c r="DM10" s="492"/>
      <c r="DN10" s="492"/>
      <c r="DO10" s="492"/>
      <c r="DP10" s="621"/>
      <c r="DQ10" s="614">
        <v>62696</v>
      </c>
      <c r="DR10" s="492"/>
      <c r="DS10" s="492"/>
      <c r="DT10" s="492"/>
      <c r="DU10" s="492"/>
      <c r="DV10" s="492"/>
      <c r="DW10" s="492"/>
      <c r="DX10" s="492"/>
      <c r="DY10" s="492"/>
      <c r="DZ10" s="492"/>
      <c r="EA10" s="492"/>
      <c r="EB10" s="492"/>
      <c r="EC10" s="639"/>
    </row>
    <row r="11" spans="2:143" ht="11.25" customHeight="1">
      <c r="B11" s="606" t="s">
        <v>100</v>
      </c>
      <c r="C11" s="395"/>
      <c r="D11" s="395"/>
      <c r="E11" s="395"/>
      <c r="F11" s="395"/>
      <c r="G11" s="395"/>
      <c r="H11" s="395"/>
      <c r="I11" s="395"/>
      <c r="J11" s="395"/>
      <c r="K11" s="395"/>
      <c r="L11" s="395"/>
      <c r="M11" s="395"/>
      <c r="N11" s="395"/>
      <c r="O11" s="395"/>
      <c r="P11" s="395"/>
      <c r="Q11" s="607"/>
      <c r="R11" s="608">
        <v>1897401</v>
      </c>
      <c r="S11" s="492"/>
      <c r="T11" s="492"/>
      <c r="U11" s="492"/>
      <c r="V11" s="492"/>
      <c r="W11" s="492"/>
      <c r="X11" s="492"/>
      <c r="Y11" s="621"/>
      <c r="Z11" s="611">
        <v>5.4</v>
      </c>
      <c r="AA11" s="355"/>
      <c r="AB11" s="355"/>
      <c r="AC11" s="622"/>
      <c r="AD11" s="614">
        <v>1897401</v>
      </c>
      <c r="AE11" s="492"/>
      <c r="AF11" s="492"/>
      <c r="AG11" s="492"/>
      <c r="AH11" s="492"/>
      <c r="AI11" s="492"/>
      <c r="AJ11" s="492"/>
      <c r="AK11" s="621"/>
      <c r="AL11" s="611">
        <v>10.6</v>
      </c>
      <c r="AM11" s="355"/>
      <c r="AN11" s="355"/>
      <c r="AO11" s="643"/>
      <c r="AP11" s="606" t="s">
        <v>344</v>
      </c>
      <c r="AQ11" s="395"/>
      <c r="AR11" s="395"/>
      <c r="AS11" s="395"/>
      <c r="AT11" s="395"/>
      <c r="AU11" s="395"/>
      <c r="AV11" s="395"/>
      <c r="AW11" s="395"/>
      <c r="AX11" s="395"/>
      <c r="AY11" s="395"/>
      <c r="AZ11" s="395"/>
      <c r="BA11" s="395"/>
      <c r="BB11" s="395"/>
      <c r="BC11" s="395"/>
      <c r="BD11" s="395"/>
      <c r="BE11" s="395"/>
      <c r="BF11" s="607"/>
      <c r="BG11" s="608">
        <v>217633</v>
      </c>
      <c r="BH11" s="492"/>
      <c r="BI11" s="492"/>
      <c r="BJ11" s="492"/>
      <c r="BK11" s="492"/>
      <c r="BL11" s="492"/>
      <c r="BM11" s="492"/>
      <c r="BN11" s="621"/>
      <c r="BO11" s="641">
        <v>1.3</v>
      </c>
      <c r="BP11" s="641"/>
      <c r="BQ11" s="641"/>
      <c r="BR11" s="641"/>
      <c r="BS11" s="642" t="s">
        <v>202</v>
      </c>
      <c r="BT11" s="642"/>
      <c r="BU11" s="642"/>
      <c r="BV11" s="642"/>
      <c r="BW11" s="642"/>
      <c r="BX11" s="642"/>
      <c r="BY11" s="642"/>
      <c r="BZ11" s="642"/>
      <c r="CA11" s="642"/>
      <c r="CB11" s="664"/>
      <c r="CD11" s="606" t="s">
        <v>347</v>
      </c>
      <c r="CE11" s="395"/>
      <c r="CF11" s="395"/>
      <c r="CG11" s="395"/>
      <c r="CH11" s="395"/>
      <c r="CI11" s="395"/>
      <c r="CJ11" s="395"/>
      <c r="CK11" s="395"/>
      <c r="CL11" s="395"/>
      <c r="CM11" s="395"/>
      <c r="CN11" s="395"/>
      <c r="CO11" s="395"/>
      <c r="CP11" s="395"/>
      <c r="CQ11" s="607"/>
      <c r="CR11" s="608">
        <v>48999</v>
      </c>
      <c r="CS11" s="492"/>
      <c r="CT11" s="492"/>
      <c r="CU11" s="492"/>
      <c r="CV11" s="492"/>
      <c r="CW11" s="492"/>
      <c r="CX11" s="492"/>
      <c r="CY11" s="621"/>
      <c r="CZ11" s="641">
        <v>0.2</v>
      </c>
      <c r="DA11" s="641"/>
      <c r="DB11" s="641"/>
      <c r="DC11" s="641"/>
      <c r="DD11" s="614">
        <v>2111</v>
      </c>
      <c r="DE11" s="492"/>
      <c r="DF11" s="492"/>
      <c r="DG11" s="492"/>
      <c r="DH11" s="492"/>
      <c r="DI11" s="492"/>
      <c r="DJ11" s="492"/>
      <c r="DK11" s="492"/>
      <c r="DL11" s="492"/>
      <c r="DM11" s="492"/>
      <c r="DN11" s="492"/>
      <c r="DO11" s="492"/>
      <c r="DP11" s="621"/>
      <c r="DQ11" s="614">
        <v>40777</v>
      </c>
      <c r="DR11" s="492"/>
      <c r="DS11" s="492"/>
      <c r="DT11" s="492"/>
      <c r="DU11" s="492"/>
      <c r="DV11" s="492"/>
      <c r="DW11" s="492"/>
      <c r="DX11" s="492"/>
      <c r="DY11" s="492"/>
      <c r="DZ11" s="492"/>
      <c r="EA11" s="492"/>
      <c r="EB11" s="492"/>
      <c r="EC11" s="639"/>
    </row>
    <row r="12" spans="2:143" ht="11.25" customHeight="1">
      <c r="B12" s="606" t="s">
        <v>151</v>
      </c>
      <c r="C12" s="395"/>
      <c r="D12" s="395"/>
      <c r="E12" s="395"/>
      <c r="F12" s="395"/>
      <c r="G12" s="395"/>
      <c r="H12" s="395"/>
      <c r="I12" s="395"/>
      <c r="J12" s="395"/>
      <c r="K12" s="395"/>
      <c r="L12" s="395"/>
      <c r="M12" s="395"/>
      <c r="N12" s="395"/>
      <c r="O12" s="395"/>
      <c r="P12" s="395"/>
      <c r="Q12" s="607"/>
      <c r="R12" s="608">
        <v>1339</v>
      </c>
      <c r="S12" s="492"/>
      <c r="T12" s="492"/>
      <c r="U12" s="492"/>
      <c r="V12" s="492"/>
      <c r="W12" s="492"/>
      <c r="X12" s="492"/>
      <c r="Y12" s="621"/>
      <c r="Z12" s="641">
        <v>0</v>
      </c>
      <c r="AA12" s="641"/>
      <c r="AB12" s="641"/>
      <c r="AC12" s="641"/>
      <c r="AD12" s="642">
        <v>1339</v>
      </c>
      <c r="AE12" s="642"/>
      <c r="AF12" s="642"/>
      <c r="AG12" s="642"/>
      <c r="AH12" s="642"/>
      <c r="AI12" s="642"/>
      <c r="AJ12" s="642"/>
      <c r="AK12" s="642"/>
      <c r="AL12" s="611">
        <v>0</v>
      </c>
      <c r="AM12" s="355"/>
      <c r="AN12" s="355"/>
      <c r="AO12" s="643"/>
      <c r="AP12" s="606" t="s">
        <v>348</v>
      </c>
      <c r="AQ12" s="395"/>
      <c r="AR12" s="395"/>
      <c r="AS12" s="395"/>
      <c r="AT12" s="395"/>
      <c r="AU12" s="395"/>
      <c r="AV12" s="395"/>
      <c r="AW12" s="395"/>
      <c r="AX12" s="395"/>
      <c r="AY12" s="395"/>
      <c r="AZ12" s="395"/>
      <c r="BA12" s="395"/>
      <c r="BB12" s="395"/>
      <c r="BC12" s="395"/>
      <c r="BD12" s="395"/>
      <c r="BE12" s="395"/>
      <c r="BF12" s="607"/>
      <c r="BG12" s="608">
        <v>6753321</v>
      </c>
      <c r="BH12" s="492"/>
      <c r="BI12" s="492"/>
      <c r="BJ12" s="492"/>
      <c r="BK12" s="492"/>
      <c r="BL12" s="492"/>
      <c r="BM12" s="492"/>
      <c r="BN12" s="621"/>
      <c r="BO12" s="641">
        <v>41.1</v>
      </c>
      <c r="BP12" s="641"/>
      <c r="BQ12" s="641"/>
      <c r="BR12" s="641"/>
      <c r="BS12" s="642" t="s">
        <v>202</v>
      </c>
      <c r="BT12" s="642"/>
      <c r="BU12" s="642"/>
      <c r="BV12" s="642"/>
      <c r="BW12" s="642"/>
      <c r="BX12" s="642"/>
      <c r="BY12" s="642"/>
      <c r="BZ12" s="642"/>
      <c r="CA12" s="642"/>
      <c r="CB12" s="664"/>
      <c r="CD12" s="606" t="s">
        <v>86</v>
      </c>
      <c r="CE12" s="395"/>
      <c r="CF12" s="395"/>
      <c r="CG12" s="395"/>
      <c r="CH12" s="395"/>
      <c r="CI12" s="395"/>
      <c r="CJ12" s="395"/>
      <c r="CK12" s="395"/>
      <c r="CL12" s="395"/>
      <c r="CM12" s="395"/>
      <c r="CN12" s="395"/>
      <c r="CO12" s="395"/>
      <c r="CP12" s="395"/>
      <c r="CQ12" s="607"/>
      <c r="CR12" s="608">
        <v>240702</v>
      </c>
      <c r="CS12" s="492"/>
      <c r="CT12" s="492"/>
      <c r="CU12" s="492"/>
      <c r="CV12" s="492"/>
      <c r="CW12" s="492"/>
      <c r="CX12" s="492"/>
      <c r="CY12" s="621"/>
      <c r="CZ12" s="641">
        <v>0.7</v>
      </c>
      <c r="DA12" s="641"/>
      <c r="DB12" s="641"/>
      <c r="DC12" s="641"/>
      <c r="DD12" s="614">
        <v>22</v>
      </c>
      <c r="DE12" s="492"/>
      <c r="DF12" s="492"/>
      <c r="DG12" s="492"/>
      <c r="DH12" s="492"/>
      <c r="DI12" s="492"/>
      <c r="DJ12" s="492"/>
      <c r="DK12" s="492"/>
      <c r="DL12" s="492"/>
      <c r="DM12" s="492"/>
      <c r="DN12" s="492"/>
      <c r="DO12" s="492"/>
      <c r="DP12" s="621"/>
      <c r="DQ12" s="614">
        <v>239815</v>
      </c>
      <c r="DR12" s="492"/>
      <c r="DS12" s="492"/>
      <c r="DT12" s="492"/>
      <c r="DU12" s="492"/>
      <c r="DV12" s="492"/>
      <c r="DW12" s="492"/>
      <c r="DX12" s="492"/>
      <c r="DY12" s="492"/>
      <c r="DZ12" s="492"/>
      <c r="EA12" s="492"/>
      <c r="EB12" s="492"/>
      <c r="EC12" s="639"/>
    </row>
    <row r="13" spans="2:143" ht="11.25" customHeight="1">
      <c r="B13" s="606" t="s">
        <v>349</v>
      </c>
      <c r="C13" s="395"/>
      <c r="D13" s="395"/>
      <c r="E13" s="395"/>
      <c r="F13" s="395"/>
      <c r="G13" s="395"/>
      <c r="H13" s="395"/>
      <c r="I13" s="395"/>
      <c r="J13" s="395"/>
      <c r="K13" s="395"/>
      <c r="L13" s="395"/>
      <c r="M13" s="395"/>
      <c r="N13" s="395"/>
      <c r="O13" s="395"/>
      <c r="P13" s="395"/>
      <c r="Q13" s="607"/>
      <c r="R13" s="608" t="s">
        <v>202</v>
      </c>
      <c r="S13" s="492"/>
      <c r="T13" s="492"/>
      <c r="U13" s="492"/>
      <c r="V13" s="492"/>
      <c r="W13" s="492"/>
      <c r="X13" s="492"/>
      <c r="Y13" s="621"/>
      <c r="Z13" s="641" t="s">
        <v>202</v>
      </c>
      <c r="AA13" s="641"/>
      <c r="AB13" s="641"/>
      <c r="AC13" s="641"/>
      <c r="AD13" s="642" t="s">
        <v>202</v>
      </c>
      <c r="AE13" s="642"/>
      <c r="AF13" s="642"/>
      <c r="AG13" s="642"/>
      <c r="AH13" s="642"/>
      <c r="AI13" s="642"/>
      <c r="AJ13" s="642"/>
      <c r="AK13" s="642"/>
      <c r="AL13" s="611" t="s">
        <v>202</v>
      </c>
      <c r="AM13" s="355"/>
      <c r="AN13" s="355"/>
      <c r="AO13" s="643"/>
      <c r="AP13" s="606" t="s">
        <v>351</v>
      </c>
      <c r="AQ13" s="395"/>
      <c r="AR13" s="395"/>
      <c r="AS13" s="395"/>
      <c r="AT13" s="395"/>
      <c r="AU13" s="395"/>
      <c r="AV13" s="395"/>
      <c r="AW13" s="395"/>
      <c r="AX13" s="395"/>
      <c r="AY13" s="395"/>
      <c r="AZ13" s="395"/>
      <c r="BA13" s="395"/>
      <c r="BB13" s="395"/>
      <c r="BC13" s="395"/>
      <c r="BD13" s="395"/>
      <c r="BE13" s="395"/>
      <c r="BF13" s="607"/>
      <c r="BG13" s="608">
        <v>6659785</v>
      </c>
      <c r="BH13" s="492"/>
      <c r="BI13" s="492"/>
      <c r="BJ13" s="492"/>
      <c r="BK13" s="492"/>
      <c r="BL13" s="492"/>
      <c r="BM13" s="492"/>
      <c r="BN13" s="621"/>
      <c r="BO13" s="641">
        <v>40.5</v>
      </c>
      <c r="BP13" s="641"/>
      <c r="BQ13" s="641"/>
      <c r="BR13" s="641"/>
      <c r="BS13" s="642" t="s">
        <v>202</v>
      </c>
      <c r="BT13" s="642"/>
      <c r="BU13" s="642"/>
      <c r="BV13" s="642"/>
      <c r="BW13" s="642"/>
      <c r="BX13" s="642"/>
      <c r="BY13" s="642"/>
      <c r="BZ13" s="642"/>
      <c r="CA13" s="642"/>
      <c r="CB13" s="664"/>
      <c r="CD13" s="606" t="s">
        <v>352</v>
      </c>
      <c r="CE13" s="395"/>
      <c r="CF13" s="395"/>
      <c r="CG13" s="395"/>
      <c r="CH13" s="395"/>
      <c r="CI13" s="395"/>
      <c r="CJ13" s="395"/>
      <c r="CK13" s="395"/>
      <c r="CL13" s="395"/>
      <c r="CM13" s="395"/>
      <c r="CN13" s="395"/>
      <c r="CO13" s="395"/>
      <c r="CP13" s="395"/>
      <c r="CQ13" s="607"/>
      <c r="CR13" s="608">
        <v>2894293</v>
      </c>
      <c r="CS13" s="492"/>
      <c r="CT13" s="492"/>
      <c r="CU13" s="492"/>
      <c r="CV13" s="492"/>
      <c r="CW13" s="492"/>
      <c r="CX13" s="492"/>
      <c r="CY13" s="621"/>
      <c r="CZ13" s="641">
        <v>9</v>
      </c>
      <c r="DA13" s="641"/>
      <c r="DB13" s="641"/>
      <c r="DC13" s="641"/>
      <c r="DD13" s="614">
        <v>1385523</v>
      </c>
      <c r="DE13" s="492"/>
      <c r="DF13" s="492"/>
      <c r="DG13" s="492"/>
      <c r="DH13" s="492"/>
      <c r="DI13" s="492"/>
      <c r="DJ13" s="492"/>
      <c r="DK13" s="492"/>
      <c r="DL13" s="492"/>
      <c r="DM13" s="492"/>
      <c r="DN13" s="492"/>
      <c r="DO13" s="492"/>
      <c r="DP13" s="621"/>
      <c r="DQ13" s="614">
        <v>1867437</v>
      </c>
      <c r="DR13" s="492"/>
      <c r="DS13" s="492"/>
      <c r="DT13" s="492"/>
      <c r="DU13" s="492"/>
      <c r="DV13" s="492"/>
      <c r="DW13" s="492"/>
      <c r="DX13" s="492"/>
      <c r="DY13" s="492"/>
      <c r="DZ13" s="492"/>
      <c r="EA13" s="492"/>
      <c r="EB13" s="492"/>
      <c r="EC13" s="639"/>
    </row>
    <row r="14" spans="2:143" ht="11.25" customHeight="1">
      <c r="B14" s="606" t="s">
        <v>355</v>
      </c>
      <c r="C14" s="395"/>
      <c r="D14" s="395"/>
      <c r="E14" s="395"/>
      <c r="F14" s="395"/>
      <c r="G14" s="395"/>
      <c r="H14" s="395"/>
      <c r="I14" s="395"/>
      <c r="J14" s="395"/>
      <c r="K14" s="395"/>
      <c r="L14" s="395"/>
      <c r="M14" s="395"/>
      <c r="N14" s="395"/>
      <c r="O14" s="395"/>
      <c r="P14" s="395"/>
      <c r="Q14" s="607"/>
      <c r="R14" s="608">
        <v>326</v>
      </c>
      <c r="S14" s="492"/>
      <c r="T14" s="492"/>
      <c r="U14" s="492"/>
      <c r="V14" s="492"/>
      <c r="W14" s="492"/>
      <c r="X14" s="492"/>
      <c r="Y14" s="621"/>
      <c r="Z14" s="641">
        <v>0</v>
      </c>
      <c r="AA14" s="641"/>
      <c r="AB14" s="641"/>
      <c r="AC14" s="641"/>
      <c r="AD14" s="642">
        <v>326</v>
      </c>
      <c r="AE14" s="642"/>
      <c r="AF14" s="642"/>
      <c r="AG14" s="642"/>
      <c r="AH14" s="642"/>
      <c r="AI14" s="642"/>
      <c r="AJ14" s="642"/>
      <c r="AK14" s="642"/>
      <c r="AL14" s="611">
        <v>0</v>
      </c>
      <c r="AM14" s="355"/>
      <c r="AN14" s="355"/>
      <c r="AO14" s="643"/>
      <c r="AP14" s="606" t="s">
        <v>218</v>
      </c>
      <c r="AQ14" s="395"/>
      <c r="AR14" s="395"/>
      <c r="AS14" s="395"/>
      <c r="AT14" s="395"/>
      <c r="AU14" s="395"/>
      <c r="AV14" s="395"/>
      <c r="AW14" s="395"/>
      <c r="AX14" s="395"/>
      <c r="AY14" s="395"/>
      <c r="AZ14" s="395"/>
      <c r="BA14" s="395"/>
      <c r="BB14" s="395"/>
      <c r="BC14" s="395"/>
      <c r="BD14" s="395"/>
      <c r="BE14" s="395"/>
      <c r="BF14" s="607"/>
      <c r="BG14" s="608">
        <v>76441</v>
      </c>
      <c r="BH14" s="492"/>
      <c r="BI14" s="492"/>
      <c r="BJ14" s="492"/>
      <c r="BK14" s="492"/>
      <c r="BL14" s="492"/>
      <c r="BM14" s="492"/>
      <c r="BN14" s="621"/>
      <c r="BO14" s="641">
        <v>0.5</v>
      </c>
      <c r="BP14" s="641"/>
      <c r="BQ14" s="641"/>
      <c r="BR14" s="641"/>
      <c r="BS14" s="642" t="s">
        <v>202</v>
      </c>
      <c r="BT14" s="642"/>
      <c r="BU14" s="642"/>
      <c r="BV14" s="642"/>
      <c r="BW14" s="642"/>
      <c r="BX14" s="642"/>
      <c r="BY14" s="642"/>
      <c r="BZ14" s="642"/>
      <c r="CA14" s="642"/>
      <c r="CB14" s="664"/>
      <c r="CD14" s="606" t="s">
        <v>64</v>
      </c>
      <c r="CE14" s="395"/>
      <c r="CF14" s="395"/>
      <c r="CG14" s="395"/>
      <c r="CH14" s="395"/>
      <c r="CI14" s="395"/>
      <c r="CJ14" s="395"/>
      <c r="CK14" s="395"/>
      <c r="CL14" s="395"/>
      <c r="CM14" s="395"/>
      <c r="CN14" s="395"/>
      <c r="CO14" s="395"/>
      <c r="CP14" s="395"/>
      <c r="CQ14" s="607"/>
      <c r="CR14" s="608">
        <v>1004809</v>
      </c>
      <c r="CS14" s="492"/>
      <c r="CT14" s="492"/>
      <c r="CU14" s="492"/>
      <c r="CV14" s="492"/>
      <c r="CW14" s="492"/>
      <c r="CX14" s="492"/>
      <c r="CY14" s="621"/>
      <c r="CZ14" s="641">
        <v>3.1</v>
      </c>
      <c r="DA14" s="641"/>
      <c r="DB14" s="641"/>
      <c r="DC14" s="641"/>
      <c r="DD14" s="614">
        <v>31695</v>
      </c>
      <c r="DE14" s="492"/>
      <c r="DF14" s="492"/>
      <c r="DG14" s="492"/>
      <c r="DH14" s="492"/>
      <c r="DI14" s="492"/>
      <c r="DJ14" s="492"/>
      <c r="DK14" s="492"/>
      <c r="DL14" s="492"/>
      <c r="DM14" s="492"/>
      <c r="DN14" s="492"/>
      <c r="DO14" s="492"/>
      <c r="DP14" s="621"/>
      <c r="DQ14" s="614">
        <v>974978</v>
      </c>
      <c r="DR14" s="492"/>
      <c r="DS14" s="492"/>
      <c r="DT14" s="492"/>
      <c r="DU14" s="492"/>
      <c r="DV14" s="492"/>
      <c r="DW14" s="492"/>
      <c r="DX14" s="492"/>
      <c r="DY14" s="492"/>
      <c r="DZ14" s="492"/>
      <c r="EA14" s="492"/>
      <c r="EB14" s="492"/>
      <c r="EC14" s="639"/>
    </row>
    <row r="15" spans="2:143" ht="11.25" customHeight="1">
      <c r="B15" s="606" t="s">
        <v>323</v>
      </c>
      <c r="C15" s="395"/>
      <c r="D15" s="395"/>
      <c r="E15" s="395"/>
      <c r="F15" s="395"/>
      <c r="G15" s="395"/>
      <c r="H15" s="395"/>
      <c r="I15" s="395"/>
      <c r="J15" s="395"/>
      <c r="K15" s="395"/>
      <c r="L15" s="395"/>
      <c r="M15" s="395"/>
      <c r="N15" s="395"/>
      <c r="O15" s="395"/>
      <c r="P15" s="395"/>
      <c r="Q15" s="607"/>
      <c r="R15" s="608" t="s">
        <v>202</v>
      </c>
      <c r="S15" s="492"/>
      <c r="T15" s="492"/>
      <c r="U15" s="492"/>
      <c r="V15" s="492"/>
      <c r="W15" s="492"/>
      <c r="X15" s="492"/>
      <c r="Y15" s="621"/>
      <c r="Z15" s="641" t="s">
        <v>202</v>
      </c>
      <c r="AA15" s="641"/>
      <c r="AB15" s="641"/>
      <c r="AC15" s="641"/>
      <c r="AD15" s="642" t="s">
        <v>202</v>
      </c>
      <c r="AE15" s="642"/>
      <c r="AF15" s="642"/>
      <c r="AG15" s="642"/>
      <c r="AH15" s="642"/>
      <c r="AI15" s="642"/>
      <c r="AJ15" s="642"/>
      <c r="AK15" s="642"/>
      <c r="AL15" s="611" t="s">
        <v>202</v>
      </c>
      <c r="AM15" s="355"/>
      <c r="AN15" s="355"/>
      <c r="AO15" s="643"/>
      <c r="AP15" s="606" t="s">
        <v>356</v>
      </c>
      <c r="AQ15" s="395"/>
      <c r="AR15" s="395"/>
      <c r="AS15" s="395"/>
      <c r="AT15" s="395"/>
      <c r="AU15" s="395"/>
      <c r="AV15" s="395"/>
      <c r="AW15" s="395"/>
      <c r="AX15" s="395"/>
      <c r="AY15" s="395"/>
      <c r="AZ15" s="395"/>
      <c r="BA15" s="395"/>
      <c r="BB15" s="395"/>
      <c r="BC15" s="395"/>
      <c r="BD15" s="395"/>
      <c r="BE15" s="395"/>
      <c r="BF15" s="607"/>
      <c r="BG15" s="608">
        <v>509095</v>
      </c>
      <c r="BH15" s="492"/>
      <c r="BI15" s="492"/>
      <c r="BJ15" s="492"/>
      <c r="BK15" s="492"/>
      <c r="BL15" s="492"/>
      <c r="BM15" s="492"/>
      <c r="BN15" s="621"/>
      <c r="BO15" s="641">
        <v>3.1</v>
      </c>
      <c r="BP15" s="641"/>
      <c r="BQ15" s="641"/>
      <c r="BR15" s="641"/>
      <c r="BS15" s="642" t="s">
        <v>202</v>
      </c>
      <c r="BT15" s="642"/>
      <c r="BU15" s="642"/>
      <c r="BV15" s="642"/>
      <c r="BW15" s="642"/>
      <c r="BX15" s="642"/>
      <c r="BY15" s="642"/>
      <c r="BZ15" s="642"/>
      <c r="CA15" s="642"/>
      <c r="CB15" s="664"/>
      <c r="CD15" s="606" t="s">
        <v>358</v>
      </c>
      <c r="CE15" s="395"/>
      <c r="CF15" s="395"/>
      <c r="CG15" s="395"/>
      <c r="CH15" s="395"/>
      <c r="CI15" s="395"/>
      <c r="CJ15" s="395"/>
      <c r="CK15" s="395"/>
      <c r="CL15" s="395"/>
      <c r="CM15" s="395"/>
      <c r="CN15" s="395"/>
      <c r="CO15" s="395"/>
      <c r="CP15" s="395"/>
      <c r="CQ15" s="607"/>
      <c r="CR15" s="608">
        <v>5182226</v>
      </c>
      <c r="CS15" s="492"/>
      <c r="CT15" s="492"/>
      <c r="CU15" s="492"/>
      <c r="CV15" s="492"/>
      <c r="CW15" s="492"/>
      <c r="CX15" s="492"/>
      <c r="CY15" s="621"/>
      <c r="CZ15" s="641">
        <v>16.100000000000001</v>
      </c>
      <c r="DA15" s="641"/>
      <c r="DB15" s="641"/>
      <c r="DC15" s="641"/>
      <c r="DD15" s="614">
        <v>1200506</v>
      </c>
      <c r="DE15" s="492"/>
      <c r="DF15" s="492"/>
      <c r="DG15" s="492"/>
      <c r="DH15" s="492"/>
      <c r="DI15" s="492"/>
      <c r="DJ15" s="492"/>
      <c r="DK15" s="492"/>
      <c r="DL15" s="492"/>
      <c r="DM15" s="492"/>
      <c r="DN15" s="492"/>
      <c r="DO15" s="492"/>
      <c r="DP15" s="621"/>
      <c r="DQ15" s="614">
        <v>3781797</v>
      </c>
      <c r="DR15" s="492"/>
      <c r="DS15" s="492"/>
      <c r="DT15" s="492"/>
      <c r="DU15" s="492"/>
      <c r="DV15" s="492"/>
      <c r="DW15" s="492"/>
      <c r="DX15" s="492"/>
      <c r="DY15" s="492"/>
      <c r="DZ15" s="492"/>
      <c r="EA15" s="492"/>
      <c r="EB15" s="492"/>
      <c r="EC15" s="639"/>
    </row>
    <row r="16" spans="2:143" ht="11.25" customHeight="1">
      <c r="B16" s="606" t="s">
        <v>359</v>
      </c>
      <c r="C16" s="395"/>
      <c r="D16" s="395"/>
      <c r="E16" s="395"/>
      <c r="F16" s="395"/>
      <c r="G16" s="395"/>
      <c r="H16" s="395"/>
      <c r="I16" s="395"/>
      <c r="J16" s="395"/>
      <c r="K16" s="395"/>
      <c r="L16" s="395"/>
      <c r="M16" s="395"/>
      <c r="N16" s="395"/>
      <c r="O16" s="395"/>
      <c r="P16" s="395"/>
      <c r="Q16" s="607"/>
      <c r="R16" s="608">
        <v>21530</v>
      </c>
      <c r="S16" s="492"/>
      <c r="T16" s="492"/>
      <c r="U16" s="492"/>
      <c r="V16" s="492"/>
      <c r="W16" s="492"/>
      <c r="X16" s="492"/>
      <c r="Y16" s="621"/>
      <c r="Z16" s="641">
        <v>0.1</v>
      </c>
      <c r="AA16" s="641"/>
      <c r="AB16" s="641"/>
      <c r="AC16" s="641"/>
      <c r="AD16" s="642">
        <v>21530</v>
      </c>
      <c r="AE16" s="642"/>
      <c r="AF16" s="642"/>
      <c r="AG16" s="642"/>
      <c r="AH16" s="642"/>
      <c r="AI16" s="642"/>
      <c r="AJ16" s="642"/>
      <c r="AK16" s="642"/>
      <c r="AL16" s="611">
        <v>0.1</v>
      </c>
      <c r="AM16" s="355"/>
      <c r="AN16" s="355"/>
      <c r="AO16" s="643"/>
      <c r="AP16" s="606" t="s">
        <v>360</v>
      </c>
      <c r="AQ16" s="395"/>
      <c r="AR16" s="395"/>
      <c r="AS16" s="395"/>
      <c r="AT16" s="395"/>
      <c r="AU16" s="395"/>
      <c r="AV16" s="395"/>
      <c r="AW16" s="395"/>
      <c r="AX16" s="395"/>
      <c r="AY16" s="395"/>
      <c r="AZ16" s="395"/>
      <c r="BA16" s="395"/>
      <c r="BB16" s="395"/>
      <c r="BC16" s="395"/>
      <c r="BD16" s="395"/>
      <c r="BE16" s="395"/>
      <c r="BF16" s="607"/>
      <c r="BG16" s="608" t="s">
        <v>202</v>
      </c>
      <c r="BH16" s="492"/>
      <c r="BI16" s="492"/>
      <c r="BJ16" s="492"/>
      <c r="BK16" s="492"/>
      <c r="BL16" s="492"/>
      <c r="BM16" s="492"/>
      <c r="BN16" s="621"/>
      <c r="BO16" s="641" t="s">
        <v>202</v>
      </c>
      <c r="BP16" s="641"/>
      <c r="BQ16" s="641"/>
      <c r="BR16" s="641"/>
      <c r="BS16" s="642" t="s">
        <v>202</v>
      </c>
      <c r="BT16" s="642"/>
      <c r="BU16" s="642"/>
      <c r="BV16" s="642"/>
      <c r="BW16" s="642"/>
      <c r="BX16" s="642"/>
      <c r="BY16" s="642"/>
      <c r="BZ16" s="642"/>
      <c r="CA16" s="642"/>
      <c r="CB16" s="664"/>
      <c r="CD16" s="606" t="s">
        <v>361</v>
      </c>
      <c r="CE16" s="395"/>
      <c r="CF16" s="395"/>
      <c r="CG16" s="395"/>
      <c r="CH16" s="395"/>
      <c r="CI16" s="395"/>
      <c r="CJ16" s="395"/>
      <c r="CK16" s="395"/>
      <c r="CL16" s="395"/>
      <c r="CM16" s="395"/>
      <c r="CN16" s="395"/>
      <c r="CO16" s="395"/>
      <c r="CP16" s="395"/>
      <c r="CQ16" s="607"/>
      <c r="CR16" s="608" t="s">
        <v>202</v>
      </c>
      <c r="CS16" s="492"/>
      <c r="CT16" s="492"/>
      <c r="CU16" s="492"/>
      <c r="CV16" s="492"/>
      <c r="CW16" s="492"/>
      <c r="CX16" s="492"/>
      <c r="CY16" s="621"/>
      <c r="CZ16" s="641" t="s">
        <v>202</v>
      </c>
      <c r="DA16" s="641"/>
      <c r="DB16" s="641"/>
      <c r="DC16" s="641"/>
      <c r="DD16" s="614" t="s">
        <v>202</v>
      </c>
      <c r="DE16" s="492"/>
      <c r="DF16" s="492"/>
      <c r="DG16" s="492"/>
      <c r="DH16" s="492"/>
      <c r="DI16" s="492"/>
      <c r="DJ16" s="492"/>
      <c r="DK16" s="492"/>
      <c r="DL16" s="492"/>
      <c r="DM16" s="492"/>
      <c r="DN16" s="492"/>
      <c r="DO16" s="492"/>
      <c r="DP16" s="621"/>
      <c r="DQ16" s="614" t="s">
        <v>202</v>
      </c>
      <c r="DR16" s="492"/>
      <c r="DS16" s="492"/>
      <c r="DT16" s="492"/>
      <c r="DU16" s="492"/>
      <c r="DV16" s="492"/>
      <c r="DW16" s="492"/>
      <c r="DX16" s="492"/>
      <c r="DY16" s="492"/>
      <c r="DZ16" s="492"/>
      <c r="EA16" s="492"/>
      <c r="EB16" s="492"/>
      <c r="EC16" s="639"/>
    </row>
    <row r="17" spans="2:133" ht="11.25" customHeight="1">
      <c r="B17" s="606" t="s">
        <v>362</v>
      </c>
      <c r="C17" s="395"/>
      <c r="D17" s="395"/>
      <c r="E17" s="395"/>
      <c r="F17" s="395"/>
      <c r="G17" s="395"/>
      <c r="H17" s="395"/>
      <c r="I17" s="395"/>
      <c r="J17" s="395"/>
      <c r="K17" s="395"/>
      <c r="L17" s="395"/>
      <c r="M17" s="395"/>
      <c r="N17" s="395"/>
      <c r="O17" s="395"/>
      <c r="P17" s="395"/>
      <c r="Q17" s="607"/>
      <c r="R17" s="608">
        <v>113689</v>
      </c>
      <c r="S17" s="492"/>
      <c r="T17" s="492"/>
      <c r="U17" s="492"/>
      <c r="V17" s="492"/>
      <c r="W17" s="492"/>
      <c r="X17" s="492"/>
      <c r="Y17" s="621"/>
      <c r="Z17" s="641">
        <v>0.3</v>
      </c>
      <c r="AA17" s="641"/>
      <c r="AB17" s="641"/>
      <c r="AC17" s="641"/>
      <c r="AD17" s="642">
        <v>113689</v>
      </c>
      <c r="AE17" s="642"/>
      <c r="AF17" s="642"/>
      <c r="AG17" s="642"/>
      <c r="AH17" s="642"/>
      <c r="AI17" s="642"/>
      <c r="AJ17" s="642"/>
      <c r="AK17" s="642"/>
      <c r="AL17" s="611">
        <v>0.6</v>
      </c>
      <c r="AM17" s="355"/>
      <c r="AN17" s="355"/>
      <c r="AO17" s="643"/>
      <c r="AP17" s="606" t="s">
        <v>363</v>
      </c>
      <c r="AQ17" s="395"/>
      <c r="AR17" s="395"/>
      <c r="AS17" s="395"/>
      <c r="AT17" s="395"/>
      <c r="AU17" s="395"/>
      <c r="AV17" s="395"/>
      <c r="AW17" s="395"/>
      <c r="AX17" s="395"/>
      <c r="AY17" s="395"/>
      <c r="AZ17" s="395"/>
      <c r="BA17" s="395"/>
      <c r="BB17" s="395"/>
      <c r="BC17" s="395"/>
      <c r="BD17" s="395"/>
      <c r="BE17" s="395"/>
      <c r="BF17" s="607"/>
      <c r="BG17" s="608" t="s">
        <v>202</v>
      </c>
      <c r="BH17" s="492"/>
      <c r="BI17" s="492"/>
      <c r="BJ17" s="492"/>
      <c r="BK17" s="492"/>
      <c r="BL17" s="492"/>
      <c r="BM17" s="492"/>
      <c r="BN17" s="621"/>
      <c r="BO17" s="641" t="s">
        <v>202</v>
      </c>
      <c r="BP17" s="641"/>
      <c r="BQ17" s="641"/>
      <c r="BR17" s="641"/>
      <c r="BS17" s="642" t="s">
        <v>202</v>
      </c>
      <c r="BT17" s="642"/>
      <c r="BU17" s="642"/>
      <c r="BV17" s="642"/>
      <c r="BW17" s="642"/>
      <c r="BX17" s="642"/>
      <c r="BY17" s="642"/>
      <c r="BZ17" s="642"/>
      <c r="CA17" s="642"/>
      <c r="CB17" s="664"/>
      <c r="CD17" s="606" t="s">
        <v>365</v>
      </c>
      <c r="CE17" s="395"/>
      <c r="CF17" s="395"/>
      <c r="CG17" s="395"/>
      <c r="CH17" s="395"/>
      <c r="CI17" s="395"/>
      <c r="CJ17" s="395"/>
      <c r="CK17" s="395"/>
      <c r="CL17" s="395"/>
      <c r="CM17" s="395"/>
      <c r="CN17" s="395"/>
      <c r="CO17" s="395"/>
      <c r="CP17" s="395"/>
      <c r="CQ17" s="607"/>
      <c r="CR17" s="608">
        <v>2115017</v>
      </c>
      <c r="CS17" s="492"/>
      <c r="CT17" s="492"/>
      <c r="CU17" s="492"/>
      <c r="CV17" s="492"/>
      <c r="CW17" s="492"/>
      <c r="CX17" s="492"/>
      <c r="CY17" s="621"/>
      <c r="CZ17" s="641">
        <v>6.6</v>
      </c>
      <c r="DA17" s="641"/>
      <c r="DB17" s="641"/>
      <c r="DC17" s="641"/>
      <c r="DD17" s="614" t="s">
        <v>202</v>
      </c>
      <c r="DE17" s="492"/>
      <c r="DF17" s="492"/>
      <c r="DG17" s="492"/>
      <c r="DH17" s="492"/>
      <c r="DI17" s="492"/>
      <c r="DJ17" s="492"/>
      <c r="DK17" s="492"/>
      <c r="DL17" s="492"/>
      <c r="DM17" s="492"/>
      <c r="DN17" s="492"/>
      <c r="DO17" s="492"/>
      <c r="DP17" s="621"/>
      <c r="DQ17" s="614">
        <v>2115017</v>
      </c>
      <c r="DR17" s="492"/>
      <c r="DS17" s="492"/>
      <c r="DT17" s="492"/>
      <c r="DU17" s="492"/>
      <c r="DV17" s="492"/>
      <c r="DW17" s="492"/>
      <c r="DX17" s="492"/>
      <c r="DY17" s="492"/>
      <c r="DZ17" s="492"/>
      <c r="EA17" s="492"/>
      <c r="EB17" s="492"/>
      <c r="EC17" s="639"/>
    </row>
    <row r="18" spans="2:133" ht="11.25" customHeight="1">
      <c r="B18" s="606" t="s">
        <v>366</v>
      </c>
      <c r="C18" s="395"/>
      <c r="D18" s="395"/>
      <c r="E18" s="395"/>
      <c r="F18" s="395"/>
      <c r="G18" s="395"/>
      <c r="H18" s="395"/>
      <c r="I18" s="395"/>
      <c r="J18" s="395"/>
      <c r="K18" s="395"/>
      <c r="L18" s="395"/>
      <c r="M18" s="395"/>
      <c r="N18" s="395"/>
      <c r="O18" s="395"/>
      <c r="P18" s="395"/>
      <c r="Q18" s="607"/>
      <c r="R18" s="608">
        <v>84691</v>
      </c>
      <c r="S18" s="492"/>
      <c r="T18" s="492"/>
      <c r="U18" s="492"/>
      <c r="V18" s="492"/>
      <c r="W18" s="492"/>
      <c r="X18" s="492"/>
      <c r="Y18" s="621"/>
      <c r="Z18" s="641">
        <v>0.2</v>
      </c>
      <c r="AA18" s="641"/>
      <c r="AB18" s="641"/>
      <c r="AC18" s="641"/>
      <c r="AD18" s="642">
        <v>84691</v>
      </c>
      <c r="AE18" s="642"/>
      <c r="AF18" s="642"/>
      <c r="AG18" s="642"/>
      <c r="AH18" s="642"/>
      <c r="AI18" s="642"/>
      <c r="AJ18" s="642"/>
      <c r="AK18" s="642"/>
      <c r="AL18" s="611">
        <v>0.5</v>
      </c>
      <c r="AM18" s="355"/>
      <c r="AN18" s="355"/>
      <c r="AO18" s="643"/>
      <c r="AP18" s="606" t="s">
        <v>97</v>
      </c>
      <c r="AQ18" s="395"/>
      <c r="AR18" s="395"/>
      <c r="AS18" s="395"/>
      <c r="AT18" s="395"/>
      <c r="AU18" s="395"/>
      <c r="AV18" s="395"/>
      <c r="AW18" s="395"/>
      <c r="AX18" s="395"/>
      <c r="AY18" s="395"/>
      <c r="AZ18" s="395"/>
      <c r="BA18" s="395"/>
      <c r="BB18" s="395"/>
      <c r="BC18" s="395"/>
      <c r="BD18" s="395"/>
      <c r="BE18" s="395"/>
      <c r="BF18" s="607"/>
      <c r="BG18" s="608" t="s">
        <v>202</v>
      </c>
      <c r="BH18" s="492"/>
      <c r="BI18" s="492"/>
      <c r="BJ18" s="492"/>
      <c r="BK18" s="492"/>
      <c r="BL18" s="492"/>
      <c r="BM18" s="492"/>
      <c r="BN18" s="621"/>
      <c r="BO18" s="641" t="s">
        <v>202</v>
      </c>
      <c r="BP18" s="641"/>
      <c r="BQ18" s="641"/>
      <c r="BR18" s="641"/>
      <c r="BS18" s="642" t="s">
        <v>202</v>
      </c>
      <c r="BT18" s="642"/>
      <c r="BU18" s="642"/>
      <c r="BV18" s="642"/>
      <c r="BW18" s="642"/>
      <c r="BX18" s="642"/>
      <c r="BY18" s="642"/>
      <c r="BZ18" s="642"/>
      <c r="CA18" s="642"/>
      <c r="CB18" s="664"/>
      <c r="CD18" s="606" t="s">
        <v>367</v>
      </c>
      <c r="CE18" s="395"/>
      <c r="CF18" s="395"/>
      <c r="CG18" s="395"/>
      <c r="CH18" s="395"/>
      <c r="CI18" s="395"/>
      <c r="CJ18" s="395"/>
      <c r="CK18" s="395"/>
      <c r="CL18" s="395"/>
      <c r="CM18" s="395"/>
      <c r="CN18" s="395"/>
      <c r="CO18" s="395"/>
      <c r="CP18" s="395"/>
      <c r="CQ18" s="607"/>
      <c r="CR18" s="608" t="s">
        <v>202</v>
      </c>
      <c r="CS18" s="492"/>
      <c r="CT18" s="492"/>
      <c r="CU18" s="492"/>
      <c r="CV18" s="492"/>
      <c r="CW18" s="492"/>
      <c r="CX18" s="492"/>
      <c r="CY18" s="621"/>
      <c r="CZ18" s="641" t="s">
        <v>202</v>
      </c>
      <c r="DA18" s="641"/>
      <c r="DB18" s="641"/>
      <c r="DC18" s="641"/>
      <c r="DD18" s="614" t="s">
        <v>202</v>
      </c>
      <c r="DE18" s="492"/>
      <c r="DF18" s="492"/>
      <c r="DG18" s="492"/>
      <c r="DH18" s="492"/>
      <c r="DI18" s="492"/>
      <c r="DJ18" s="492"/>
      <c r="DK18" s="492"/>
      <c r="DL18" s="492"/>
      <c r="DM18" s="492"/>
      <c r="DN18" s="492"/>
      <c r="DO18" s="492"/>
      <c r="DP18" s="621"/>
      <c r="DQ18" s="614" t="s">
        <v>202</v>
      </c>
      <c r="DR18" s="492"/>
      <c r="DS18" s="492"/>
      <c r="DT18" s="492"/>
      <c r="DU18" s="492"/>
      <c r="DV18" s="492"/>
      <c r="DW18" s="492"/>
      <c r="DX18" s="492"/>
      <c r="DY18" s="492"/>
      <c r="DZ18" s="492"/>
      <c r="EA18" s="492"/>
      <c r="EB18" s="492"/>
      <c r="EC18" s="639"/>
    </row>
    <row r="19" spans="2:133" ht="11.25" customHeight="1">
      <c r="B19" s="606" t="s">
        <v>368</v>
      </c>
      <c r="C19" s="395"/>
      <c r="D19" s="395"/>
      <c r="E19" s="395"/>
      <c r="F19" s="395"/>
      <c r="G19" s="395"/>
      <c r="H19" s="395"/>
      <c r="I19" s="395"/>
      <c r="J19" s="395"/>
      <c r="K19" s="395"/>
      <c r="L19" s="395"/>
      <c r="M19" s="395"/>
      <c r="N19" s="395"/>
      <c r="O19" s="395"/>
      <c r="P19" s="395"/>
      <c r="Q19" s="607"/>
      <c r="R19" s="608">
        <v>82430</v>
      </c>
      <c r="S19" s="492"/>
      <c r="T19" s="492"/>
      <c r="U19" s="492"/>
      <c r="V19" s="492"/>
      <c r="W19" s="492"/>
      <c r="X19" s="492"/>
      <c r="Y19" s="621"/>
      <c r="Z19" s="641">
        <v>0.2</v>
      </c>
      <c r="AA19" s="641"/>
      <c r="AB19" s="641"/>
      <c r="AC19" s="641"/>
      <c r="AD19" s="642">
        <v>82430</v>
      </c>
      <c r="AE19" s="642"/>
      <c r="AF19" s="642"/>
      <c r="AG19" s="642"/>
      <c r="AH19" s="642"/>
      <c r="AI19" s="642"/>
      <c r="AJ19" s="642"/>
      <c r="AK19" s="642"/>
      <c r="AL19" s="611">
        <v>0.5</v>
      </c>
      <c r="AM19" s="355"/>
      <c r="AN19" s="355"/>
      <c r="AO19" s="643"/>
      <c r="AP19" s="606" t="s">
        <v>256</v>
      </c>
      <c r="AQ19" s="395"/>
      <c r="AR19" s="395"/>
      <c r="AS19" s="395"/>
      <c r="AT19" s="395"/>
      <c r="AU19" s="395"/>
      <c r="AV19" s="395"/>
      <c r="AW19" s="395"/>
      <c r="AX19" s="395"/>
      <c r="AY19" s="395"/>
      <c r="AZ19" s="395"/>
      <c r="BA19" s="395"/>
      <c r="BB19" s="395"/>
      <c r="BC19" s="395"/>
      <c r="BD19" s="395"/>
      <c r="BE19" s="395"/>
      <c r="BF19" s="607"/>
      <c r="BG19" s="608">
        <v>1413186</v>
      </c>
      <c r="BH19" s="492"/>
      <c r="BI19" s="492"/>
      <c r="BJ19" s="492"/>
      <c r="BK19" s="492"/>
      <c r="BL19" s="492"/>
      <c r="BM19" s="492"/>
      <c r="BN19" s="621"/>
      <c r="BO19" s="641">
        <v>8.6</v>
      </c>
      <c r="BP19" s="641"/>
      <c r="BQ19" s="641"/>
      <c r="BR19" s="641"/>
      <c r="BS19" s="642" t="s">
        <v>202</v>
      </c>
      <c r="BT19" s="642"/>
      <c r="BU19" s="642"/>
      <c r="BV19" s="642"/>
      <c r="BW19" s="642"/>
      <c r="BX19" s="642"/>
      <c r="BY19" s="642"/>
      <c r="BZ19" s="642"/>
      <c r="CA19" s="642"/>
      <c r="CB19" s="664"/>
      <c r="CD19" s="606" t="s">
        <v>369</v>
      </c>
      <c r="CE19" s="395"/>
      <c r="CF19" s="395"/>
      <c r="CG19" s="395"/>
      <c r="CH19" s="395"/>
      <c r="CI19" s="395"/>
      <c r="CJ19" s="395"/>
      <c r="CK19" s="395"/>
      <c r="CL19" s="395"/>
      <c r="CM19" s="395"/>
      <c r="CN19" s="395"/>
      <c r="CO19" s="395"/>
      <c r="CP19" s="395"/>
      <c r="CQ19" s="607"/>
      <c r="CR19" s="608" t="s">
        <v>202</v>
      </c>
      <c r="CS19" s="492"/>
      <c r="CT19" s="492"/>
      <c r="CU19" s="492"/>
      <c r="CV19" s="492"/>
      <c r="CW19" s="492"/>
      <c r="CX19" s="492"/>
      <c r="CY19" s="621"/>
      <c r="CZ19" s="641" t="s">
        <v>202</v>
      </c>
      <c r="DA19" s="641"/>
      <c r="DB19" s="641"/>
      <c r="DC19" s="641"/>
      <c r="DD19" s="614" t="s">
        <v>202</v>
      </c>
      <c r="DE19" s="492"/>
      <c r="DF19" s="492"/>
      <c r="DG19" s="492"/>
      <c r="DH19" s="492"/>
      <c r="DI19" s="492"/>
      <c r="DJ19" s="492"/>
      <c r="DK19" s="492"/>
      <c r="DL19" s="492"/>
      <c r="DM19" s="492"/>
      <c r="DN19" s="492"/>
      <c r="DO19" s="492"/>
      <c r="DP19" s="621"/>
      <c r="DQ19" s="614" t="s">
        <v>202</v>
      </c>
      <c r="DR19" s="492"/>
      <c r="DS19" s="492"/>
      <c r="DT19" s="492"/>
      <c r="DU19" s="492"/>
      <c r="DV19" s="492"/>
      <c r="DW19" s="492"/>
      <c r="DX19" s="492"/>
      <c r="DY19" s="492"/>
      <c r="DZ19" s="492"/>
      <c r="EA19" s="492"/>
      <c r="EB19" s="492"/>
      <c r="EC19" s="639"/>
    </row>
    <row r="20" spans="2:133" ht="11.25" customHeight="1">
      <c r="B20" s="658" t="s">
        <v>370</v>
      </c>
      <c r="C20" s="659"/>
      <c r="D20" s="659"/>
      <c r="E20" s="659"/>
      <c r="F20" s="659"/>
      <c r="G20" s="659"/>
      <c r="H20" s="659"/>
      <c r="I20" s="659"/>
      <c r="J20" s="659"/>
      <c r="K20" s="659"/>
      <c r="L20" s="659"/>
      <c r="M20" s="659"/>
      <c r="N20" s="659"/>
      <c r="O20" s="659"/>
      <c r="P20" s="659"/>
      <c r="Q20" s="660"/>
      <c r="R20" s="608">
        <v>2261</v>
      </c>
      <c r="S20" s="492"/>
      <c r="T20" s="492"/>
      <c r="U20" s="492"/>
      <c r="V20" s="492"/>
      <c r="W20" s="492"/>
      <c r="X20" s="492"/>
      <c r="Y20" s="621"/>
      <c r="Z20" s="641">
        <v>0</v>
      </c>
      <c r="AA20" s="641"/>
      <c r="AB20" s="641"/>
      <c r="AC20" s="641"/>
      <c r="AD20" s="642">
        <v>2261</v>
      </c>
      <c r="AE20" s="642"/>
      <c r="AF20" s="642"/>
      <c r="AG20" s="642"/>
      <c r="AH20" s="642"/>
      <c r="AI20" s="642"/>
      <c r="AJ20" s="642"/>
      <c r="AK20" s="642"/>
      <c r="AL20" s="611">
        <v>0</v>
      </c>
      <c r="AM20" s="355"/>
      <c r="AN20" s="355"/>
      <c r="AO20" s="643"/>
      <c r="AP20" s="606" t="s">
        <v>371</v>
      </c>
      <c r="AQ20" s="395"/>
      <c r="AR20" s="395"/>
      <c r="AS20" s="395"/>
      <c r="AT20" s="395"/>
      <c r="AU20" s="395"/>
      <c r="AV20" s="395"/>
      <c r="AW20" s="395"/>
      <c r="AX20" s="395"/>
      <c r="AY20" s="395"/>
      <c r="AZ20" s="395"/>
      <c r="BA20" s="395"/>
      <c r="BB20" s="395"/>
      <c r="BC20" s="395"/>
      <c r="BD20" s="395"/>
      <c r="BE20" s="395"/>
      <c r="BF20" s="607"/>
      <c r="BG20" s="608">
        <v>1413186</v>
      </c>
      <c r="BH20" s="492"/>
      <c r="BI20" s="492"/>
      <c r="BJ20" s="492"/>
      <c r="BK20" s="492"/>
      <c r="BL20" s="492"/>
      <c r="BM20" s="492"/>
      <c r="BN20" s="621"/>
      <c r="BO20" s="641">
        <v>8.6</v>
      </c>
      <c r="BP20" s="641"/>
      <c r="BQ20" s="641"/>
      <c r="BR20" s="641"/>
      <c r="BS20" s="642" t="s">
        <v>202</v>
      </c>
      <c r="BT20" s="642"/>
      <c r="BU20" s="642"/>
      <c r="BV20" s="642"/>
      <c r="BW20" s="642"/>
      <c r="BX20" s="642"/>
      <c r="BY20" s="642"/>
      <c r="BZ20" s="642"/>
      <c r="CA20" s="642"/>
      <c r="CB20" s="664"/>
      <c r="CD20" s="606" t="s">
        <v>195</v>
      </c>
      <c r="CE20" s="395"/>
      <c r="CF20" s="395"/>
      <c r="CG20" s="395"/>
      <c r="CH20" s="395"/>
      <c r="CI20" s="395"/>
      <c r="CJ20" s="395"/>
      <c r="CK20" s="395"/>
      <c r="CL20" s="395"/>
      <c r="CM20" s="395"/>
      <c r="CN20" s="395"/>
      <c r="CO20" s="395"/>
      <c r="CP20" s="395"/>
      <c r="CQ20" s="607"/>
      <c r="CR20" s="608">
        <v>32224362</v>
      </c>
      <c r="CS20" s="492"/>
      <c r="CT20" s="492"/>
      <c r="CU20" s="492"/>
      <c r="CV20" s="492"/>
      <c r="CW20" s="492"/>
      <c r="CX20" s="492"/>
      <c r="CY20" s="621"/>
      <c r="CZ20" s="641">
        <v>100</v>
      </c>
      <c r="DA20" s="641"/>
      <c r="DB20" s="641"/>
      <c r="DC20" s="641"/>
      <c r="DD20" s="614">
        <v>3043096</v>
      </c>
      <c r="DE20" s="492"/>
      <c r="DF20" s="492"/>
      <c r="DG20" s="492"/>
      <c r="DH20" s="492"/>
      <c r="DI20" s="492"/>
      <c r="DJ20" s="492"/>
      <c r="DK20" s="492"/>
      <c r="DL20" s="492"/>
      <c r="DM20" s="492"/>
      <c r="DN20" s="492"/>
      <c r="DO20" s="492"/>
      <c r="DP20" s="621"/>
      <c r="DQ20" s="614">
        <v>21242427</v>
      </c>
      <c r="DR20" s="492"/>
      <c r="DS20" s="492"/>
      <c r="DT20" s="492"/>
      <c r="DU20" s="492"/>
      <c r="DV20" s="492"/>
      <c r="DW20" s="492"/>
      <c r="DX20" s="492"/>
      <c r="DY20" s="492"/>
      <c r="DZ20" s="492"/>
      <c r="EA20" s="492"/>
      <c r="EB20" s="492"/>
      <c r="EC20" s="639"/>
    </row>
    <row r="21" spans="2:133" ht="11.25" customHeight="1">
      <c r="B21" s="606" t="s">
        <v>345</v>
      </c>
      <c r="C21" s="395"/>
      <c r="D21" s="395"/>
      <c r="E21" s="395"/>
      <c r="F21" s="395"/>
      <c r="G21" s="395"/>
      <c r="H21" s="395"/>
      <c r="I21" s="395"/>
      <c r="J21" s="395"/>
      <c r="K21" s="395"/>
      <c r="L21" s="395"/>
      <c r="M21" s="395"/>
      <c r="N21" s="395"/>
      <c r="O21" s="395"/>
      <c r="P21" s="395"/>
      <c r="Q21" s="607"/>
      <c r="R21" s="608">
        <v>105599</v>
      </c>
      <c r="S21" s="492"/>
      <c r="T21" s="492"/>
      <c r="U21" s="492"/>
      <c r="V21" s="492"/>
      <c r="W21" s="492"/>
      <c r="X21" s="492"/>
      <c r="Y21" s="621"/>
      <c r="Z21" s="641">
        <v>0.3</v>
      </c>
      <c r="AA21" s="641"/>
      <c r="AB21" s="641"/>
      <c r="AC21" s="641"/>
      <c r="AD21" s="642" t="s">
        <v>202</v>
      </c>
      <c r="AE21" s="642"/>
      <c r="AF21" s="642"/>
      <c r="AG21" s="642"/>
      <c r="AH21" s="642"/>
      <c r="AI21" s="642"/>
      <c r="AJ21" s="642"/>
      <c r="AK21" s="642"/>
      <c r="AL21" s="611" t="s">
        <v>202</v>
      </c>
      <c r="AM21" s="355"/>
      <c r="AN21" s="355"/>
      <c r="AO21" s="643"/>
      <c r="AP21" s="606" t="s">
        <v>373</v>
      </c>
      <c r="AQ21" s="665"/>
      <c r="AR21" s="665"/>
      <c r="AS21" s="665"/>
      <c r="AT21" s="665"/>
      <c r="AU21" s="665"/>
      <c r="AV21" s="665"/>
      <c r="AW21" s="665"/>
      <c r="AX21" s="665"/>
      <c r="AY21" s="665"/>
      <c r="AZ21" s="665"/>
      <c r="BA21" s="665"/>
      <c r="BB21" s="665"/>
      <c r="BC21" s="665"/>
      <c r="BD21" s="665"/>
      <c r="BE21" s="665"/>
      <c r="BF21" s="666"/>
      <c r="BG21" s="608" t="s">
        <v>202</v>
      </c>
      <c r="BH21" s="492"/>
      <c r="BI21" s="492"/>
      <c r="BJ21" s="492"/>
      <c r="BK21" s="492"/>
      <c r="BL21" s="492"/>
      <c r="BM21" s="492"/>
      <c r="BN21" s="621"/>
      <c r="BO21" s="641" t="s">
        <v>202</v>
      </c>
      <c r="BP21" s="641"/>
      <c r="BQ21" s="641"/>
      <c r="BR21" s="641"/>
      <c r="BS21" s="642" t="s">
        <v>202</v>
      </c>
      <c r="BT21" s="642"/>
      <c r="BU21" s="642"/>
      <c r="BV21" s="642"/>
      <c r="BW21" s="642"/>
      <c r="BX21" s="642"/>
      <c r="BY21" s="642"/>
      <c r="BZ21" s="642"/>
      <c r="CA21" s="642"/>
      <c r="CB21" s="664"/>
      <c r="CD21" s="586"/>
      <c r="CE21" s="587"/>
      <c r="CF21" s="587"/>
      <c r="CG21" s="587"/>
      <c r="CH21" s="587"/>
      <c r="CI21" s="587"/>
      <c r="CJ21" s="587"/>
      <c r="CK21" s="587"/>
      <c r="CL21" s="587"/>
      <c r="CM21" s="587"/>
      <c r="CN21" s="587"/>
      <c r="CO21" s="587"/>
      <c r="CP21" s="587"/>
      <c r="CQ21" s="588"/>
      <c r="CR21" s="675"/>
      <c r="CS21" s="676"/>
      <c r="CT21" s="676"/>
      <c r="CU21" s="676"/>
      <c r="CV21" s="676"/>
      <c r="CW21" s="676"/>
      <c r="CX21" s="676"/>
      <c r="CY21" s="677"/>
      <c r="CZ21" s="678"/>
      <c r="DA21" s="678"/>
      <c r="DB21" s="678"/>
      <c r="DC21" s="678"/>
      <c r="DD21" s="679"/>
      <c r="DE21" s="676"/>
      <c r="DF21" s="676"/>
      <c r="DG21" s="676"/>
      <c r="DH21" s="676"/>
      <c r="DI21" s="676"/>
      <c r="DJ21" s="676"/>
      <c r="DK21" s="676"/>
      <c r="DL21" s="676"/>
      <c r="DM21" s="676"/>
      <c r="DN21" s="676"/>
      <c r="DO21" s="676"/>
      <c r="DP21" s="677"/>
      <c r="DQ21" s="679"/>
      <c r="DR21" s="676"/>
      <c r="DS21" s="676"/>
      <c r="DT21" s="676"/>
      <c r="DU21" s="676"/>
      <c r="DV21" s="676"/>
      <c r="DW21" s="676"/>
      <c r="DX21" s="676"/>
      <c r="DY21" s="676"/>
      <c r="DZ21" s="676"/>
      <c r="EA21" s="676"/>
      <c r="EB21" s="676"/>
      <c r="EC21" s="680"/>
    </row>
    <row r="22" spans="2:133" ht="11.25" customHeight="1">
      <c r="B22" s="606" t="s">
        <v>299</v>
      </c>
      <c r="C22" s="395"/>
      <c r="D22" s="395"/>
      <c r="E22" s="395"/>
      <c r="F22" s="395"/>
      <c r="G22" s="395"/>
      <c r="H22" s="395"/>
      <c r="I22" s="395"/>
      <c r="J22" s="395"/>
      <c r="K22" s="395"/>
      <c r="L22" s="395"/>
      <c r="M22" s="395"/>
      <c r="N22" s="395"/>
      <c r="O22" s="395"/>
      <c r="P22" s="395"/>
      <c r="Q22" s="607"/>
      <c r="R22" s="608" t="s">
        <v>202</v>
      </c>
      <c r="S22" s="492"/>
      <c r="T22" s="492"/>
      <c r="U22" s="492"/>
      <c r="V22" s="492"/>
      <c r="W22" s="492"/>
      <c r="X22" s="492"/>
      <c r="Y22" s="621"/>
      <c r="Z22" s="641" t="s">
        <v>202</v>
      </c>
      <c r="AA22" s="641"/>
      <c r="AB22" s="641"/>
      <c r="AC22" s="641"/>
      <c r="AD22" s="642" t="s">
        <v>202</v>
      </c>
      <c r="AE22" s="642"/>
      <c r="AF22" s="642"/>
      <c r="AG22" s="642"/>
      <c r="AH22" s="642"/>
      <c r="AI22" s="642"/>
      <c r="AJ22" s="642"/>
      <c r="AK22" s="642"/>
      <c r="AL22" s="611" t="s">
        <v>202</v>
      </c>
      <c r="AM22" s="355"/>
      <c r="AN22" s="355"/>
      <c r="AO22" s="643"/>
      <c r="AP22" s="606" t="s">
        <v>375</v>
      </c>
      <c r="AQ22" s="665"/>
      <c r="AR22" s="665"/>
      <c r="AS22" s="665"/>
      <c r="AT22" s="665"/>
      <c r="AU22" s="665"/>
      <c r="AV22" s="665"/>
      <c r="AW22" s="665"/>
      <c r="AX22" s="665"/>
      <c r="AY22" s="665"/>
      <c r="AZ22" s="665"/>
      <c r="BA22" s="665"/>
      <c r="BB22" s="665"/>
      <c r="BC22" s="665"/>
      <c r="BD22" s="665"/>
      <c r="BE22" s="665"/>
      <c r="BF22" s="666"/>
      <c r="BG22" s="608" t="s">
        <v>202</v>
      </c>
      <c r="BH22" s="492"/>
      <c r="BI22" s="492"/>
      <c r="BJ22" s="492"/>
      <c r="BK22" s="492"/>
      <c r="BL22" s="492"/>
      <c r="BM22" s="492"/>
      <c r="BN22" s="621"/>
      <c r="BO22" s="641" t="s">
        <v>202</v>
      </c>
      <c r="BP22" s="641"/>
      <c r="BQ22" s="641"/>
      <c r="BR22" s="641"/>
      <c r="BS22" s="642" t="s">
        <v>202</v>
      </c>
      <c r="BT22" s="642"/>
      <c r="BU22" s="642"/>
      <c r="BV22" s="642"/>
      <c r="BW22" s="642"/>
      <c r="BX22" s="642"/>
      <c r="BY22" s="642"/>
      <c r="BZ22" s="642"/>
      <c r="CA22" s="642"/>
      <c r="CB22" s="664"/>
      <c r="CD22" s="521" t="s">
        <v>376</v>
      </c>
      <c r="CE22" s="522"/>
      <c r="CF22" s="522"/>
      <c r="CG22" s="522"/>
      <c r="CH22" s="522"/>
      <c r="CI22" s="522"/>
      <c r="CJ22" s="522"/>
      <c r="CK22" s="522"/>
      <c r="CL22" s="522"/>
      <c r="CM22" s="522"/>
      <c r="CN22" s="522"/>
      <c r="CO22" s="522"/>
      <c r="CP22" s="522"/>
      <c r="CQ22" s="522"/>
      <c r="CR22" s="522"/>
      <c r="CS22" s="522"/>
      <c r="CT22" s="522"/>
      <c r="CU22" s="522"/>
      <c r="CV22" s="522"/>
      <c r="CW22" s="522"/>
      <c r="CX22" s="522"/>
      <c r="CY22" s="522"/>
      <c r="CZ22" s="522"/>
      <c r="DA22" s="522"/>
      <c r="DB22" s="522"/>
      <c r="DC22" s="522"/>
      <c r="DD22" s="522"/>
      <c r="DE22" s="522"/>
      <c r="DF22" s="522"/>
      <c r="DG22" s="522"/>
      <c r="DH22" s="522"/>
      <c r="DI22" s="522"/>
      <c r="DJ22" s="522"/>
      <c r="DK22" s="522"/>
      <c r="DL22" s="522"/>
      <c r="DM22" s="522"/>
      <c r="DN22" s="522"/>
      <c r="DO22" s="522"/>
      <c r="DP22" s="522"/>
      <c r="DQ22" s="522"/>
      <c r="DR22" s="522"/>
      <c r="DS22" s="522"/>
      <c r="DT22" s="522"/>
      <c r="DU22" s="522"/>
      <c r="DV22" s="522"/>
      <c r="DW22" s="522"/>
      <c r="DX22" s="522"/>
      <c r="DY22" s="522"/>
      <c r="DZ22" s="522"/>
      <c r="EA22" s="522"/>
      <c r="EB22" s="522"/>
      <c r="EC22" s="564"/>
    </row>
    <row r="23" spans="2:133" ht="11.25" customHeight="1">
      <c r="B23" s="606" t="s">
        <v>296</v>
      </c>
      <c r="C23" s="395"/>
      <c r="D23" s="395"/>
      <c r="E23" s="395"/>
      <c r="F23" s="395"/>
      <c r="G23" s="395"/>
      <c r="H23" s="395"/>
      <c r="I23" s="395"/>
      <c r="J23" s="395"/>
      <c r="K23" s="395"/>
      <c r="L23" s="395"/>
      <c r="M23" s="395"/>
      <c r="N23" s="395"/>
      <c r="O23" s="395"/>
      <c r="P23" s="395"/>
      <c r="Q23" s="607"/>
      <c r="R23" s="608">
        <v>105599</v>
      </c>
      <c r="S23" s="492"/>
      <c r="T23" s="492"/>
      <c r="U23" s="492"/>
      <c r="V23" s="492"/>
      <c r="W23" s="492"/>
      <c r="X23" s="492"/>
      <c r="Y23" s="621"/>
      <c r="Z23" s="641">
        <v>0.3</v>
      </c>
      <c r="AA23" s="641"/>
      <c r="AB23" s="641"/>
      <c r="AC23" s="641"/>
      <c r="AD23" s="642" t="s">
        <v>202</v>
      </c>
      <c r="AE23" s="642"/>
      <c r="AF23" s="642"/>
      <c r="AG23" s="642"/>
      <c r="AH23" s="642"/>
      <c r="AI23" s="642"/>
      <c r="AJ23" s="642"/>
      <c r="AK23" s="642"/>
      <c r="AL23" s="611" t="s">
        <v>202</v>
      </c>
      <c r="AM23" s="355"/>
      <c r="AN23" s="355"/>
      <c r="AO23" s="643"/>
      <c r="AP23" s="606" t="s">
        <v>122</v>
      </c>
      <c r="AQ23" s="665"/>
      <c r="AR23" s="665"/>
      <c r="AS23" s="665"/>
      <c r="AT23" s="665"/>
      <c r="AU23" s="665"/>
      <c r="AV23" s="665"/>
      <c r="AW23" s="665"/>
      <c r="AX23" s="665"/>
      <c r="AY23" s="665"/>
      <c r="AZ23" s="665"/>
      <c r="BA23" s="665"/>
      <c r="BB23" s="665"/>
      <c r="BC23" s="665"/>
      <c r="BD23" s="665"/>
      <c r="BE23" s="665"/>
      <c r="BF23" s="666"/>
      <c r="BG23" s="608">
        <v>1413186</v>
      </c>
      <c r="BH23" s="492"/>
      <c r="BI23" s="492"/>
      <c r="BJ23" s="492"/>
      <c r="BK23" s="492"/>
      <c r="BL23" s="492"/>
      <c r="BM23" s="492"/>
      <c r="BN23" s="621"/>
      <c r="BO23" s="641">
        <v>8.6</v>
      </c>
      <c r="BP23" s="641"/>
      <c r="BQ23" s="641"/>
      <c r="BR23" s="641"/>
      <c r="BS23" s="642" t="s">
        <v>202</v>
      </c>
      <c r="BT23" s="642"/>
      <c r="BU23" s="642"/>
      <c r="BV23" s="642"/>
      <c r="BW23" s="642"/>
      <c r="BX23" s="642"/>
      <c r="BY23" s="642"/>
      <c r="BZ23" s="642"/>
      <c r="CA23" s="642"/>
      <c r="CB23" s="664"/>
      <c r="CD23" s="521" t="s">
        <v>318</v>
      </c>
      <c r="CE23" s="522"/>
      <c r="CF23" s="522"/>
      <c r="CG23" s="522"/>
      <c r="CH23" s="522"/>
      <c r="CI23" s="522"/>
      <c r="CJ23" s="522"/>
      <c r="CK23" s="522"/>
      <c r="CL23" s="522"/>
      <c r="CM23" s="522"/>
      <c r="CN23" s="522"/>
      <c r="CO23" s="522"/>
      <c r="CP23" s="522"/>
      <c r="CQ23" s="564"/>
      <c r="CR23" s="521" t="s">
        <v>290</v>
      </c>
      <c r="CS23" s="522"/>
      <c r="CT23" s="522"/>
      <c r="CU23" s="522"/>
      <c r="CV23" s="522"/>
      <c r="CW23" s="522"/>
      <c r="CX23" s="522"/>
      <c r="CY23" s="564"/>
      <c r="CZ23" s="521" t="s">
        <v>378</v>
      </c>
      <c r="DA23" s="522"/>
      <c r="DB23" s="522"/>
      <c r="DC23" s="564"/>
      <c r="DD23" s="521" t="s">
        <v>303</v>
      </c>
      <c r="DE23" s="522"/>
      <c r="DF23" s="522"/>
      <c r="DG23" s="522"/>
      <c r="DH23" s="522"/>
      <c r="DI23" s="522"/>
      <c r="DJ23" s="522"/>
      <c r="DK23" s="564"/>
      <c r="DL23" s="667" t="s">
        <v>380</v>
      </c>
      <c r="DM23" s="668"/>
      <c r="DN23" s="668"/>
      <c r="DO23" s="668"/>
      <c r="DP23" s="668"/>
      <c r="DQ23" s="668"/>
      <c r="DR23" s="668"/>
      <c r="DS23" s="668"/>
      <c r="DT23" s="668"/>
      <c r="DU23" s="668"/>
      <c r="DV23" s="669"/>
      <c r="DW23" s="521" t="s">
        <v>19</v>
      </c>
      <c r="DX23" s="522"/>
      <c r="DY23" s="522"/>
      <c r="DZ23" s="522"/>
      <c r="EA23" s="522"/>
      <c r="EB23" s="522"/>
      <c r="EC23" s="564"/>
    </row>
    <row r="24" spans="2:133" ht="11.25" customHeight="1">
      <c r="B24" s="606" t="s">
        <v>381</v>
      </c>
      <c r="C24" s="395"/>
      <c r="D24" s="395"/>
      <c r="E24" s="395"/>
      <c r="F24" s="395"/>
      <c r="G24" s="395"/>
      <c r="H24" s="395"/>
      <c r="I24" s="395"/>
      <c r="J24" s="395"/>
      <c r="K24" s="395"/>
      <c r="L24" s="395"/>
      <c r="M24" s="395"/>
      <c r="N24" s="395"/>
      <c r="O24" s="395"/>
      <c r="P24" s="395"/>
      <c r="Q24" s="607"/>
      <c r="R24" s="608" t="s">
        <v>202</v>
      </c>
      <c r="S24" s="492"/>
      <c r="T24" s="492"/>
      <c r="U24" s="492"/>
      <c r="V24" s="492"/>
      <c r="W24" s="492"/>
      <c r="X24" s="492"/>
      <c r="Y24" s="621"/>
      <c r="Z24" s="641" t="s">
        <v>202</v>
      </c>
      <c r="AA24" s="641"/>
      <c r="AB24" s="641"/>
      <c r="AC24" s="641"/>
      <c r="AD24" s="642" t="s">
        <v>202</v>
      </c>
      <c r="AE24" s="642"/>
      <c r="AF24" s="642"/>
      <c r="AG24" s="642"/>
      <c r="AH24" s="642"/>
      <c r="AI24" s="642"/>
      <c r="AJ24" s="642"/>
      <c r="AK24" s="642"/>
      <c r="AL24" s="611" t="s">
        <v>202</v>
      </c>
      <c r="AM24" s="355"/>
      <c r="AN24" s="355"/>
      <c r="AO24" s="643"/>
      <c r="AP24" s="606" t="s">
        <v>382</v>
      </c>
      <c r="AQ24" s="665"/>
      <c r="AR24" s="665"/>
      <c r="AS24" s="665"/>
      <c r="AT24" s="665"/>
      <c r="AU24" s="665"/>
      <c r="AV24" s="665"/>
      <c r="AW24" s="665"/>
      <c r="AX24" s="665"/>
      <c r="AY24" s="665"/>
      <c r="AZ24" s="665"/>
      <c r="BA24" s="665"/>
      <c r="BB24" s="665"/>
      <c r="BC24" s="665"/>
      <c r="BD24" s="665"/>
      <c r="BE24" s="665"/>
      <c r="BF24" s="666"/>
      <c r="BG24" s="608" t="s">
        <v>202</v>
      </c>
      <c r="BH24" s="492"/>
      <c r="BI24" s="492"/>
      <c r="BJ24" s="492"/>
      <c r="BK24" s="492"/>
      <c r="BL24" s="492"/>
      <c r="BM24" s="492"/>
      <c r="BN24" s="621"/>
      <c r="BO24" s="641" t="s">
        <v>202</v>
      </c>
      <c r="BP24" s="641"/>
      <c r="BQ24" s="641"/>
      <c r="BR24" s="641"/>
      <c r="BS24" s="642" t="s">
        <v>202</v>
      </c>
      <c r="BT24" s="642"/>
      <c r="BU24" s="642"/>
      <c r="BV24" s="642"/>
      <c r="BW24" s="642"/>
      <c r="BX24" s="642"/>
      <c r="BY24" s="642"/>
      <c r="BZ24" s="642"/>
      <c r="CA24" s="642"/>
      <c r="CB24" s="664"/>
      <c r="CD24" s="650" t="s">
        <v>383</v>
      </c>
      <c r="CE24" s="651"/>
      <c r="CF24" s="651"/>
      <c r="CG24" s="651"/>
      <c r="CH24" s="651"/>
      <c r="CI24" s="651"/>
      <c r="CJ24" s="651"/>
      <c r="CK24" s="651"/>
      <c r="CL24" s="651"/>
      <c r="CM24" s="651"/>
      <c r="CN24" s="651"/>
      <c r="CO24" s="651"/>
      <c r="CP24" s="651"/>
      <c r="CQ24" s="652"/>
      <c r="CR24" s="647">
        <v>15450518</v>
      </c>
      <c r="CS24" s="648"/>
      <c r="CT24" s="648"/>
      <c r="CU24" s="648"/>
      <c r="CV24" s="648"/>
      <c r="CW24" s="648"/>
      <c r="CX24" s="648"/>
      <c r="CY24" s="670"/>
      <c r="CZ24" s="671">
        <v>47.9</v>
      </c>
      <c r="DA24" s="654"/>
      <c r="DB24" s="654"/>
      <c r="DC24" s="672"/>
      <c r="DD24" s="673">
        <v>8628189</v>
      </c>
      <c r="DE24" s="648"/>
      <c r="DF24" s="648"/>
      <c r="DG24" s="648"/>
      <c r="DH24" s="648"/>
      <c r="DI24" s="648"/>
      <c r="DJ24" s="648"/>
      <c r="DK24" s="670"/>
      <c r="DL24" s="673">
        <v>8623940</v>
      </c>
      <c r="DM24" s="648"/>
      <c r="DN24" s="648"/>
      <c r="DO24" s="648"/>
      <c r="DP24" s="648"/>
      <c r="DQ24" s="648"/>
      <c r="DR24" s="648"/>
      <c r="DS24" s="648"/>
      <c r="DT24" s="648"/>
      <c r="DU24" s="648"/>
      <c r="DV24" s="670"/>
      <c r="DW24" s="671">
        <v>48.4</v>
      </c>
      <c r="DX24" s="654"/>
      <c r="DY24" s="654"/>
      <c r="DZ24" s="654"/>
      <c r="EA24" s="654"/>
      <c r="EB24" s="654"/>
      <c r="EC24" s="674"/>
    </row>
    <row r="25" spans="2:133" ht="11.25" customHeight="1">
      <c r="B25" s="606" t="s">
        <v>53</v>
      </c>
      <c r="C25" s="395"/>
      <c r="D25" s="395"/>
      <c r="E25" s="395"/>
      <c r="F25" s="395"/>
      <c r="G25" s="395"/>
      <c r="H25" s="395"/>
      <c r="I25" s="395"/>
      <c r="J25" s="395"/>
      <c r="K25" s="395"/>
      <c r="L25" s="395"/>
      <c r="M25" s="395"/>
      <c r="N25" s="395"/>
      <c r="O25" s="395"/>
      <c r="P25" s="395"/>
      <c r="Q25" s="607"/>
      <c r="R25" s="608">
        <v>18967456</v>
      </c>
      <c r="S25" s="492"/>
      <c r="T25" s="492"/>
      <c r="U25" s="492"/>
      <c r="V25" s="492"/>
      <c r="W25" s="492"/>
      <c r="X25" s="492"/>
      <c r="Y25" s="621"/>
      <c r="Z25" s="641">
        <v>53.8</v>
      </c>
      <c r="AA25" s="641"/>
      <c r="AB25" s="641"/>
      <c r="AC25" s="641"/>
      <c r="AD25" s="642">
        <v>17448671</v>
      </c>
      <c r="AE25" s="642"/>
      <c r="AF25" s="642"/>
      <c r="AG25" s="642"/>
      <c r="AH25" s="642"/>
      <c r="AI25" s="642"/>
      <c r="AJ25" s="642"/>
      <c r="AK25" s="642"/>
      <c r="AL25" s="611">
        <v>97.9</v>
      </c>
      <c r="AM25" s="355"/>
      <c r="AN25" s="355"/>
      <c r="AO25" s="643"/>
      <c r="AP25" s="606" t="s">
        <v>274</v>
      </c>
      <c r="AQ25" s="665"/>
      <c r="AR25" s="665"/>
      <c r="AS25" s="665"/>
      <c r="AT25" s="665"/>
      <c r="AU25" s="665"/>
      <c r="AV25" s="665"/>
      <c r="AW25" s="665"/>
      <c r="AX25" s="665"/>
      <c r="AY25" s="665"/>
      <c r="AZ25" s="665"/>
      <c r="BA25" s="665"/>
      <c r="BB25" s="665"/>
      <c r="BC25" s="665"/>
      <c r="BD25" s="665"/>
      <c r="BE25" s="665"/>
      <c r="BF25" s="666"/>
      <c r="BG25" s="608" t="s">
        <v>202</v>
      </c>
      <c r="BH25" s="492"/>
      <c r="BI25" s="492"/>
      <c r="BJ25" s="492"/>
      <c r="BK25" s="492"/>
      <c r="BL25" s="492"/>
      <c r="BM25" s="492"/>
      <c r="BN25" s="621"/>
      <c r="BO25" s="641" t="s">
        <v>202</v>
      </c>
      <c r="BP25" s="641"/>
      <c r="BQ25" s="641"/>
      <c r="BR25" s="641"/>
      <c r="BS25" s="642" t="s">
        <v>202</v>
      </c>
      <c r="BT25" s="642"/>
      <c r="BU25" s="642"/>
      <c r="BV25" s="642"/>
      <c r="BW25" s="642"/>
      <c r="BX25" s="642"/>
      <c r="BY25" s="642"/>
      <c r="BZ25" s="642"/>
      <c r="CA25" s="642"/>
      <c r="CB25" s="664"/>
      <c r="CD25" s="606" t="s">
        <v>201</v>
      </c>
      <c r="CE25" s="395"/>
      <c r="CF25" s="395"/>
      <c r="CG25" s="395"/>
      <c r="CH25" s="395"/>
      <c r="CI25" s="395"/>
      <c r="CJ25" s="395"/>
      <c r="CK25" s="395"/>
      <c r="CL25" s="395"/>
      <c r="CM25" s="395"/>
      <c r="CN25" s="395"/>
      <c r="CO25" s="395"/>
      <c r="CP25" s="395"/>
      <c r="CQ25" s="607"/>
      <c r="CR25" s="608">
        <v>4214262</v>
      </c>
      <c r="CS25" s="609"/>
      <c r="CT25" s="609"/>
      <c r="CU25" s="609"/>
      <c r="CV25" s="609"/>
      <c r="CW25" s="609"/>
      <c r="CX25" s="609"/>
      <c r="CY25" s="610"/>
      <c r="CZ25" s="611">
        <v>13.1</v>
      </c>
      <c r="DA25" s="612"/>
      <c r="DB25" s="612"/>
      <c r="DC25" s="613"/>
      <c r="DD25" s="614">
        <v>3958086</v>
      </c>
      <c r="DE25" s="609"/>
      <c r="DF25" s="609"/>
      <c r="DG25" s="609"/>
      <c r="DH25" s="609"/>
      <c r="DI25" s="609"/>
      <c r="DJ25" s="609"/>
      <c r="DK25" s="610"/>
      <c r="DL25" s="614">
        <v>3953987</v>
      </c>
      <c r="DM25" s="609"/>
      <c r="DN25" s="609"/>
      <c r="DO25" s="609"/>
      <c r="DP25" s="609"/>
      <c r="DQ25" s="609"/>
      <c r="DR25" s="609"/>
      <c r="DS25" s="609"/>
      <c r="DT25" s="609"/>
      <c r="DU25" s="609"/>
      <c r="DV25" s="610"/>
      <c r="DW25" s="611">
        <v>22.2</v>
      </c>
      <c r="DX25" s="612"/>
      <c r="DY25" s="612"/>
      <c r="DZ25" s="612"/>
      <c r="EA25" s="612"/>
      <c r="EB25" s="612"/>
      <c r="EC25" s="640"/>
    </row>
    <row r="26" spans="2:133" ht="11.25" customHeight="1">
      <c r="B26" s="606" t="s">
        <v>386</v>
      </c>
      <c r="C26" s="395"/>
      <c r="D26" s="395"/>
      <c r="E26" s="395"/>
      <c r="F26" s="395"/>
      <c r="G26" s="395"/>
      <c r="H26" s="395"/>
      <c r="I26" s="395"/>
      <c r="J26" s="395"/>
      <c r="K26" s="395"/>
      <c r="L26" s="395"/>
      <c r="M26" s="395"/>
      <c r="N26" s="395"/>
      <c r="O26" s="395"/>
      <c r="P26" s="395"/>
      <c r="Q26" s="607"/>
      <c r="R26" s="608">
        <v>8879</v>
      </c>
      <c r="S26" s="492"/>
      <c r="T26" s="492"/>
      <c r="U26" s="492"/>
      <c r="V26" s="492"/>
      <c r="W26" s="492"/>
      <c r="X26" s="492"/>
      <c r="Y26" s="621"/>
      <c r="Z26" s="641">
        <v>0</v>
      </c>
      <c r="AA26" s="641"/>
      <c r="AB26" s="641"/>
      <c r="AC26" s="641"/>
      <c r="AD26" s="642">
        <v>8879</v>
      </c>
      <c r="AE26" s="642"/>
      <c r="AF26" s="642"/>
      <c r="AG26" s="642"/>
      <c r="AH26" s="642"/>
      <c r="AI26" s="642"/>
      <c r="AJ26" s="642"/>
      <c r="AK26" s="642"/>
      <c r="AL26" s="611">
        <v>0</v>
      </c>
      <c r="AM26" s="355"/>
      <c r="AN26" s="355"/>
      <c r="AO26" s="643"/>
      <c r="AP26" s="606" t="s">
        <v>389</v>
      </c>
      <c r="AQ26" s="665"/>
      <c r="AR26" s="665"/>
      <c r="AS26" s="665"/>
      <c r="AT26" s="665"/>
      <c r="AU26" s="665"/>
      <c r="AV26" s="665"/>
      <c r="AW26" s="665"/>
      <c r="AX26" s="665"/>
      <c r="AY26" s="665"/>
      <c r="AZ26" s="665"/>
      <c r="BA26" s="665"/>
      <c r="BB26" s="665"/>
      <c r="BC26" s="665"/>
      <c r="BD26" s="665"/>
      <c r="BE26" s="665"/>
      <c r="BF26" s="666"/>
      <c r="BG26" s="608" t="s">
        <v>202</v>
      </c>
      <c r="BH26" s="492"/>
      <c r="BI26" s="492"/>
      <c r="BJ26" s="492"/>
      <c r="BK26" s="492"/>
      <c r="BL26" s="492"/>
      <c r="BM26" s="492"/>
      <c r="BN26" s="621"/>
      <c r="BO26" s="641" t="s">
        <v>202</v>
      </c>
      <c r="BP26" s="641"/>
      <c r="BQ26" s="641"/>
      <c r="BR26" s="641"/>
      <c r="BS26" s="642" t="s">
        <v>202</v>
      </c>
      <c r="BT26" s="642"/>
      <c r="BU26" s="642"/>
      <c r="BV26" s="642"/>
      <c r="BW26" s="642"/>
      <c r="BX26" s="642"/>
      <c r="BY26" s="642"/>
      <c r="BZ26" s="642"/>
      <c r="CA26" s="642"/>
      <c r="CB26" s="664"/>
      <c r="CD26" s="606" t="s">
        <v>126</v>
      </c>
      <c r="CE26" s="395"/>
      <c r="CF26" s="395"/>
      <c r="CG26" s="395"/>
      <c r="CH26" s="395"/>
      <c r="CI26" s="395"/>
      <c r="CJ26" s="395"/>
      <c r="CK26" s="395"/>
      <c r="CL26" s="395"/>
      <c r="CM26" s="395"/>
      <c r="CN26" s="395"/>
      <c r="CO26" s="395"/>
      <c r="CP26" s="395"/>
      <c r="CQ26" s="607"/>
      <c r="CR26" s="608">
        <v>2668366</v>
      </c>
      <c r="CS26" s="492"/>
      <c r="CT26" s="492"/>
      <c r="CU26" s="492"/>
      <c r="CV26" s="492"/>
      <c r="CW26" s="492"/>
      <c r="CX26" s="492"/>
      <c r="CY26" s="621"/>
      <c r="CZ26" s="611">
        <v>8.3000000000000007</v>
      </c>
      <c r="DA26" s="612"/>
      <c r="DB26" s="612"/>
      <c r="DC26" s="613"/>
      <c r="DD26" s="614">
        <v>2460347</v>
      </c>
      <c r="DE26" s="492"/>
      <c r="DF26" s="492"/>
      <c r="DG26" s="492"/>
      <c r="DH26" s="492"/>
      <c r="DI26" s="492"/>
      <c r="DJ26" s="492"/>
      <c r="DK26" s="621"/>
      <c r="DL26" s="614" t="s">
        <v>202</v>
      </c>
      <c r="DM26" s="492"/>
      <c r="DN26" s="492"/>
      <c r="DO26" s="492"/>
      <c r="DP26" s="492"/>
      <c r="DQ26" s="492"/>
      <c r="DR26" s="492"/>
      <c r="DS26" s="492"/>
      <c r="DT26" s="492"/>
      <c r="DU26" s="492"/>
      <c r="DV26" s="621"/>
      <c r="DW26" s="611" t="s">
        <v>202</v>
      </c>
      <c r="DX26" s="612"/>
      <c r="DY26" s="612"/>
      <c r="DZ26" s="612"/>
      <c r="EA26" s="612"/>
      <c r="EB26" s="612"/>
      <c r="EC26" s="640"/>
    </row>
    <row r="27" spans="2:133" ht="11.25" customHeight="1">
      <c r="B27" s="606" t="s">
        <v>161</v>
      </c>
      <c r="C27" s="395"/>
      <c r="D27" s="395"/>
      <c r="E27" s="395"/>
      <c r="F27" s="395"/>
      <c r="G27" s="395"/>
      <c r="H27" s="395"/>
      <c r="I27" s="395"/>
      <c r="J27" s="395"/>
      <c r="K27" s="395"/>
      <c r="L27" s="395"/>
      <c r="M27" s="395"/>
      <c r="N27" s="395"/>
      <c r="O27" s="395"/>
      <c r="P27" s="395"/>
      <c r="Q27" s="607"/>
      <c r="R27" s="608">
        <v>246696</v>
      </c>
      <c r="S27" s="492"/>
      <c r="T27" s="492"/>
      <c r="U27" s="492"/>
      <c r="V27" s="492"/>
      <c r="W27" s="492"/>
      <c r="X27" s="492"/>
      <c r="Y27" s="621"/>
      <c r="Z27" s="641">
        <v>0.7</v>
      </c>
      <c r="AA27" s="641"/>
      <c r="AB27" s="641"/>
      <c r="AC27" s="641"/>
      <c r="AD27" s="642" t="s">
        <v>202</v>
      </c>
      <c r="AE27" s="642"/>
      <c r="AF27" s="642"/>
      <c r="AG27" s="642"/>
      <c r="AH27" s="642"/>
      <c r="AI27" s="642"/>
      <c r="AJ27" s="642"/>
      <c r="AK27" s="642"/>
      <c r="AL27" s="611" t="s">
        <v>202</v>
      </c>
      <c r="AM27" s="355"/>
      <c r="AN27" s="355"/>
      <c r="AO27" s="643"/>
      <c r="AP27" s="606" t="s">
        <v>390</v>
      </c>
      <c r="AQ27" s="395"/>
      <c r="AR27" s="395"/>
      <c r="AS27" s="395"/>
      <c r="AT27" s="395"/>
      <c r="AU27" s="395"/>
      <c r="AV27" s="395"/>
      <c r="AW27" s="395"/>
      <c r="AX27" s="395"/>
      <c r="AY27" s="395"/>
      <c r="AZ27" s="395"/>
      <c r="BA27" s="395"/>
      <c r="BB27" s="395"/>
      <c r="BC27" s="395"/>
      <c r="BD27" s="395"/>
      <c r="BE27" s="395"/>
      <c r="BF27" s="607"/>
      <c r="BG27" s="608">
        <v>16432591</v>
      </c>
      <c r="BH27" s="492"/>
      <c r="BI27" s="492"/>
      <c r="BJ27" s="492"/>
      <c r="BK27" s="492"/>
      <c r="BL27" s="492"/>
      <c r="BM27" s="492"/>
      <c r="BN27" s="621"/>
      <c r="BO27" s="641">
        <v>100</v>
      </c>
      <c r="BP27" s="641"/>
      <c r="BQ27" s="641"/>
      <c r="BR27" s="641"/>
      <c r="BS27" s="642" t="s">
        <v>202</v>
      </c>
      <c r="BT27" s="642"/>
      <c r="BU27" s="642"/>
      <c r="BV27" s="642"/>
      <c r="BW27" s="642"/>
      <c r="BX27" s="642"/>
      <c r="BY27" s="642"/>
      <c r="BZ27" s="642"/>
      <c r="CA27" s="642"/>
      <c r="CB27" s="664"/>
      <c r="CD27" s="606" t="s">
        <v>222</v>
      </c>
      <c r="CE27" s="395"/>
      <c r="CF27" s="395"/>
      <c r="CG27" s="395"/>
      <c r="CH27" s="395"/>
      <c r="CI27" s="395"/>
      <c r="CJ27" s="395"/>
      <c r="CK27" s="395"/>
      <c r="CL27" s="395"/>
      <c r="CM27" s="395"/>
      <c r="CN27" s="395"/>
      <c r="CO27" s="395"/>
      <c r="CP27" s="395"/>
      <c r="CQ27" s="607"/>
      <c r="CR27" s="608">
        <v>9121239</v>
      </c>
      <c r="CS27" s="609"/>
      <c r="CT27" s="609"/>
      <c r="CU27" s="609"/>
      <c r="CV27" s="609"/>
      <c r="CW27" s="609"/>
      <c r="CX27" s="609"/>
      <c r="CY27" s="610"/>
      <c r="CZ27" s="611">
        <v>28.3</v>
      </c>
      <c r="DA27" s="612"/>
      <c r="DB27" s="612"/>
      <c r="DC27" s="613"/>
      <c r="DD27" s="614">
        <v>2555086</v>
      </c>
      <c r="DE27" s="609"/>
      <c r="DF27" s="609"/>
      <c r="DG27" s="609"/>
      <c r="DH27" s="609"/>
      <c r="DI27" s="609"/>
      <c r="DJ27" s="609"/>
      <c r="DK27" s="610"/>
      <c r="DL27" s="614">
        <v>2554936</v>
      </c>
      <c r="DM27" s="609"/>
      <c r="DN27" s="609"/>
      <c r="DO27" s="609"/>
      <c r="DP27" s="609"/>
      <c r="DQ27" s="609"/>
      <c r="DR27" s="609"/>
      <c r="DS27" s="609"/>
      <c r="DT27" s="609"/>
      <c r="DU27" s="609"/>
      <c r="DV27" s="610"/>
      <c r="DW27" s="611">
        <v>14.3</v>
      </c>
      <c r="DX27" s="612"/>
      <c r="DY27" s="612"/>
      <c r="DZ27" s="612"/>
      <c r="EA27" s="612"/>
      <c r="EB27" s="612"/>
      <c r="EC27" s="640"/>
    </row>
    <row r="28" spans="2:133" ht="11.25" customHeight="1">
      <c r="B28" s="606" t="s">
        <v>316</v>
      </c>
      <c r="C28" s="395"/>
      <c r="D28" s="395"/>
      <c r="E28" s="395"/>
      <c r="F28" s="395"/>
      <c r="G28" s="395"/>
      <c r="H28" s="395"/>
      <c r="I28" s="395"/>
      <c r="J28" s="395"/>
      <c r="K28" s="395"/>
      <c r="L28" s="395"/>
      <c r="M28" s="395"/>
      <c r="N28" s="395"/>
      <c r="O28" s="395"/>
      <c r="P28" s="395"/>
      <c r="Q28" s="607"/>
      <c r="R28" s="608">
        <v>240174</v>
      </c>
      <c r="S28" s="492"/>
      <c r="T28" s="492"/>
      <c r="U28" s="492"/>
      <c r="V28" s="492"/>
      <c r="W28" s="492"/>
      <c r="X28" s="492"/>
      <c r="Y28" s="621"/>
      <c r="Z28" s="641">
        <v>0.7</v>
      </c>
      <c r="AA28" s="641"/>
      <c r="AB28" s="641"/>
      <c r="AC28" s="641"/>
      <c r="AD28" s="642">
        <v>74840</v>
      </c>
      <c r="AE28" s="642"/>
      <c r="AF28" s="642"/>
      <c r="AG28" s="642"/>
      <c r="AH28" s="642"/>
      <c r="AI28" s="642"/>
      <c r="AJ28" s="642"/>
      <c r="AK28" s="642"/>
      <c r="AL28" s="611">
        <v>0.4</v>
      </c>
      <c r="AM28" s="355"/>
      <c r="AN28" s="355"/>
      <c r="AO28" s="643"/>
      <c r="AP28" s="606"/>
      <c r="AQ28" s="395"/>
      <c r="AR28" s="395"/>
      <c r="AS28" s="395"/>
      <c r="AT28" s="395"/>
      <c r="AU28" s="395"/>
      <c r="AV28" s="395"/>
      <c r="AW28" s="395"/>
      <c r="AX28" s="395"/>
      <c r="AY28" s="395"/>
      <c r="AZ28" s="395"/>
      <c r="BA28" s="395"/>
      <c r="BB28" s="395"/>
      <c r="BC28" s="395"/>
      <c r="BD28" s="395"/>
      <c r="BE28" s="395"/>
      <c r="BF28" s="607"/>
      <c r="BG28" s="608"/>
      <c r="BH28" s="492"/>
      <c r="BI28" s="492"/>
      <c r="BJ28" s="492"/>
      <c r="BK28" s="492"/>
      <c r="BL28" s="492"/>
      <c r="BM28" s="492"/>
      <c r="BN28" s="621"/>
      <c r="BO28" s="641"/>
      <c r="BP28" s="641"/>
      <c r="BQ28" s="641"/>
      <c r="BR28" s="641"/>
      <c r="BS28" s="614"/>
      <c r="BT28" s="492"/>
      <c r="BU28" s="492"/>
      <c r="BV28" s="492"/>
      <c r="BW28" s="492"/>
      <c r="BX28" s="492"/>
      <c r="BY28" s="492"/>
      <c r="BZ28" s="492"/>
      <c r="CA28" s="492"/>
      <c r="CB28" s="639"/>
      <c r="CD28" s="606" t="s">
        <v>384</v>
      </c>
      <c r="CE28" s="395"/>
      <c r="CF28" s="395"/>
      <c r="CG28" s="395"/>
      <c r="CH28" s="395"/>
      <c r="CI28" s="395"/>
      <c r="CJ28" s="395"/>
      <c r="CK28" s="395"/>
      <c r="CL28" s="395"/>
      <c r="CM28" s="395"/>
      <c r="CN28" s="395"/>
      <c r="CO28" s="395"/>
      <c r="CP28" s="395"/>
      <c r="CQ28" s="607"/>
      <c r="CR28" s="608">
        <v>2115017</v>
      </c>
      <c r="CS28" s="492"/>
      <c r="CT28" s="492"/>
      <c r="CU28" s="492"/>
      <c r="CV28" s="492"/>
      <c r="CW28" s="492"/>
      <c r="CX28" s="492"/>
      <c r="CY28" s="621"/>
      <c r="CZ28" s="611">
        <v>6.6</v>
      </c>
      <c r="DA28" s="612"/>
      <c r="DB28" s="612"/>
      <c r="DC28" s="613"/>
      <c r="DD28" s="614">
        <v>2115017</v>
      </c>
      <c r="DE28" s="492"/>
      <c r="DF28" s="492"/>
      <c r="DG28" s="492"/>
      <c r="DH28" s="492"/>
      <c r="DI28" s="492"/>
      <c r="DJ28" s="492"/>
      <c r="DK28" s="621"/>
      <c r="DL28" s="614">
        <v>2115017</v>
      </c>
      <c r="DM28" s="492"/>
      <c r="DN28" s="492"/>
      <c r="DO28" s="492"/>
      <c r="DP28" s="492"/>
      <c r="DQ28" s="492"/>
      <c r="DR28" s="492"/>
      <c r="DS28" s="492"/>
      <c r="DT28" s="492"/>
      <c r="DU28" s="492"/>
      <c r="DV28" s="621"/>
      <c r="DW28" s="611">
        <v>11.9</v>
      </c>
      <c r="DX28" s="612"/>
      <c r="DY28" s="612"/>
      <c r="DZ28" s="612"/>
      <c r="EA28" s="612"/>
      <c r="EB28" s="612"/>
      <c r="EC28" s="640"/>
    </row>
    <row r="29" spans="2:133" ht="11.25" customHeight="1">
      <c r="B29" s="606" t="s">
        <v>21</v>
      </c>
      <c r="C29" s="395"/>
      <c r="D29" s="395"/>
      <c r="E29" s="395"/>
      <c r="F29" s="395"/>
      <c r="G29" s="395"/>
      <c r="H29" s="395"/>
      <c r="I29" s="395"/>
      <c r="J29" s="395"/>
      <c r="K29" s="395"/>
      <c r="L29" s="395"/>
      <c r="M29" s="395"/>
      <c r="N29" s="395"/>
      <c r="O29" s="395"/>
      <c r="P29" s="395"/>
      <c r="Q29" s="607"/>
      <c r="R29" s="608">
        <v>138663</v>
      </c>
      <c r="S29" s="492"/>
      <c r="T29" s="492"/>
      <c r="U29" s="492"/>
      <c r="V29" s="492"/>
      <c r="W29" s="492"/>
      <c r="X29" s="492"/>
      <c r="Y29" s="621"/>
      <c r="Z29" s="641">
        <v>0.4</v>
      </c>
      <c r="AA29" s="641"/>
      <c r="AB29" s="641"/>
      <c r="AC29" s="641"/>
      <c r="AD29" s="642" t="s">
        <v>202</v>
      </c>
      <c r="AE29" s="642"/>
      <c r="AF29" s="642"/>
      <c r="AG29" s="642"/>
      <c r="AH29" s="642"/>
      <c r="AI29" s="642"/>
      <c r="AJ29" s="642"/>
      <c r="AK29" s="642"/>
      <c r="AL29" s="611" t="s">
        <v>202</v>
      </c>
      <c r="AM29" s="355"/>
      <c r="AN29" s="355"/>
      <c r="AO29" s="643"/>
      <c r="AP29" s="586"/>
      <c r="AQ29" s="587"/>
      <c r="AR29" s="587"/>
      <c r="AS29" s="587"/>
      <c r="AT29" s="587"/>
      <c r="AU29" s="587"/>
      <c r="AV29" s="587"/>
      <c r="AW29" s="587"/>
      <c r="AX29" s="587"/>
      <c r="AY29" s="587"/>
      <c r="AZ29" s="587"/>
      <c r="BA29" s="587"/>
      <c r="BB29" s="587"/>
      <c r="BC29" s="587"/>
      <c r="BD29" s="587"/>
      <c r="BE29" s="587"/>
      <c r="BF29" s="588"/>
      <c r="BG29" s="608"/>
      <c r="BH29" s="492"/>
      <c r="BI29" s="492"/>
      <c r="BJ29" s="492"/>
      <c r="BK29" s="492"/>
      <c r="BL29" s="492"/>
      <c r="BM29" s="492"/>
      <c r="BN29" s="621"/>
      <c r="BO29" s="641"/>
      <c r="BP29" s="641"/>
      <c r="BQ29" s="641"/>
      <c r="BR29" s="641"/>
      <c r="BS29" s="642"/>
      <c r="BT29" s="642"/>
      <c r="BU29" s="642"/>
      <c r="BV29" s="642"/>
      <c r="BW29" s="642"/>
      <c r="BX29" s="642"/>
      <c r="BY29" s="642"/>
      <c r="BZ29" s="642"/>
      <c r="CA29" s="642"/>
      <c r="CB29" s="664"/>
      <c r="CD29" s="386" t="s">
        <v>180</v>
      </c>
      <c r="CE29" s="388"/>
      <c r="CF29" s="606" t="s">
        <v>24</v>
      </c>
      <c r="CG29" s="395"/>
      <c r="CH29" s="395"/>
      <c r="CI29" s="395"/>
      <c r="CJ29" s="395"/>
      <c r="CK29" s="395"/>
      <c r="CL29" s="395"/>
      <c r="CM29" s="395"/>
      <c r="CN29" s="395"/>
      <c r="CO29" s="395"/>
      <c r="CP29" s="395"/>
      <c r="CQ29" s="607"/>
      <c r="CR29" s="608">
        <v>2115017</v>
      </c>
      <c r="CS29" s="609"/>
      <c r="CT29" s="609"/>
      <c r="CU29" s="609"/>
      <c r="CV29" s="609"/>
      <c r="CW29" s="609"/>
      <c r="CX29" s="609"/>
      <c r="CY29" s="610"/>
      <c r="CZ29" s="611">
        <v>6.6</v>
      </c>
      <c r="DA29" s="612"/>
      <c r="DB29" s="612"/>
      <c r="DC29" s="613"/>
      <c r="DD29" s="614">
        <v>2115017</v>
      </c>
      <c r="DE29" s="609"/>
      <c r="DF29" s="609"/>
      <c r="DG29" s="609"/>
      <c r="DH29" s="609"/>
      <c r="DI29" s="609"/>
      <c r="DJ29" s="609"/>
      <c r="DK29" s="610"/>
      <c r="DL29" s="614">
        <v>2115017</v>
      </c>
      <c r="DM29" s="609"/>
      <c r="DN29" s="609"/>
      <c r="DO29" s="609"/>
      <c r="DP29" s="609"/>
      <c r="DQ29" s="609"/>
      <c r="DR29" s="609"/>
      <c r="DS29" s="609"/>
      <c r="DT29" s="609"/>
      <c r="DU29" s="609"/>
      <c r="DV29" s="610"/>
      <c r="DW29" s="611">
        <v>11.9</v>
      </c>
      <c r="DX29" s="612"/>
      <c r="DY29" s="612"/>
      <c r="DZ29" s="612"/>
      <c r="EA29" s="612"/>
      <c r="EB29" s="612"/>
      <c r="EC29" s="640"/>
    </row>
    <row r="30" spans="2:133" ht="11.25" customHeight="1">
      <c r="B30" s="606" t="s">
        <v>346</v>
      </c>
      <c r="C30" s="395"/>
      <c r="D30" s="395"/>
      <c r="E30" s="395"/>
      <c r="F30" s="395"/>
      <c r="G30" s="395"/>
      <c r="H30" s="395"/>
      <c r="I30" s="395"/>
      <c r="J30" s="395"/>
      <c r="K30" s="395"/>
      <c r="L30" s="395"/>
      <c r="M30" s="395"/>
      <c r="N30" s="395"/>
      <c r="O30" s="395"/>
      <c r="P30" s="395"/>
      <c r="Q30" s="607"/>
      <c r="R30" s="608">
        <v>7337315</v>
      </c>
      <c r="S30" s="492"/>
      <c r="T30" s="492"/>
      <c r="U30" s="492"/>
      <c r="V30" s="492"/>
      <c r="W30" s="492"/>
      <c r="X30" s="492"/>
      <c r="Y30" s="621"/>
      <c r="Z30" s="641">
        <v>20.8</v>
      </c>
      <c r="AA30" s="641"/>
      <c r="AB30" s="641"/>
      <c r="AC30" s="641"/>
      <c r="AD30" s="642" t="s">
        <v>202</v>
      </c>
      <c r="AE30" s="642"/>
      <c r="AF30" s="642"/>
      <c r="AG30" s="642"/>
      <c r="AH30" s="642"/>
      <c r="AI30" s="642"/>
      <c r="AJ30" s="642"/>
      <c r="AK30" s="642"/>
      <c r="AL30" s="611" t="s">
        <v>202</v>
      </c>
      <c r="AM30" s="355"/>
      <c r="AN30" s="355"/>
      <c r="AO30" s="643"/>
      <c r="AP30" s="521" t="s">
        <v>318</v>
      </c>
      <c r="AQ30" s="522"/>
      <c r="AR30" s="522"/>
      <c r="AS30" s="522"/>
      <c r="AT30" s="522"/>
      <c r="AU30" s="522"/>
      <c r="AV30" s="522"/>
      <c r="AW30" s="522"/>
      <c r="AX30" s="522"/>
      <c r="AY30" s="522"/>
      <c r="AZ30" s="522"/>
      <c r="BA30" s="522"/>
      <c r="BB30" s="522"/>
      <c r="BC30" s="522"/>
      <c r="BD30" s="522"/>
      <c r="BE30" s="522"/>
      <c r="BF30" s="564"/>
      <c r="BG30" s="521" t="s">
        <v>392</v>
      </c>
      <c r="BH30" s="662"/>
      <c r="BI30" s="662"/>
      <c r="BJ30" s="662"/>
      <c r="BK30" s="662"/>
      <c r="BL30" s="662"/>
      <c r="BM30" s="662"/>
      <c r="BN30" s="662"/>
      <c r="BO30" s="662"/>
      <c r="BP30" s="662"/>
      <c r="BQ30" s="663"/>
      <c r="BR30" s="521" t="s">
        <v>393</v>
      </c>
      <c r="BS30" s="662"/>
      <c r="BT30" s="662"/>
      <c r="BU30" s="662"/>
      <c r="BV30" s="662"/>
      <c r="BW30" s="662"/>
      <c r="BX30" s="662"/>
      <c r="BY30" s="662"/>
      <c r="BZ30" s="662"/>
      <c r="CA30" s="662"/>
      <c r="CB30" s="663"/>
      <c r="CD30" s="389"/>
      <c r="CE30" s="391"/>
      <c r="CF30" s="606" t="s">
        <v>394</v>
      </c>
      <c r="CG30" s="395"/>
      <c r="CH30" s="395"/>
      <c r="CI30" s="395"/>
      <c r="CJ30" s="395"/>
      <c r="CK30" s="395"/>
      <c r="CL30" s="395"/>
      <c r="CM30" s="395"/>
      <c r="CN30" s="395"/>
      <c r="CO30" s="395"/>
      <c r="CP30" s="395"/>
      <c r="CQ30" s="607"/>
      <c r="CR30" s="608">
        <v>2052716</v>
      </c>
      <c r="CS30" s="492"/>
      <c r="CT30" s="492"/>
      <c r="CU30" s="492"/>
      <c r="CV30" s="492"/>
      <c r="CW30" s="492"/>
      <c r="CX30" s="492"/>
      <c r="CY30" s="621"/>
      <c r="CZ30" s="611">
        <v>6.4</v>
      </c>
      <c r="DA30" s="612"/>
      <c r="DB30" s="612"/>
      <c r="DC30" s="613"/>
      <c r="DD30" s="614">
        <v>2052716</v>
      </c>
      <c r="DE30" s="492"/>
      <c r="DF30" s="492"/>
      <c r="DG30" s="492"/>
      <c r="DH30" s="492"/>
      <c r="DI30" s="492"/>
      <c r="DJ30" s="492"/>
      <c r="DK30" s="621"/>
      <c r="DL30" s="614">
        <v>2052716</v>
      </c>
      <c r="DM30" s="492"/>
      <c r="DN30" s="492"/>
      <c r="DO30" s="492"/>
      <c r="DP30" s="492"/>
      <c r="DQ30" s="492"/>
      <c r="DR30" s="492"/>
      <c r="DS30" s="492"/>
      <c r="DT30" s="492"/>
      <c r="DU30" s="492"/>
      <c r="DV30" s="621"/>
      <c r="DW30" s="611">
        <v>11.5</v>
      </c>
      <c r="DX30" s="612"/>
      <c r="DY30" s="612"/>
      <c r="DZ30" s="612"/>
      <c r="EA30" s="612"/>
      <c r="EB30" s="612"/>
      <c r="EC30" s="640"/>
    </row>
    <row r="31" spans="2:133" ht="11.25" customHeight="1">
      <c r="B31" s="658" t="s">
        <v>51</v>
      </c>
      <c r="C31" s="659"/>
      <c r="D31" s="659"/>
      <c r="E31" s="659"/>
      <c r="F31" s="659"/>
      <c r="G31" s="659"/>
      <c r="H31" s="659"/>
      <c r="I31" s="659"/>
      <c r="J31" s="659"/>
      <c r="K31" s="659"/>
      <c r="L31" s="659"/>
      <c r="M31" s="659"/>
      <c r="N31" s="659"/>
      <c r="O31" s="659"/>
      <c r="P31" s="659"/>
      <c r="Q31" s="660"/>
      <c r="R31" s="608">
        <v>20857</v>
      </c>
      <c r="S31" s="492"/>
      <c r="T31" s="492"/>
      <c r="U31" s="492"/>
      <c r="V31" s="492"/>
      <c r="W31" s="492"/>
      <c r="X31" s="492"/>
      <c r="Y31" s="621"/>
      <c r="Z31" s="641">
        <v>0.1</v>
      </c>
      <c r="AA31" s="641"/>
      <c r="AB31" s="641"/>
      <c r="AC31" s="641"/>
      <c r="AD31" s="642">
        <v>20857</v>
      </c>
      <c r="AE31" s="642"/>
      <c r="AF31" s="642"/>
      <c r="AG31" s="642"/>
      <c r="AH31" s="642"/>
      <c r="AI31" s="642"/>
      <c r="AJ31" s="642"/>
      <c r="AK31" s="642"/>
      <c r="AL31" s="611">
        <v>0.1</v>
      </c>
      <c r="AM31" s="355"/>
      <c r="AN31" s="355"/>
      <c r="AO31" s="643"/>
      <c r="AP31" s="378" t="s">
        <v>9</v>
      </c>
      <c r="AQ31" s="379"/>
      <c r="AR31" s="379"/>
      <c r="AS31" s="379"/>
      <c r="AT31" s="603" t="s">
        <v>395</v>
      </c>
      <c r="AU31" s="42"/>
      <c r="AV31" s="42"/>
      <c r="AW31" s="42"/>
      <c r="AX31" s="650" t="s">
        <v>275</v>
      </c>
      <c r="AY31" s="651"/>
      <c r="AZ31" s="651"/>
      <c r="BA31" s="651"/>
      <c r="BB31" s="651"/>
      <c r="BC31" s="651"/>
      <c r="BD31" s="651"/>
      <c r="BE31" s="651"/>
      <c r="BF31" s="652"/>
      <c r="BG31" s="661">
        <v>99.4</v>
      </c>
      <c r="BH31" s="655"/>
      <c r="BI31" s="655"/>
      <c r="BJ31" s="655"/>
      <c r="BK31" s="655"/>
      <c r="BL31" s="655"/>
      <c r="BM31" s="654">
        <v>98.2</v>
      </c>
      <c r="BN31" s="655"/>
      <c r="BO31" s="655"/>
      <c r="BP31" s="655"/>
      <c r="BQ31" s="656"/>
      <c r="BR31" s="661">
        <v>99.4</v>
      </c>
      <c r="BS31" s="655"/>
      <c r="BT31" s="655"/>
      <c r="BU31" s="655"/>
      <c r="BV31" s="655"/>
      <c r="BW31" s="655"/>
      <c r="BX31" s="654">
        <v>97.9</v>
      </c>
      <c r="BY31" s="655"/>
      <c r="BZ31" s="655"/>
      <c r="CA31" s="655"/>
      <c r="CB31" s="656"/>
      <c r="CD31" s="389"/>
      <c r="CE31" s="391"/>
      <c r="CF31" s="606" t="s">
        <v>317</v>
      </c>
      <c r="CG31" s="395"/>
      <c r="CH31" s="395"/>
      <c r="CI31" s="395"/>
      <c r="CJ31" s="395"/>
      <c r="CK31" s="395"/>
      <c r="CL31" s="395"/>
      <c r="CM31" s="395"/>
      <c r="CN31" s="395"/>
      <c r="CO31" s="395"/>
      <c r="CP31" s="395"/>
      <c r="CQ31" s="607"/>
      <c r="CR31" s="608">
        <v>62301</v>
      </c>
      <c r="CS31" s="609"/>
      <c r="CT31" s="609"/>
      <c r="CU31" s="609"/>
      <c r="CV31" s="609"/>
      <c r="CW31" s="609"/>
      <c r="CX31" s="609"/>
      <c r="CY31" s="610"/>
      <c r="CZ31" s="611">
        <v>0.2</v>
      </c>
      <c r="DA31" s="612"/>
      <c r="DB31" s="612"/>
      <c r="DC31" s="613"/>
      <c r="DD31" s="614">
        <v>62301</v>
      </c>
      <c r="DE31" s="609"/>
      <c r="DF31" s="609"/>
      <c r="DG31" s="609"/>
      <c r="DH31" s="609"/>
      <c r="DI31" s="609"/>
      <c r="DJ31" s="609"/>
      <c r="DK31" s="610"/>
      <c r="DL31" s="614">
        <v>62301</v>
      </c>
      <c r="DM31" s="609"/>
      <c r="DN31" s="609"/>
      <c r="DO31" s="609"/>
      <c r="DP31" s="609"/>
      <c r="DQ31" s="609"/>
      <c r="DR31" s="609"/>
      <c r="DS31" s="609"/>
      <c r="DT31" s="609"/>
      <c r="DU31" s="609"/>
      <c r="DV31" s="610"/>
      <c r="DW31" s="611">
        <v>0.3</v>
      </c>
      <c r="DX31" s="612"/>
      <c r="DY31" s="612"/>
      <c r="DZ31" s="612"/>
      <c r="EA31" s="612"/>
      <c r="EB31" s="612"/>
      <c r="EC31" s="640"/>
    </row>
    <row r="32" spans="2:133" ht="11.25" customHeight="1">
      <c r="B32" s="606" t="s">
        <v>396</v>
      </c>
      <c r="C32" s="395"/>
      <c r="D32" s="395"/>
      <c r="E32" s="395"/>
      <c r="F32" s="395"/>
      <c r="G32" s="395"/>
      <c r="H32" s="395"/>
      <c r="I32" s="395"/>
      <c r="J32" s="395"/>
      <c r="K32" s="395"/>
      <c r="L32" s="395"/>
      <c r="M32" s="395"/>
      <c r="N32" s="395"/>
      <c r="O32" s="395"/>
      <c r="P32" s="395"/>
      <c r="Q32" s="607"/>
      <c r="R32" s="608">
        <v>2106035</v>
      </c>
      <c r="S32" s="492"/>
      <c r="T32" s="492"/>
      <c r="U32" s="492"/>
      <c r="V32" s="492"/>
      <c r="W32" s="492"/>
      <c r="X32" s="492"/>
      <c r="Y32" s="621"/>
      <c r="Z32" s="641">
        <v>6</v>
      </c>
      <c r="AA32" s="641"/>
      <c r="AB32" s="641"/>
      <c r="AC32" s="641"/>
      <c r="AD32" s="642" t="s">
        <v>202</v>
      </c>
      <c r="AE32" s="642"/>
      <c r="AF32" s="642"/>
      <c r="AG32" s="642"/>
      <c r="AH32" s="642"/>
      <c r="AI32" s="642"/>
      <c r="AJ32" s="642"/>
      <c r="AK32" s="642"/>
      <c r="AL32" s="611" t="s">
        <v>202</v>
      </c>
      <c r="AM32" s="355"/>
      <c r="AN32" s="355"/>
      <c r="AO32" s="643"/>
      <c r="AP32" s="602"/>
      <c r="AQ32" s="444"/>
      <c r="AR32" s="444"/>
      <c r="AS32" s="444"/>
      <c r="AT32" s="604"/>
      <c r="AU32" s="1" t="s">
        <v>251</v>
      </c>
      <c r="AX32" s="606" t="s">
        <v>291</v>
      </c>
      <c r="AY32" s="395"/>
      <c r="AZ32" s="395"/>
      <c r="BA32" s="395"/>
      <c r="BB32" s="395"/>
      <c r="BC32" s="395"/>
      <c r="BD32" s="395"/>
      <c r="BE32" s="395"/>
      <c r="BF32" s="607"/>
      <c r="BG32" s="657">
        <v>99.1</v>
      </c>
      <c r="BH32" s="609"/>
      <c r="BI32" s="609"/>
      <c r="BJ32" s="609"/>
      <c r="BK32" s="609"/>
      <c r="BL32" s="609"/>
      <c r="BM32" s="355">
        <v>97.4</v>
      </c>
      <c r="BN32" s="609"/>
      <c r="BO32" s="609"/>
      <c r="BP32" s="609"/>
      <c r="BQ32" s="638"/>
      <c r="BR32" s="657">
        <v>99.1</v>
      </c>
      <c r="BS32" s="609"/>
      <c r="BT32" s="609"/>
      <c r="BU32" s="609"/>
      <c r="BV32" s="609"/>
      <c r="BW32" s="609"/>
      <c r="BX32" s="355">
        <v>97</v>
      </c>
      <c r="BY32" s="609"/>
      <c r="BZ32" s="609"/>
      <c r="CA32" s="609"/>
      <c r="CB32" s="638"/>
      <c r="CD32" s="392"/>
      <c r="CE32" s="394"/>
      <c r="CF32" s="606" t="s">
        <v>398</v>
      </c>
      <c r="CG32" s="395"/>
      <c r="CH32" s="395"/>
      <c r="CI32" s="395"/>
      <c r="CJ32" s="395"/>
      <c r="CK32" s="395"/>
      <c r="CL32" s="395"/>
      <c r="CM32" s="395"/>
      <c r="CN32" s="395"/>
      <c r="CO32" s="395"/>
      <c r="CP32" s="395"/>
      <c r="CQ32" s="607"/>
      <c r="CR32" s="608" t="s">
        <v>202</v>
      </c>
      <c r="CS32" s="492"/>
      <c r="CT32" s="492"/>
      <c r="CU32" s="492"/>
      <c r="CV32" s="492"/>
      <c r="CW32" s="492"/>
      <c r="CX32" s="492"/>
      <c r="CY32" s="621"/>
      <c r="CZ32" s="611" t="s">
        <v>202</v>
      </c>
      <c r="DA32" s="612"/>
      <c r="DB32" s="612"/>
      <c r="DC32" s="613"/>
      <c r="DD32" s="614" t="s">
        <v>202</v>
      </c>
      <c r="DE32" s="492"/>
      <c r="DF32" s="492"/>
      <c r="DG32" s="492"/>
      <c r="DH32" s="492"/>
      <c r="DI32" s="492"/>
      <c r="DJ32" s="492"/>
      <c r="DK32" s="621"/>
      <c r="DL32" s="614" t="s">
        <v>202</v>
      </c>
      <c r="DM32" s="492"/>
      <c r="DN32" s="492"/>
      <c r="DO32" s="492"/>
      <c r="DP32" s="492"/>
      <c r="DQ32" s="492"/>
      <c r="DR32" s="492"/>
      <c r="DS32" s="492"/>
      <c r="DT32" s="492"/>
      <c r="DU32" s="492"/>
      <c r="DV32" s="621"/>
      <c r="DW32" s="611" t="s">
        <v>202</v>
      </c>
      <c r="DX32" s="612"/>
      <c r="DY32" s="612"/>
      <c r="DZ32" s="612"/>
      <c r="EA32" s="612"/>
      <c r="EB32" s="612"/>
      <c r="EC32" s="640"/>
    </row>
    <row r="33" spans="2:133" ht="11.25" customHeight="1">
      <c r="B33" s="606" t="s">
        <v>237</v>
      </c>
      <c r="C33" s="395"/>
      <c r="D33" s="395"/>
      <c r="E33" s="395"/>
      <c r="F33" s="395"/>
      <c r="G33" s="395"/>
      <c r="H33" s="395"/>
      <c r="I33" s="395"/>
      <c r="J33" s="395"/>
      <c r="K33" s="395"/>
      <c r="L33" s="395"/>
      <c r="M33" s="395"/>
      <c r="N33" s="395"/>
      <c r="O33" s="395"/>
      <c r="P33" s="395"/>
      <c r="Q33" s="607"/>
      <c r="R33" s="608">
        <v>24996</v>
      </c>
      <c r="S33" s="492"/>
      <c r="T33" s="492"/>
      <c r="U33" s="492"/>
      <c r="V33" s="492"/>
      <c r="W33" s="492"/>
      <c r="X33" s="492"/>
      <c r="Y33" s="621"/>
      <c r="Z33" s="641">
        <v>0.1</v>
      </c>
      <c r="AA33" s="641"/>
      <c r="AB33" s="641"/>
      <c r="AC33" s="641"/>
      <c r="AD33" s="642">
        <v>22675</v>
      </c>
      <c r="AE33" s="642"/>
      <c r="AF33" s="642"/>
      <c r="AG33" s="642"/>
      <c r="AH33" s="642"/>
      <c r="AI33" s="642"/>
      <c r="AJ33" s="642"/>
      <c r="AK33" s="642"/>
      <c r="AL33" s="611">
        <v>0.1</v>
      </c>
      <c r="AM33" s="355"/>
      <c r="AN33" s="355"/>
      <c r="AO33" s="643"/>
      <c r="AP33" s="381"/>
      <c r="AQ33" s="382"/>
      <c r="AR33" s="382"/>
      <c r="AS33" s="382"/>
      <c r="AT33" s="605"/>
      <c r="AU33" s="43"/>
      <c r="AV33" s="43"/>
      <c r="AW33" s="43"/>
      <c r="AX33" s="586" t="s">
        <v>165</v>
      </c>
      <c r="AY33" s="587"/>
      <c r="AZ33" s="587"/>
      <c r="BA33" s="587"/>
      <c r="BB33" s="587"/>
      <c r="BC33" s="587"/>
      <c r="BD33" s="587"/>
      <c r="BE33" s="587"/>
      <c r="BF33" s="588"/>
      <c r="BG33" s="653">
        <v>99.6</v>
      </c>
      <c r="BH33" s="590"/>
      <c r="BI33" s="590"/>
      <c r="BJ33" s="590"/>
      <c r="BK33" s="590"/>
      <c r="BL33" s="590"/>
      <c r="BM33" s="634">
        <v>98.8</v>
      </c>
      <c r="BN33" s="590"/>
      <c r="BO33" s="590"/>
      <c r="BP33" s="590"/>
      <c r="BQ33" s="629"/>
      <c r="BR33" s="653">
        <v>99.6</v>
      </c>
      <c r="BS33" s="590"/>
      <c r="BT33" s="590"/>
      <c r="BU33" s="590"/>
      <c r="BV33" s="590"/>
      <c r="BW33" s="590"/>
      <c r="BX33" s="634">
        <v>98.7</v>
      </c>
      <c r="BY33" s="590"/>
      <c r="BZ33" s="590"/>
      <c r="CA33" s="590"/>
      <c r="CB33" s="629"/>
      <c r="CD33" s="606" t="s">
        <v>399</v>
      </c>
      <c r="CE33" s="395"/>
      <c r="CF33" s="395"/>
      <c r="CG33" s="395"/>
      <c r="CH33" s="395"/>
      <c r="CI33" s="395"/>
      <c r="CJ33" s="395"/>
      <c r="CK33" s="395"/>
      <c r="CL33" s="395"/>
      <c r="CM33" s="395"/>
      <c r="CN33" s="395"/>
      <c r="CO33" s="395"/>
      <c r="CP33" s="395"/>
      <c r="CQ33" s="607"/>
      <c r="CR33" s="608">
        <v>13730748</v>
      </c>
      <c r="CS33" s="609"/>
      <c r="CT33" s="609"/>
      <c r="CU33" s="609"/>
      <c r="CV33" s="609"/>
      <c r="CW33" s="609"/>
      <c r="CX33" s="609"/>
      <c r="CY33" s="610"/>
      <c r="CZ33" s="611">
        <v>42.6</v>
      </c>
      <c r="DA33" s="612"/>
      <c r="DB33" s="612"/>
      <c r="DC33" s="613"/>
      <c r="DD33" s="614">
        <v>11573451</v>
      </c>
      <c r="DE33" s="609"/>
      <c r="DF33" s="609"/>
      <c r="DG33" s="609"/>
      <c r="DH33" s="609"/>
      <c r="DI33" s="609"/>
      <c r="DJ33" s="609"/>
      <c r="DK33" s="610"/>
      <c r="DL33" s="614">
        <v>7408156</v>
      </c>
      <c r="DM33" s="609"/>
      <c r="DN33" s="609"/>
      <c r="DO33" s="609"/>
      <c r="DP33" s="609"/>
      <c r="DQ33" s="609"/>
      <c r="DR33" s="609"/>
      <c r="DS33" s="609"/>
      <c r="DT33" s="609"/>
      <c r="DU33" s="609"/>
      <c r="DV33" s="610"/>
      <c r="DW33" s="611">
        <v>41.6</v>
      </c>
      <c r="DX33" s="612"/>
      <c r="DY33" s="612"/>
      <c r="DZ33" s="612"/>
      <c r="EA33" s="612"/>
      <c r="EB33" s="612"/>
      <c r="EC33" s="640"/>
    </row>
    <row r="34" spans="2:133" ht="11.25" customHeight="1">
      <c r="B34" s="606" t="s">
        <v>152</v>
      </c>
      <c r="C34" s="395"/>
      <c r="D34" s="395"/>
      <c r="E34" s="395"/>
      <c r="F34" s="395"/>
      <c r="G34" s="395"/>
      <c r="H34" s="395"/>
      <c r="I34" s="395"/>
      <c r="J34" s="395"/>
      <c r="K34" s="395"/>
      <c r="L34" s="395"/>
      <c r="M34" s="395"/>
      <c r="N34" s="395"/>
      <c r="O34" s="395"/>
      <c r="P34" s="395"/>
      <c r="Q34" s="607"/>
      <c r="R34" s="608">
        <v>10622</v>
      </c>
      <c r="S34" s="492"/>
      <c r="T34" s="492"/>
      <c r="U34" s="492"/>
      <c r="V34" s="492"/>
      <c r="W34" s="492"/>
      <c r="X34" s="492"/>
      <c r="Y34" s="621"/>
      <c r="Z34" s="641">
        <v>0</v>
      </c>
      <c r="AA34" s="641"/>
      <c r="AB34" s="641"/>
      <c r="AC34" s="641"/>
      <c r="AD34" s="642" t="s">
        <v>202</v>
      </c>
      <c r="AE34" s="642"/>
      <c r="AF34" s="642"/>
      <c r="AG34" s="642"/>
      <c r="AH34" s="642"/>
      <c r="AI34" s="642"/>
      <c r="AJ34" s="642"/>
      <c r="AK34" s="642"/>
      <c r="AL34" s="611" t="s">
        <v>202</v>
      </c>
      <c r="AM34" s="355"/>
      <c r="AN34" s="355"/>
      <c r="AO34" s="64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6" t="s">
        <v>402</v>
      </c>
      <c r="CE34" s="395"/>
      <c r="CF34" s="395"/>
      <c r="CG34" s="395"/>
      <c r="CH34" s="395"/>
      <c r="CI34" s="395"/>
      <c r="CJ34" s="395"/>
      <c r="CK34" s="395"/>
      <c r="CL34" s="395"/>
      <c r="CM34" s="395"/>
      <c r="CN34" s="395"/>
      <c r="CO34" s="395"/>
      <c r="CP34" s="395"/>
      <c r="CQ34" s="607"/>
      <c r="CR34" s="608">
        <v>6291996</v>
      </c>
      <c r="CS34" s="492"/>
      <c r="CT34" s="492"/>
      <c r="CU34" s="492"/>
      <c r="CV34" s="492"/>
      <c r="CW34" s="492"/>
      <c r="CX34" s="492"/>
      <c r="CY34" s="621"/>
      <c r="CZ34" s="611">
        <v>19.5</v>
      </c>
      <c r="DA34" s="612"/>
      <c r="DB34" s="612"/>
      <c r="DC34" s="613"/>
      <c r="DD34" s="614">
        <v>4711672</v>
      </c>
      <c r="DE34" s="492"/>
      <c r="DF34" s="492"/>
      <c r="DG34" s="492"/>
      <c r="DH34" s="492"/>
      <c r="DI34" s="492"/>
      <c r="DJ34" s="492"/>
      <c r="DK34" s="621"/>
      <c r="DL34" s="614">
        <v>4368670</v>
      </c>
      <c r="DM34" s="492"/>
      <c r="DN34" s="492"/>
      <c r="DO34" s="492"/>
      <c r="DP34" s="492"/>
      <c r="DQ34" s="492"/>
      <c r="DR34" s="492"/>
      <c r="DS34" s="492"/>
      <c r="DT34" s="492"/>
      <c r="DU34" s="492"/>
      <c r="DV34" s="621"/>
      <c r="DW34" s="611">
        <v>24.5</v>
      </c>
      <c r="DX34" s="612"/>
      <c r="DY34" s="612"/>
      <c r="DZ34" s="612"/>
      <c r="EA34" s="612"/>
      <c r="EB34" s="612"/>
      <c r="EC34" s="640"/>
    </row>
    <row r="35" spans="2:133" ht="11.25" customHeight="1">
      <c r="B35" s="606" t="s">
        <v>404</v>
      </c>
      <c r="C35" s="395"/>
      <c r="D35" s="395"/>
      <c r="E35" s="395"/>
      <c r="F35" s="395"/>
      <c r="G35" s="395"/>
      <c r="H35" s="395"/>
      <c r="I35" s="395"/>
      <c r="J35" s="395"/>
      <c r="K35" s="395"/>
      <c r="L35" s="395"/>
      <c r="M35" s="395"/>
      <c r="N35" s="395"/>
      <c r="O35" s="395"/>
      <c r="P35" s="395"/>
      <c r="Q35" s="607"/>
      <c r="R35" s="608">
        <v>1054595</v>
      </c>
      <c r="S35" s="492"/>
      <c r="T35" s="492"/>
      <c r="U35" s="492"/>
      <c r="V35" s="492"/>
      <c r="W35" s="492"/>
      <c r="X35" s="492"/>
      <c r="Y35" s="621"/>
      <c r="Z35" s="641">
        <v>3</v>
      </c>
      <c r="AA35" s="641"/>
      <c r="AB35" s="641"/>
      <c r="AC35" s="641"/>
      <c r="AD35" s="642" t="s">
        <v>202</v>
      </c>
      <c r="AE35" s="642"/>
      <c r="AF35" s="642"/>
      <c r="AG35" s="642"/>
      <c r="AH35" s="642"/>
      <c r="AI35" s="642"/>
      <c r="AJ35" s="642"/>
      <c r="AK35" s="642"/>
      <c r="AL35" s="611" t="s">
        <v>202</v>
      </c>
      <c r="AM35" s="355"/>
      <c r="AN35" s="355"/>
      <c r="AO35" s="643"/>
      <c r="AP35" s="16"/>
      <c r="AQ35" s="521" t="s">
        <v>405</v>
      </c>
      <c r="AR35" s="522"/>
      <c r="AS35" s="522"/>
      <c r="AT35" s="522"/>
      <c r="AU35" s="522"/>
      <c r="AV35" s="522"/>
      <c r="AW35" s="522"/>
      <c r="AX35" s="522"/>
      <c r="AY35" s="522"/>
      <c r="AZ35" s="522"/>
      <c r="BA35" s="522"/>
      <c r="BB35" s="522"/>
      <c r="BC35" s="522"/>
      <c r="BD35" s="522"/>
      <c r="BE35" s="522"/>
      <c r="BF35" s="564"/>
      <c r="BG35" s="521" t="s">
        <v>210</v>
      </c>
      <c r="BH35" s="522"/>
      <c r="BI35" s="522"/>
      <c r="BJ35" s="522"/>
      <c r="BK35" s="522"/>
      <c r="BL35" s="522"/>
      <c r="BM35" s="522"/>
      <c r="BN35" s="522"/>
      <c r="BO35" s="522"/>
      <c r="BP35" s="522"/>
      <c r="BQ35" s="522"/>
      <c r="BR35" s="522"/>
      <c r="BS35" s="522"/>
      <c r="BT35" s="522"/>
      <c r="BU35" s="522"/>
      <c r="BV35" s="522"/>
      <c r="BW35" s="522"/>
      <c r="BX35" s="522"/>
      <c r="BY35" s="522"/>
      <c r="BZ35" s="522"/>
      <c r="CA35" s="522"/>
      <c r="CB35" s="564"/>
      <c r="CD35" s="606" t="s">
        <v>406</v>
      </c>
      <c r="CE35" s="395"/>
      <c r="CF35" s="395"/>
      <c r="CG35" s="395"/>
      <c r="CH35" s="395"/>
      <c r="CI35" s="395"/>
      <c r="CJ35" s="395"/>
      <c r="CK35" s="395"/>
      <c r="CL35" s="395"/>
      <c r="CM35" s="395"/>
      <c r="CN35" s="395"/>
      <c r="CO35" s="395"/>
      <c r="CP35" s="395"/>
      <c r="CQ35" s="607"/>
      <c r="CR35" s="608">
        <v>99455</v>
      </c>
      <c r="CS35" s="609"/>
      <c r="CT35" s="609"/>
      <c r="CU35" s="609"/>
      <c r="CV35" s="609"/>
      <c r="CW35" s="609"/>
      <c r="CX35" s="609"/>
      <c r="CY35" s="610"/>
      <c r="CZ35" s="611">
        <v>0.3</v>
      </c>
      <c r="DA35" s="612"/>
      <c r="DB35" s="612"/>
      <c r="DC35" s="613"/>
      <c r="DD35" s="614">
        <v>92194</v>
      </c>
      <c r="DE35" s="609"/>
      <c r="DF35" s="609"/>
      <c r="DG35" s="609"/>
      <c r="DH35" s="609"/>
      <c r="DI35" s="609"/>
      <c r="DJ35" s="609"/>
      <c r="DK35" s="610"/>
      <c r="DL35" s="614">
        <v>92157</v>
      </c>
      <c r="DM35" s="609"/>
      <c r="DN35" s="609"/>
      <c r="DO35" s="609"/>
      <c r="DP35" s="609"/>
      <c r="DQ35" s="609"/>
      <c r="DR35" s="609"/>
      <c r="DS35" s="609"/>
      <c r="DT35" s="609"/>
      <c r="DU35" s="609"/>
      <c r="DV35" s="610"/>
      <c r="DW35" s="611">
        <v>0.5</v>
      </c>
      <c r="DX35" s="612"/>
      <c r="DY35" s="612"/>
      <c r="DZ35" s="612"/>
      <c r="EA35" s="612"/>
      <c r="EB35" s="612"/>
      <c r="EC35" s="640"/>
    </row>
    <row r="36" spans="2:133" ht="11.25" customHeight="1">
      <c r="B36" s="606" t="s">
        <v>292</v>
      </c>
      <c r="C36" s="395"/>
      <c r="D36" s="395"/>
      <c r="E36" s="395"/>
      <c r="F36" s="395"/>
      <c r="G36" s="395"/>
      <c r="H36" s="395"/>
      <c r="I36" s="395"/>
      <c r="J36" s="395"/>
      <c r="K36" s="395"/>
      <c r="L36" s="395"/>
      <c r="M36" s="395"/>
      <c r="N36" s="395"/>
      <c r="O36" s="395"/>
      <c r="P36" s="395"/>
      <c r="Q36" s="607"/>
      <c r="R36" s="608">
        <v>3165216</v>
      </c>
      <c r="S36" s="492"/>
      <c r="T36" s="492"/>
      <c r="U36" s="492"/>
      <c r="V36" s="492"/>
      <c r="W36" s="492"/>
      <c r="X36" s="492"/>
      <c r="Y36" s="621"/>
      <c r="Z36" s="641">
        <v>9</v>
      </c>
      <c r="AA36" s="641"/>
      <c r="AB36" s="641"/>
      <c r="AC36" s="641"/>
      <c r="AD36" s="642" t="s">
        <v>202</v>
      </c>
      <c r="AE36" s="642"/>
      <c r="AF36" s="642"/>
      <c r="AG36" s="642"/>
      <c r="AH36" s="642"/>
      <c r="AI36" s="642"/>
      <c r="AJ36" s="642"/>
      <c r="AK36" s="642"/>
      <c r="AL36" s="611" t="s">
        <v>202</v>
      </c>
      <c r="AM36" s="355"/>
      <c r="AN36" s="355"/>
      <c r="AO36" s="643"/>
      <c r="AP36" s="16"/>
      <c r="AQ36" s="644" t="s">
        <v>390</v>
      </c>
      <c r="AR36" s="645"/>
      <c r="AS36" s="645"/>
      <c r="AT36" s="645"/>
      <c r="AU36" s="645"/>
      <c r="AV36" s="645"/>
      <c r="AW36" s="645"/>
      <c r="AX36" s="645"/>
      <c r="AY36" s="646"/>
      <c r="AZ36" s="647">
        <v>2454904</v>
      </c>
      <c r="BA36" s="648"/>
      <c r="BB36" s="648"/>
      <c r="BC36" s="648"/>
      <c r="BD36" s="648"/>
      <c r="BE36" s="648"/>
      <c r="BF36" s="649"/>
      <c r="BG36" s="650" t="s">
        <v>409</v>
      </c>
      <c r="BH36" s="651"/>
      <c r="BI36" s="651"/>
      <c r="BJ36" s="651"/>
      <c r="BK36" s="651"/>
      <c r="BL36" s="651"/>
      <c r="BM36" s="651"/>
      <c r="BN36" s="651"/>
      <c r="BO36" s="651"/>
      <c r="BP36" s="651"/>
      <c r="BQ36" s="651"/>
      <c r="BR36" s="651"/>
      <c r="BS36" s="651"/>
      <c r="BT36" s="651"/>
      <c r="BU36" s="652"/>
      <c r="BV36" s="647">
        <v>412458</v>
      </c>
      <c r="BW36" s="648"/>
      <c r="BX36" s="648"/>
      <c r="BY36" s="648"/>
      <c r="BZ36" s="648"/>
      <c r="CA36" s="648"/>
      <c r="CB36" s="649"/>
      <c r="CD36" s="606" t="s">
        <v>29</v>
      </c>
      <c r="CE36" s="395"/>
      <c r="CF36" s="395"/>
      <c r="CG36" s="395"/>
      <c r="CH36" s="395"/>
      <c r="CI36" s="395"/>
      <c r="CJ36" s="395"/>
      <c r="CK36" s="395"/>
      <c r="CL36" s="395"/>
      <c r="CM36" s="395"/>
      <c r="CN36" s="395"/>
      <c r="CO36" s="395"/>
      <c r="CP36" s="395"/>
      <c r="CQ36" s="607"/>
      <c r="CR36" s="608">
        <v>2922758</v>
      </c>
      <c r="CS36" s="492"/>
      <c r="CT36" s="492"/>
      <c r="CU36" s="492"/>
      <c r="CV36" s="492"/>
      <c r="CW36" s="492"/>
      <c r="CX36" s="492"/>
      <c r="CY36" s="621"/>
      <c r="CZ36" s="611">
        <v>9.1</v>
      </c>
      <c r="DA36" s="612"/>
      <c r="DB36" s="612"/>
      <c r="DC36" s="613"/>
      <c r="DD36" s="614">
        <v>2677459</v>
      </c>
      <c r="DE36" s="492"/>
      <c r="DF36" s="492"/>
      <c r="DG36" s="492"/>
      <c r="DH36" s="492"/>
      <c r="DI36" s="492"/>
      <c r="DJ36" s="492"/>
      <c r="DK36" s="621"/>
      <c r="DL36" s="614">
        <v>1621338</v>
      </c>
      <c r="DM36" s="492"/>
      <c r="DN36" s="492"/>
      <c r="DO36" s="492"/>
      <c r="DP36" s="492"/>
      <c r="DQ36" s="492"/>
      <c r="DR36" s="492"/>
      <c r="DS36" s="492"/>
      <c r="DT36" s="492"/>
      <c r="DU36" s="492"/>
      <c r="DV36" s="621"/>
      <c r="DW36" s="611">
        <v>9.1</v>
      </c>
      <c r="DX36" s="612"/>
      <c r="DY36" s="612"/>
      <c r="DZ36" s="612"/>
      <c r="EA36" s="612"/>
      <c r="EB36" s="612"/>
      <c r="EC36" s="640"/>
    </row>
    <row r="37" spans="2:133" ht="11.25" customHeight="1">
      <c r="B37" s="606" t="s">
        <v>400</v>
      </c>
      <c r="C37" s="395"/>
      <c r="D37" s="395"/>
      <c r="E37" s="395"/>
      <c r="F37" s="395"/>
      <c r="G37" s="395"/>
      <c r="H37" s="395"/>
      <c r="I37" s="395"/>
      <c r="J37" s="395"/>
      <c r="K37" s="395"/>
      <c r="L37" s="395"/>
      <c r="M37" s="395"/>
      <c r="N37" s="395"/>
      <c r="O37" s="395"/>
      <c r="P37" s="395"/>
      <c r="Q37" s="607"/>
      <c r="R37" s="608">
        <v>469442</v>
      </c>
      <c r="S37" s="492"/>
      <c r="T37" s="492"/>
      <c r="U37" s="492"/>
      <c r="V37" s="492"/>
      <c r="W37" s="492"/>
      <c r="X37" s="492"/>
      <c r="Y37" s="621"/>
      <c r="Z37" s="641">
        <v>1.3</v>
      </c>
      <c r="AA37" s="641"/>
      <c r="AB37" s="641"/>
      <c r="AC37" s="641"/>
      <c r="AD37" s="642">
        <v>251465</v>
      </c>
      <c r="AE37" s="642"/>
      <c r="AF37" s="642"/>
      <c r="AG37" s="642"/>
      <c r="AH37" s="642"/>
      <c r="AI37" s="642"/>
      <c r="AJ37" s="642"/>
      <c r="AK37" s="642"/>
      <c r="AL37" s="611">
        <v>1.4</v>
      </c>
      <c r="AM37" s="355"/>
      <c r="AN37" s="355"/>
      <c r="AO37" s="643"/>
      <c r="AQ37" s="636" t="s">
        <v>410</v>
      </c>
      <c r="AR37" s="453"/>
      <c r="AS37" s="453"/>
      <c r="AT37" s="453"/>
      <c r="AU37" s="453"/>
      <c r="AV37" s="453"/>
      <c r="AW37" s="453"/>
      <c r="AX37" s="453"/>
      <c r="AY37" s="637"/>
      <c r="AZ37" s="608">
        <v>316784</v>
      </c>
      <c r="BA37" s="492"/>
      <c r="BB37" s="492"/>
      <c r="BC37" s="492"/>
      <c r="BD37" s="609"/>
      <c r="BE37" s="609"/>
      <c r="BF37" s="638"/>
      <c r="BG37" s="606" t="s">
        <v>412</v>
      </c>
      <c r="BH37" s="395"/>
      <c r="BI37" s="395"/>
      <c r="BJ37" s="395"/>
      <c r="BK37" s="395"/>
      <c r="BL37" s="395"/>
      <c r="BM37" s="395"/>
      <c r="BN37" s="395"/>
      <c r="BO37" s="395"/>
      <c r="BP37" s="395"/>
      <c r="BQ37" s="395"/>
      <c r="BR37" s="395"/>
      <c r="BS37" s="395"/>
      <c r="BT37" s="395"/>
      <c r="BU37" s="607"/>
      <c r="BV37" s="608">
        <v>312458</v>
      </c>
      <c r="BW37" s="492"/>
      <c r="BX37" s="492"/>
      <c r="BY37" s="492"/>
      <c r="BZ37" s="492"/>
      <c r="CA37" s="492"/>
      <c r="CB37" s="639"/>
      <c r="CD37" s="606" t="s">
        <v>164</v>
      </c>
      <c r="CE37" s="395"/>
      <c r="CF37" s="395"/>
      <c r="CG37" s="395"/>
      <c r="CH37" s="395"/>
      <c r="CI37" s="395"/>
      <c r="CJ37" s="395"/>
      <c r="CK37" s="395"/>
      <c r="CL37" s="395"/>
      <c r="CM37" s="395"/>
      <c r="CN37" s="395"/>
      <c r="CO37" s="395"/>
      <c r="CP37" s="395"/>
      <c r="CQ37" s="607"/>
      <c r="CR37" s="608">
        <v>1233111</v>
      </c>
      <c r="CS37" s="609"/>
      <c r="CT37" s="609"/>
      <c r="CU37" s="609"/>
      <c r="CV37" s="609"/>
      <c r="CW37" s="609"/>
      <c r="CX37" s="609"/>
      <c r="CY37" s="610"/>
      <c r="CZ37" s="611">
        <v>3.8</v>
      </c>
      <c r="DA37" s="612"/>
      <c r="DB37" s="612"/>
      <c r="DC37" s="613"/>
      <c r="DD37" s="614">
        <v>1233111</v>
      </c>
      <c r="DE37" s="609"/>
      <c r="DF37" s="609"/>
      <c r="DG37" s="609"/>
      <c r="DH37" s="609"/>
      <c r="DI37" s="609"/>
      <c r="DJ37" s="609"/>
      <c r="DK37" s="610"/>
      <c r="DL37" s="614">
        <v>1025013</v>
      </c>
      <c r="DM37" s="609"/>
      <c r="DN37" s="609"/>
      <c r="DO37" s="609"/>
      <c r="DP37" s="609"/>
      <c r="DQ37" s="609"/>
      <c r="DR37" s="609"/>
      <c r="DS37" s="609"/>
      <c r="DT37" s="609"/>
      <c r="DU37" s="609"/>
      <c r="DV37" s="610"/>
      <c r="DW37" s="611">
        <v>5.7</v>
      </c>
      <c r="DX37" s="612"/>
      <c r="DY37" s="612"/>
      <c r="DZ37" s="612"/>
      <c r="EA37" s="612"/>
      <c r="EB37" s="612"/>
      <c r="EC37" s="640"/>
    </row>
    <row r="38" spans="2:133" ht="11.25" customHeight="1">
      <c r="B38" s="606" t="s">
        <v>144</v>
      </c>
      <c r="C38" s="395"/>
      <c r="D38" s="395"/>
      <c r="E38" s="395"/>
      <c r="F38" s="395"/>
      <c r="G38" s="395"/>
      <c r="H38" s="395"/>
      <c r="I38" s="395"/>
      <c r="J38" s="395"/>
      <c r="K38" s="395"/>
      <c r="L38" s="395"/>
      <c r="M38" s="395"/>
      <c r="N38" s="395"/>
      <c r="O38" s="395"/>
      <c r="P38" s="395"/>
      <c r="Q38" s="607"/>
      <c r="R38" s="608">
        <v>1445600</v>
      </c>
      <c r="S38" s="492"/>
      <c r="T38" s="492"/>
      <c r="U38" s="492"/>
      <c r="V38" s="492"/>
      <c r="W38" s="492"/>
      <c r="X38" s="492"/>
      <c r="Y38" s="621"/>
      <c r="Z38" s="641">
        <v>4.0999999999999996</v>
      </c>
      <c r="AA38" s="641"/>
      <c r="AB38" s="641"/>
      <c r="AC38" s="641"/>
      <c r="AD38" s="642" t="s">
        <v>202</v>
      </c>
      <c r="AE38" s="642"/>
      <c r="AF38" s="642"/>
      <c r="AG38" s="642"/>
      <c r="AH38" s="642"/>
      <c r="AI38" s="642"/>
      <c r="AJ38" s="642"/>
      <c r="AK38" s="642"/>
      <c r="AL38" s="611" t="s">
        <v>202</v>
      </c>
      <c r="AM38" s="355"/>
      <c r="AN38" s="355"/>
      <c r="AO38" s="643"/>
      <c r="AQ38" s="636" t="s">
        <v>310</v>
      </c>
      <c r="AR38" s="453"/>
      <c r="AS38" s="453"/>
      <c r="AT38" s="453"/>
      <c r="AU38" s="453"/>
      <c r="AV38" s="453"/>
      <c r="AW38" s="453"/>
      <c r="AX38" s="453"/>
      <c r="AY38" s="637"/>
      <c r="AZ38" s="608">
        <v>167867</v>
      </c>
      <c r="BA38" s="492"/>
      <c r="BB38" s="492"/>
      <c r="BC38" s="492"/>
      <c r="BD38" s="609"/>
      <c r="BE38" s="609"/>
      <c r="BF38" s="638"/>
      <c r="BG38" s="606" t="s">
        <v>413</v>
      </c>
      <c r="BH38" s="395"/>
      <c r="BI38" s="395"/>
      <c r="BJ38" s="395"/>
      <c r="BK38" s="395"/>
      <c r="BL38" s="395"/>
      <c r="BM38" s="395"/>
      <c r="BN38" s="395"/>
      <c r="BO38" s="395"/>
      <c r="BP38" s="395"/>
      <c r="BQ38" s="395"/>
      <c r="BR38" s="395"/>
      <c r="BS38" s="395"/>
      <c r="BT38" s="395"/>
      <c r="BU38" s="607"/>
      <c r="BV38" s="608">
        <v>9302</v>
      </c>
      <c r="BW38" s="492"/>
      <c r="BX38" s="492"/>
      <c r="BY38" s="492"/>
      <c r="BZ38" s="492"/>
      <c r="CA38" s="492"/>
      <c r="CB38" s="639"/>
      <c r="CD38" s="606" t="s">
        <v>414</v>
      </c>
      <c r="CE38" s="395"/>
      <c r="CF38" s="395"/>
      <c r="CG38" s="395"/>
      <c r="CH38" s="395"/>
      <c r="CI38" s="395"/>
      <c r="CJ38" s="395"/>
      <c r="CK38" s="395"/>
      <c r="CL38" s="395"/>
      <c r="CM38" s="395"/>
      <c r="CN38" s="395"/>
      <c r="CO38" s="395"/>
      <c r="CP38" s="395"/>
      <c r="CQ38" s="607"/>
      <c r="CR38" s="608">
        <v>1970253</v>
      </c>
      <c r="CS38" s="492"/>
      <c r="CT38" s="492"/>
      <c r="CU38" s="492"/>
      <c r="CV38" s="492"/>
      <c r="CW38" s="492"/>
      <c r="CX38" s="492"/>
      <c r="CY38" s="621"/>
      <c r="CZ38" s="611">
        <v>6.1</v>
      </c>
      <c r="DA38" s="612"/>
      <c r="DB38" s="612"/>
      <c r="DC38" s="613"/>
      <c r="DD38" s="614">
        <v>1656868</v>
      </c>
      <c r="DE38" s="492"/>
      <c r="DF38" s="492"/>
      <c r="DG38" s="492"/>
      <c r="DH38" s="492"/>
      <c r="DI38" s="492"/>
      <c r="DJ38" s="492"/>
      <c r="DK38" s="621"/>
      <c r="DL38" s="614">
        <v>1325991</v>
      </c>
      <c r="DM38" s="492"/>
      <c r="DN38" s="492"/>
      <c r="DO38" s="492"/>
      <c r="DP38" s="492"/>
      <c r="DQ38" s="492"/>
      <c r="DR38" s="492"/>
      <c r="DS38" s="492"/>
      <c r="DT38" s="492"/>
      <c r="DU38" s="492"/>
      <c r="DV38" s="621"/>
      <c r="DW38" s="611">
        <v>7.4</v>
      </c>
      <c r="DX38" s="612"/>
      <c r="DY38" s="612"/>
      <c r="DZ38" s="612"/>
      <c r="EA38" s="612"/>
      <c r="EB38" s="612"/>
      <c r="EC38" s="640"/>
    </row>
    <row r="39" spans="2:133" ht="11.25" customHeight="1">
      <c r="B39" s="606" t="s">
        <v>415</v>
      </c>
      <c r="C39" s="395"/>
      <c r="D39" s="395"/>
      <c r="E39" s="395"/>
      <c r="F39" s="395"/>
      <c r="G39" s="395"/>
      <c r="H39" s="395"/>
      <c r="I39" s="395"/>
      <c r="J39" s="395"/>
      <c r="K39" s="395"/>
      <c r="L39" s="395"/>
      <c r="M39" s="395"/>
      <c r="N39" s="395"/>
      <c r="O39" s="395"/>
      <c r="P39" s="395"/>
      <c r="Q39" s="607"/>
      <c r="R39" s="608" t="s">
        <v>202</v>
      </c>
      <c r="S39" s="492"/>
      <c r="T39" s="492"/>
      <c r="U39" s="492"/>
      <c r="V39" s="492"/>
      <c r="W39" s="492"/>
      <c r="X39" s="492"/>
      <c r="Y39" s="621"/>
      <c r="Z39" s="641" t="s">
        <v>202</v>
      </c>
      <c r="AA39" s="641"/>
      <c r="AB39" s="641"/>
      <c r="AC39" s="641"/>
      <c r="AD39" s="642" t="s">
        <v>202</v>
      </c>
      <c r="AE39" s="642"/>
      <c r="AF39" s="642"/>
      <c r="AG39" s="642"/>
      <c r="AH39" s="642"/>
      <c r="AI39" s="642"/>
      <c r="AJ39" s="642"/>
      <c r="AK39" s="642"/>
      <c r="AL39" s="611" t="s">
        <v>202</v>
      </c>
      <c r="AM39" s="355"/>
      <c r="AN39" s="355"/>
      <c r="AO39" s="643"/>
      <c r="AQ39" s="636" t="s">
        <v>416</v>
      </c>
      <c r="AR39" s="453"/>
      <c r="AS39" s="453"/>
      <c r="AT39" s="453"/>
      <c r="AU39" s="453"/>
      <c r="AV39" s="453"/>
      <c r="AW39" s="453"/>
      <c r="AX39" s="453"/>
      <c r="AY39" s="637"/>
      <c r="AZ39" s="608">
        <v>86059</v>
      </c>
      <c r="BA39" s="492"/>
      <c r="BB39" s="492"/>
      <c r="BC39" s="492"/>
      <c r="BD39" s="609"/>
      <c r="BE39" s="609"/>
      <c r="BF39" s="638"/>
      <c r="BG39" s="606" t="s">
        <v>341</v>
      </c>
      <c r="BH39" s="395"/>
      <c r="BI39" s="395"/>
      <c r="BJ39" s="395"/>
      <c r="BK39" s="395"/>
      <c r="BL39" s="395"/>
      <c r="BM39" s="395"/>
      <c r="BN39" s="395"/>
      <c r="BO39" s="395"/>
      <c r="BP39" s="395"/>
      <c r="BQ39" s="395"/>
      <c r="BR39" s="395"/>
      <c r="BS39" s="395"/>
      <c r="BT39" s="395"/>
      <c r="BU39" s="607"/>
      <c r="BV39" s="608">
        <v>13008</v>
      </c>
      <c r="BW39" s="492"/>
      <c r="BX39" s="492"/>
      <c r="BY39" s="492"/>
      <c r="BZ39" s="492"/>
      <c r="CA39" s="492"/>
      <c r="CB39" s="639"/>
      <c r="CD39" s="606" t="s">
        <v>420</v>
      </c>
      <c r="CE39" s="395"/>
      <c r="CF39" s="395"/>
      <c r="CG39" s="395"/>
      <c r="CH39" s="395"/>
      <c r="CI39" s="395"/>
      <c r="CJ39" s="395"/>
      <c r="CK39" s="395"/>
      <c r="CL39" s="395"/>
      <c r="CM39" s="395"/>
      <c r="CN39" s="395"/>
      <c r="CO39" s="395"/>
      <c r="CP39" s="395"/>
      <c r="CQ39" s="607"/>
      <c r="CR39" s="608">
        <v>2446286</v>
      </c>
      <c r="CS39" s="609"/>
      <c r="CT39" s="609"/>
      <c r="CU39" s="609"/>
      <c r="CV39" s="609"/>
      <c r="CW39" s="609"/>
      <c r="CX39" s="609"/>
      <c r="CY39" s="610"/>
      <c r="CZ39" s="611">
        <v>7.6</v>
      </c>
      <c r="DA39" s="612"/>
      <c r="DB39" s="612"/>
      <c r="DC39" s="613"/>
      <c r="DD39" s="614">
        <v>2435258</v>
      </c>
      <c r="DE39" s="609"/>
      <c r="DF39" s="609"/>
      <c r="DG39" s="609"/>
      <c r="DH39" s="609"/>
      <c r="DI39" s="609"/>
      <c r="DJ39" s="609"/>
      <c r="DK39" s="610"/>
      <c r="DL39" s="614" t="s">
        <v>202</v>
      </c>
      <c r="DM39" s="609"/>
      <c r="DN39" s="609"/>
      <c r="DO39" s="609"/>
      <c r="DP39" s="609"/>
      <c r="DQ39" s="609"/>
      <c r="DR39" s="609"/>
      <c r="DS39" s="609"/>
      <c r="DT39" s="609"/>
      <c r="DU39" s="609"/>
      <c r="DV39" s="610"/>
      <c r="DW39" s="611" t="s">
        <v>202</v>
      </c>
      <c r="DX39" s="612"/>
      <c r="DY39" s="612"/>
      <c r="DZ39" s="612"/>
      <c r="EA39" s="612"/>
      <c r="EB39" s="612"/>
      <c r="EC39" s="640"/>
    </row>
    <row r="40" spans="2:133" ht="11.25" customHeight="1">
      <c r="B40" s="606" t="s">
        <v>421</v>
      </c>
      <c r="C40" s="395"/>
      <c r="D40" s="395"/>
      <c r="E40" s="395"/>
      <c r="F40" s="395"/>
      <c r="G40" s="395"/>
      <c r="H40" s="395"/>
      <c r="I40" s="395"/>
      <c r="J40" s="395"/>
      <c r="K40" s="395"/>
      <c r="L40" s="395"/>
      <c r="M40" s="395"/>
      <c r="N40" s="395"/>
      <c r="O40" s="395"/>
      <c r="P40" s="395"/>
      <c r="Q40" s="607"/>
      <c r="R40" s="608" t="s">
        <v>202</v>
      </c>
      <c r="S40" s="492"/>
      <c r="T40" s="492"/>
      <c r="U40" s="492"/>
      <c r="V40" s="492"/>
      <c r="W40" s="492"/>
      <c r="X40" s="492"/>
      <c r="Y40" s="621"/>
      <c r="Z40" s="641" t="s">
        <v>202</v>
      </c>
      <c r="AA40" s="641"/>
      <c r="AB40" s="641"/>
      <c r="AC40" s="641"/>
      <c r="AD40" s="642" t="s">
        <v>202</v>
      </c>
      <c r="AE40" s="642"/>
      <c r="AF40" s="642"/>
      <c r="AG40" s="642"/>
      <c r="AH40" s="642"/>
      <c r="AI40" s="642"/>
      <c r="AJ40" s="642"/>
      <c r="AK40" s="642"/>
      <c r="AL40" s="611" t="s">
        <v>202</v>
      </c>
      <c r="AM40" s="355"/>
      <c r="AN40" s="355"/>
      <c r="AO40" s="643"/>
      <c r="AQ40" s="636" t="s">
        <v>118</v>
      </c>
      <c r="AR40" s="453"/>
      <c r="AS40" s="453"/>
      <c r="AT40" s="453"/>
      <c r="AU40" s="453"/>
      <c r="AV40" s="453"/>
      <c r="AW40" s="453"/>
      <c r="AX40" s="453"/>
      <c r="AY40" s="637"/>
      <c r="AZ40" s="608">
        <v>44286</v>
      </c>
      <c r="BA40" s="492"/>
      <c r="BB40" s="492"/>
      <c r="BC40" s="492"/>
      <c r="BD40" s="609"/>
      <c r="BE40" s="609"/>
      <c r="BF40" s="638"/>
      <c r="BG40" s="602" t="s">
        <v>423</v>
      </c>
      <c r="BH40" s="444"/>
      <c r="BI40" s="444"/>
      <c r="BJ40" s="444"/>
      <c r="BK40" s="444"/>
      <c r="BL40" s="7"/>
      <c r="BM40" s="395" t="s">
        <v>424</v>
      </c>
      <c r="BN40" s="395"/>
      <c r="BO40" s="395"/>
      <c r="BP40" s="395"/>
      <c r="BQ40" s="395"/>
      <c r="BR40" s="395"/>
      <c r="BS40" s="395"/>
      <c r="BT40" s="395"/>
      <c r="BU40" s="607"/>
      <c r="BV40" s="608">
        <v>122</v>
      </c>
      <c r="BW40" s="492"/>
      <c r="BX40" s="492"/>
      <c r="BY40" s="492"/>
      <c r="BZ40" s="492"/>
      <c r="CA40" s="492"/>
      <c r="CB40" s="639"/>
      <c r="CD40" s="606" t="s">
        <v>374</v>
      </c>
      <c r="CE40" s="395"/>
      <c r="CF40" s="395"/>
      <c r="CG40" s="395"/>
      <c r="CH40" s="395"/>
      <c r="CI40" s="395"/>
      <c r="CJ40" s="395"/>
      <c r="CK40" s="395"/>
      <c r="CL40" s="395"/>
      <c r="CM40" s="395"/>
      <c r="CN40" s="395"/>
      <c r="CO40" s="395"/>
      <c r="CP40" s="395"/>
      <c r="CQ40" s="607"/>
      <c r="CR40" s="608" t="s">
        <v>202</v>
      </c>
      <c r="CS40" s="492"/>
      <c r="CT40" s="492"/>
      <c r="CU40" s="492"/>
      <c r="CV40" s="492"/>
      <c r="CW40" s="492"/>
      <c r="CX40" s="492"/>
      <c r="CY40" s="621"/>
      <c r="CZ40" s="611" t="s">
        <v>202</v>
      </c>
      <c r="DA40" s="612"/>
      <c r="DB40" s="612"/>
      <c r="DC40" s="613"/>
      <c r="DD40" s="614" t="s">
        <v>202</v>
      </c>
      <c r="DE40" s="492"/>
      <c r="DF40" s="492"/>
      <c r="DG40" s="492"/>
      <c r="DH40" s="492"/>
      <c r="DI40" s="492"/>
      <c r="DJ40" s="492"/>
      <c r="DK40" s="621"/>
      <c r="DL40" s="614" t="s">
        <v>202</v>
      </c>
      <c r="DM40" s="492"/>
      <c r="DN40" s="492"/>
      <c r="DO40" s="492"/>
      <c r="DP40" s="492"/>
      <c r="DQ40" s="492"/>
      <c r="DR40" s="492"/>
      <c r="DS40" s="492"/>
      <c r="DT40" s="492"/>
      <c r="DU40" s="492"/>
      <c r="DV40" s="621"/>
      <c r="DW40" s="611" t="s">
        <v>202</v>
      </c>
      <c r="DX40" s="612"/>
      <c r="DY40" s="612"/>
      <c r="DZ40" s="612"/>
      <c r="EA40" s="612"/>
      <c r="EB40" s="612"/>
      <c r="EC40" s="640"/>
    </row>
    <row r="41" spans="2:133" ht="11.25" customHeight="1">
      <c r="B41" s="586" t="s">
        <v>422</v>
      </c>
      <c r="C41" s="587"/>
      <c r="D41" s="587"/>
      <c r="E41" s="587"/>
      <c r="F41" s="587"/>
      <c r="G41" s="587"/>
      <c r="H41" s="587"/>
      <c r="I41" s="587"/>
      <c r="J41" s="587"/>
      <c r="K41" s="587"/>
      <c r="L41" s="587"/>
      <c r="M41" s="587"/>
      <c r="N41" s="587"/>
      <c r="O41" s="587"/>
      <c r="P41" s="587"/>
      <c r="Q41" s="588"/>
      <c r="R41" s="589">
        <v>35236546</v>
      </c>
      <c r="S41" s="628"/>
      <c r="T41" s="628"/>
      <c r="U41" s="628"/>
      <c r="V41" s="628"/>
      <c r="W41" s="628"/>
      <c r="X41" s="628"/>
      <c r="Y41" s="631"/>
      <c r="Z41" s="632">
        <v>100</v>
      </c>
      <c r="AA41" s="632"/>
      <c r="AB41" s="632"/>
      <c r="AC41" s="632"/>
      <c r="AD41" s="633">
        <v>17827387</v>
      </c>
      <c r="AE41" s="633"/>
      <c r="AF41" s="633"/>
      <c r="AG41" s="633"/>
      <c r="AH41" s="633"/>
      <c r="AI41" s="633"/>
      <c r="AJ41" s="633"/>
      <c r="AK41" s="633"/>
      <c r="AL41" s="592">
        <v>100</v>
      </c>
      <c r="AM41" s="634"/>
      <c r="AN41" s="634"/>
      <c r="AO41" s="635"/>
      <c r="AQ41" s="636" t="s">
        <v>425</v>
      </c>
      <c r="AR41" s="453"/>
      <c r="AS41" s="453"/>
      <c r="AT41" s="453"/>
      <c r="AU41" s="453"/>
      <c r="AV41" s="453"/>
      <c r="AW41" s="453"/>
      <c r="AX41" s="453"/>
      <c r="AY41" s="637"/>
      <c r="AZ41" s="608">
        <v>457437</v>
      </c>
      <c r="BA41" s="492"/>
      <c r="BB41" s="492"/>
      <c r="BC41" s="492"/>
      <c r="BD41" s="609"/>
      <c r="BE41" s="609"/>
      <c r="BF41" s="638"/>
      <c r="BG41" s="602"/>
      <c r="BH41" s="444"/>
      <c r="BI41" s="444"/>
      <c r="BJ41" s="444"/>
      <c r="BK41" s="444"/>
      <c r="BL41" s="7"/>
      <c r="BM41" s="395" t="s">
        <v>346</v>
      </c>
      <c r="BN41" s="395"/>
      <c r="BO41" s="395"/>
      <c r="BP41" s="395"/>
      <c r="BQ41" s="395"/>
      <c r="BR41" s="395"/>
      <c r="BS41" s="395"/>
      <c r="BT41" s="395"/>
      <c r="BU41" s="607"/>
      <c r="BV41" s="608" t="s">
        <v>202</v>
      </c>
      <c r="BW41" s="492"/>
      <c r="BX41" s="492"/>
      <c r="BY41" s="492"/>
      <c r="BZ41" s="492"/>
      <c r="CA41" s="492"/>
      <c r="CB41" s="639"/>
      <c r="CD41" s="606" t="s">
        <v>286</v>
      </c>
      <c r="CE41" s="395"/>
      <c r="CF41" s="395"/>
      <c r="CG41" s="395"/>
      <c r="CH41" s="395"/>
      <c r="CI41" s="395"/>
      <c r="CJ41" s="395"/>
      <c r="CK41" s="395"/>
      <c r="CL41" s="395"/>
      <c r="CM41" s="395"/>
      <c r="CN41" s="395"/>
      <c r="CO41" s="395"/>
      <c r="CP41" s="395"/>
      <c r="CQ41" s="607"/>
      <c r="CR41" s="608" t="s">
        <v>202</v>
      </c>
      <c r="CS41" s="609"/>
      <c r="CT41" s="609"/>
      <c r="CU41" s="609"/>
      <c r="CV41" s="609"/>
      <c r="CW41" s="609"/>
      <c r="CX41" s="609"/>
      <c r="CY41" s="610"/>
      <c r="CZ41" s="611" t="s">
        <v>202</v>
      </c>
      <c r="DA41" s="612"/>
      <c r="DB41" s="612"/>
      <c r="DC41" s="613"/>
      <c r="DD41" s="614" t="s">
        <v>202</v>
      </c>
      <c r="DE41" s="609"/>
      <c r="DF41" s="609"/>
      <c r="DG41" s="609"/>
      <c r="DH41" s="609"/>
      <c r="DI41" s="609"/>
      <c r="DJ41" s="609"/>
      <c r="DK41" s="610"/>
      <c r="DL41" s="615"/>
      <c r="DM41" s="616"/>
      <c r="DN41" s="616"/>
      <c r="DO41" s="616"/>
      <c r="DP41" s="616"/>
      <c r="DQ41" s="616"/>
      <c r="DR41" s="616"/>
      <c r="DS41" s="616"/>
      <c r="DT41" s="616"/>
      <c r="DU41" s="616"/>
      <c r="DV41" s="617"/>
      <c r="DW41" s="618"/>
      <c r="DX41" s="619"/>
      <c r="DY41" s="619"/>
      <c r="DZ41" s="619"/>
      <c r="EA41" s="619"/>
      <c r="EB41" s="619"/>
      <c r="EC41" s="620"/>
    </row>
    <row r="42" spans="2:133" ht="11.25" customHeight="1">
      <c r="AQ42" s="625" t="s">
        <v>426</v>
      </c>
      <c r="AR42" s="626"/>
      <c r="AS42" s="626"/>
      <c r="AT42" s="626"/>
      <c r="AU42" s="626"/>
      <c r="AV42" s="626"/>
      <c r="AW42" s="626"/>
      <c r="AX42" s="626"/>
      <c r="AY42" s="627"/>
      <c r="AZ42" s="589">
        <v>1382471</v>
      </c>
      <c r="BA42" s="628"/>
      <c r="BB42" s="628"/>
      <c r="BC42" s="628"/>
      <c r="BD42" s="590"/>
      <c r="BE42" s="590"/>
      <c r="BF42" s="629"/>
      <c r="BG42" s="381"/>
      <c r="BH42" s="382"/>
      <c r="BI42" s="382"/>
      <c r="BJ42" s="382"/>
      <c r="BK42" s="382"/>
      <c r="BL42" s="20"/>
      <c r="BM42" s="587" t="s">
        <v>427</v>
      </c>
      <c r="BN42" s="587"/>
      <c r="BO42" s="587"/>
      <c r="BP42" s="587"/>
      <c r="BQ42" s="587"/>
      <c r="BR42" s="587"/>
      <c r="BS42" s="587"/>
      <c r="BT42" s="587"/>
      <c r="BU42" s="588"/>
      <c r="BV42" s="589">
        <v>307</v>
      </c>
      <c r="BW42" s="628"/>
      <c r="BX42" s="628"/>
      <c r="BY42" s="628"/>
      <c r="BZ42" s="628"/>
      <c r="CA42" s="628"/>
      <c r="CB42" s="630"/>
      <c r="CD42" s="606" t="s">
        <v>279</v>
      </c>
      <c r="CE42" s="395"/>
      <c r="CF42" s="395"/>
      <c r="CG42" s="395"/>
      <c r="CH42" s="395"/>
      <c r="CI42" s="395"/>
      <c r="CJ42" s="395"/>
      <c r="CK42" s="395"/>
      <c r="CL42" s="395"/>
      <c r="CM42" s="395"/>
      <c r="CN42" s="395"/>
      <c r="CO42" s="395"/>
      <c r="CP42" s="395"/>
      <c r="CQ42" s="607"/>
      <c r="CR42" s="608">
        <v>3043096</v>
      </c>
      <c r="CS42" s="609"/>
      <c r="CT42" s="609"/>
      <c r="CU42" s="609"/>
      <c r="CV42" s="609"/>
      <c r="CW42" s="609"/>
      <c r="CX42" s="609"/>
      <c r="CY42" s="610"/>
      <c r="CZ42" s="611">
        <v>9.4</v>
      </c>
      <c r="DA42" s="612"/>
      <c r="DB42" s="612"/>
      <c r="DC42" s="613"/>
      <c r="DD42" s="614">
        <v>1040787</v>
      </c>
      <c r="DE42" s="609"/>
      <c r="DF42" s="609"/>
      <c r="DG42" s="609"/>
      <c r="DH42" s="609"/>
      <c r="DI42" s="609"/>
      <c r="DJ42" s="609"/>
      <c r="DK42" s="610"/>
      <c r="DL42" s="615"/>
      <c r="DM42" s="616"/>
      <c r="DN42" s="616"/>
      <c r="DO42" s="616"/>
      <c r="DP42" s="616"/>
      <c r="DQ42" s="616"/>
      <c r="DR42" s="616"/>
      <c r="DS42" s="616"/>
      <c r="DT42" s="616"/>
      <c r="DU42" s="616"/>
      <c r="DV42" s="617"/>
      <c r="DW42" s="618"/>
      <c r="DX42" s="619"/>
      <c r="DY42" s="619"/>
      <c r="DZ42" s="619"/>
      <c r="EA42" s="619"/>
      <c r="EB42" s="619"/>
      <c r="EC42" s="620"/>
    </row>
    <row r="43" spans="2:133" ht="11.25" customHeight="1">
      <c r="B43" s="1" t="s">
        <v>48</v>
      </c>
      <c r="CD43" s="606" t="s">
        <v>57</v>
      </c>
      <c r="CE43" s="395"/>
      <c r="CF43" s="395"/>
      <c r="CG43" s="395"/>
      <c r="CH43" s="395"/>
      <c r="CI43" s="395"/>
      <c r="CJ43" s="395"/>
      <c r="CK43" s="395"/>
      <c r="CL43" s="395"/>
      <c r="CM43" s="395"/>
      <c r="CN43" s="395"/>
      <c r="CO43" s="395"/>
      <c r="CP43" s="395"/>
      <c r="CQ43" s="607"/>
      <c r="CR43" s="608">
        <v>29671</v>
      </c>
      <c r="CS43" s="609"/>
      <c r="CT43" s="609"/>
      <c r="CU43" s="609"/>
      <c r="CV43" s="609"/>
      <c r="CW43" s="609"/>
      <c r="CX43" s="609"/>
      <c r="CY43" s="610"/>
      <c r="CZ43" s="611">
        <v>0.1</v>
      </c>
      <c r="DA43" s="612"/>
      <c r="DB43" s="612"/>
      <c r="DC43" s="613"/>
      <c r="DD43" s="614">
        <v>29671</v>
      </c>
      <c r="DE43" s="609"/>
      <c r="DF43" s="609"/>
      <c r="DG43" s="609"/>
      <c r="DH43" s="609"/>
      <c r="DI43" s="609"/>
      <c r="DJ43" s="609"/>
      <c r="DK43" s="610"/>
      <c r="DL43" s="615"/>
      <c r="DM43" s="616"/>
      <c r="DN43" s="616"/>
      <c r="DO43" s="616"/>
      <c r="DP43" s="616"/>
      <c r="DQ43" s="616"/>
      <c r="DR43" s="616"/>
      <c r="DS43" s="616"/>
      <c r="DT43" s="616"/>
      <c r="DU43" s="616"/>
      <c r="DV43" s="617"/>
      <c r="DW43" s="618"/>
      <c r="DX43" s="619"/>
      <c r="DY43" s="619"/>
      <c r="DZ43" s="619"/>
      <c r="EA43" s="619"/>
      <c r="EB43" s="619"/>
      <c r="EC43" s="620"/>
    </row>
    <row r="44" spans="2:133" ht="11.25" customHeight="1">
      <c r="B44" s="623" t="s">
        <v>408</v>
      </c>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4"/>
      <c r="CD44" s="386" t="s">
        <v>180</v>
      </c>
      <c r="CE44" s="388"/>
      <c r="CF44" s="606" t="s">
        <v>428</v>
      </c>
      <c r="CG44" s="395"/>
      <c r="CH44" s="395"/>
      <c r="CI44" s="395"/>
      <c r="CJ44" s="395"/>
      <c r="CK44" s="395"/>
      <c r="CL44" s="395"/>
      <c r="CM44" s="395"/>
      <c r="CN44" s="395"/>
      <c r="CO44" s="395"/>
      <c r="CP44" s="395"/>
      <c r="CQ44" s="607"/>
      <c r="CR44" s="608">
        <v>3043096</v>
      </c>
      <c r="CS44" s="492"/>
      <c r="CT44" s="492"/>
      <c r="CU44" s="492"/>
      <c r="CV44" s="492"/>
      <c r="CW44" s="492"/>
      <c r="CX44" s="492"/>
      <c r="CY44" s="621"/>
      <c r="CZ44" s="611">
        <v>9.4</v>
      </c>
      <c r="DA44" s="355"/>
      <c r="DB44" s="355"/>
      <c r="DC44" s="622"/>
      <c r="DD44" s="614">
        <v>1040787</v>
      </c>
      <c r="DE44" s="492"/>
      <c r="DF44" s="492"/>
      <c r="DG44" s="492"/>
      <c r="DH44" s="492"/>
      <c r="DI44" s="492"/>
      <c r="DJ44" s="492"/>
      <c r="DK44" s="621"/>
      <c r="DL44" s="615"/>
      <c r="DM44" s="616"/>
      <c r="DN44" s="616"/>
      <c r="DO44" s="616"/>
      <c r="DP44" s="616"/>
      <c r="DQ44" s="616"/>
      <c r="DR44" s="616"/>
      <c r="DS44" s="616"/>
      <c r="DT44" s="616"/>
      <c r="DU44" s="616"/>
      <c r="DV44" s="617"/>
      <c r="DW44" s="618"/>
      <c r="DX44" s="619"/>
      <c r="DY44" s="619"/>
      <c r="DZ44" s="619"/>
      <c r="EA44" s="619"/>
      <c r="EB44" s="619"/>
      <c r="EC44" s="620"/>
    </row>
    <row r="45" spans="2:133" ht="11.25" customHeight="1">
      <c r="B45" s="623" t="s">
        <v>267</v>
      </c>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4"/>
      <c r="CD45" s="389"/>
      <c r="CE45" s="391"/>
      <c r="CF45" s="606" t="s">
        <v>429</v>
      </c>
      <c r="CG45" s="395"/>
      <c r="CH45" s="395"/>
      <c r="CI45" s="395"/>
      <c r="CJ45" s="395"/>
      <c r="CK45" s="395"/>
      <c r="CL45" s="395"/>
      <c r="CM45" s="395"/>
      <c r="CN45" s="395"/>
      <c r="CO45" s="395"/>
      <c r="CP45" s="395"/>
      <c r="CQ45" s="607"/>
      <c r="CR45" s="608">
        <v>777246</v>
      </c>
      <c r="CS45" s="609"/>
      <c r="CT45" s="609"/>
      <c r="CU45" s="609"/>
      <c r="CV45" s="609"/>
      <c r="CW45" s="609"/>
      <c r="CX45" s="609"/>
      <c r="CY45" s="610"/>
      <c r="CZ45" s="611">
        <v>2.4</v>
      </c>
      <c r="DA45" s="612"/>
      <c r="DB45" s="612"/>
      <c r="DC45" s="613"/>
      <c r="DD45" s="614">
        <v>44256</v>
      </c>
      <c r="DE45" s="609"/>
      <c r="DF45" s="609"/>
      <c r="DG45" s="609"/>
      <c r="DH45" s="609"/>
      <c r="DI45" s="609"/>
      <c r="DJ45" s="609"/>
      <c r="DK45" s="610"/>
      <c r="DL45" s="615"/>
      <c r="DM45" s="616"/>
      <c r="DN45" s="616"/>
      <c r="DO45" s="616"/>
      <c r="DP45" s="616"/>
      <c r="DQ45" s="616"/>
      <c r="DR45" s="616"/>
      <c r="DS45" s="616"/>
      <c r="DT45" s="616"/>
      <c r="DU45" s="616"/>
      <c r="DV45" s="617"/>
      <c r="DW45" s="618"/>
      <c r="DX45" s="619"/>
      <c r="DY45" s="619"/>
      <c r="DZ45" s="619"/>
      <c r="EA45" s="619"/>
      <c r="EB45" s="619"/>
      <c r="EC45" s="620"/>
    </row>
    <row r="46" spans="2:133" ht="11.25" customHeight="1">
      <c r="B46" s="41"/>
      <c r="CD46" s="389"/>
      <c r="CE46" s="391"/>
      <c r="CF46" s="606" t="s">
        <v>431</v>
      </c>
      <c r="CG46" s="395"/>
      <c r="CH46" s="395"/>
      <c r="CI46" s="395"/>
      <c r="CJ46" s="395"/>
      <c r="CK46" s="395"/>
      <c r="CL46" s="395"/>
      <c r="CM46" s="395"/>
      <c r="CN46" s="395"/>
      <c r="CO46" s="395"/>
      <c r="CP46" s="395"/>
      <c r="CQ46" s="607"/>
      <c r="CR46" s="608">
        <v>2200450</v>
      </c>
      <c r="CS46" s="492"/>
      <c r="CT46" s="492"/>
      <c r="CU46" s="492"/>
      <c r="CV46" s="492"/>
      <c r="CW46" s="492"/>
      <c r="CX46" s="492"/>
      <c r="CY46" s="621"/>
      <c r="CZ46" s="611">
        <v>6.8</v>
      </c>
      <c r="DA46" s="355"/>
      <c r="DB46" s="355"/>
      <c r="DC46" s="622"/>
      <c r="DD46" s="614">
        <v>996531</v>
      </c>
      <c r="DE46" s="492"/>
      <c r="DF46" s="492"/>
      <c r="DG46" s="492"/>
      <c r="DH46" s="492"/>
      <c r="DI46" s="492"/>
      <c r="DJ46" s="492"/>
      <c r="DK46" s="621"/>
      <c r="DL46" s="615"/>
      <c r="DM46" s="616"/>
      <c r="DN46" s="616"/>
      <c r="DO46" s="616"/>
      <c r="DP46" s="616"/>
      <c r="DQ46" s="616"/>
      <c r="DR46" s="616"/>
      <c r="DS46" s="616"/>
      <c r="DT46" s="616"/>
      <c r="DU46" s="616"/>
      <c r="DV46" s="617"/>
      <c r="DW46" s="618"/>
      <c r="DX46" s="619"/>
      <c r="DY46" s="619"/>
      <c r="DZ46" s="619"/>
      <c r="EA46" s="619"/>
      <c r="EB46" s="619"/>
      <c r="EC46" s="620"/>
    </row>
    <row r="47" spans="2:133" ht="11.25" customHeight="1">
      <c r="B47" s="41"/>
      <c r="CD47" s="389"/>
      <c r="CE47" s="391"/>
      <c r="CF47" s="606" t="s">
        <v>433</v>
      </c>
      <c r="CG47" s="395"/>
      <c r="CH47" s="395"/>
      <c r="CI47" s="395"/>
      <c r="CJ47" s="395"/>
      <c r="CK47" s="395"/>
      <c r="CL47" s="395"/>
      <c r="CM47" s="395"/>
      <c r="CN47" s="395"/>
      <c r="CO47" s="395"/>
      <c r="CP47" s="395"/>
      <c r="CQ47" s="607"/>
      <c r="CR47" s="608" t="s">
        <v>202</v>
      </c>
      <c r="CS47" s="609"/>
      <c r="CT47" s="609"/>
      <c r="CU47" s="609"/>
      <c r="CV47" s="609"/>
      <c r="CW47" s="609"/>
      <c r="CX47" s="609"/>
      <c r="CY47" s="610"/>
      <c r="CZ47" s="611" t="s">
        <v>202</v>
      </c>
      <c r="DA47" s="612"/>
      <c r="DB47" s="612"/>
      <c r="DC47" s="613"/>
      <c r="DD47" s="614" t="s">
        <v>202</v>
      </c>
      <c r="DE47" s="609"/>
      <c r="DF47" s="609"/>
      <c r="DG47" s="609"/>
      <c r="DH47" s="609"/>
      <c r="DI47" s="609"/>
      <c r="DJ47" s="609"/>
      <c r="DK47" s="610"/>
      <c r="DL47" s="615"/>
      <c r="DM47" s="616"/>
      <c r="DN47" s="616"/>
      <c r="DO47" s="616"/>
      <c r="DP47" s="616"/>
      <c r="DQ47" s="616"/>
      <c r="DR47" s="616"/>
      <c r="DS47" s="616"/>
      <c r="DT47" s="616"/>
      <c r="DU47" s="616"/>
      <c r="DV47" s="617"/>
      <c r="DW47" s="618"/>
      <c r="DX47" s="619"/>
      <c r="DY47" s="619"/>
      <c r="DZ47" s="619"/>
      <c r="EA47" s="619"/>
      <c r="EB47" s="619"/>
      <c r="EC47" s="620"/>
    </row>
    <row r="48" spans="2:133" ht="11">
      <c r="B48" s="41"/>
      <c r="CD48" s="392"/>
      <c r="CE48" s="394"/>
      <c r="CF48" s="606" t="s">
        <v>434</v>
      </c>
      <c r="CG48" s="395"/>
      <c r="CH48" s="395"/>
      <c r="CI48" s="395"/>
      <c r="CJ48" s="395"/>
      <c r="CK48" s="395"/>
      <c r="CL48" s="395"/>
      <c r="CM48" s="395"/>
      <c r="CN48" s="395"/>
      <c r="CO48" s="395"/>
      <c r="CP48" s="395"/>
      <c r="CQ48" s="607"/>
      <c r="CR48" s="608" t="s">
        <v>202</v>
      </c>
      <c r="CS48" s="492"/>
      <c r="CT48" s="492"/>
      <c r="CU48" s="492"/>
      <c r="CV48" s="492"/>
      <c r="CW48" s="492"/>
      <c r="CX48" s="492"/>
      <c r="CY48" s="621"/>
      <c r="CZ48" s="611" t="s">
        <v>202</v>
      </c>
      <c r="DA48" s="355"/>
      <c r="DB48" s="355"/>
      <c r="DC48" s="622"/>
      <c r="DD48" s="614" t="s">
        <v>202</v>
      </c>
      <c r="DE48" s="492"/>
      <c r="DF48" s="492"/>
      <c r="DG48" s="492"/>
      <c r="DH48" s="492"/>
      <c r="DI48" s="492"/>
      <c r="DJ48" s="492"/>
      <c r="DK48" s="621"/>
      <c r="DL48" s="615"/>
      <c r="DM48" s="616"/>
      <c r="DN48" s="616"/>
      <c r="DO48" s="616"/>
      <c r="DP48" s="616"/>
      <c r="DQ48" s="616"/>
      <c r="DR48" s="616"/>
      <c r="DS48" s="616"/>
      <c r="DT48" s="616"/>
      <c r="DU48" s="616"/>
      <c r="DV48" s="617"/>
      <c r="DW48" s="618"/>
      <c r="DX48" s="619"/>
      <c r="DY48" s="619"/>
      <c r="DZ48" s="619"/>
      <c r="EA48" s="619"/>
      <c r="EB48" s="619"/>
      <c r="EC48" s="620"/>
    </row>
    <row r="49" spans="2:133" ht="11.25" customHeight="1">
      <c r="B49" s="41"/>
      <c r="CD49" s="586" t="s">
        <v>195</v>
      </c>
      <c r="CE49" s="587"/>
      <c r="CF49" s="587"/>
      <c r="CG49" s="587"/>
      <c r="CH49" s="587"/>
      <c r="CI49" s="587"/>
      <c r="CJ49" s="587"/>
      <c r="CK49" s="587"/>
      <c r="CL49" s="587"/>
      <c r="CM49" s="587"/>
      <c r="CN49" s="587"/>
      <c r="CO49" s="587"/>
      <c r="CP49" s="587"/>
      <c r="CQ49" s="588"/>
      <c r="CR49" s="589">
        <v>32224362</v>
      </c>
      <c r="CS49" s="590"/>
      <c r="CT49" s="590"/>
      <c r="CU49" s="590"/>
      <c r="CV49" s="590"/>
      <c r="CW49" s="590"/>
      <c r="CX49" s="590"/>
      <c r="CY49" s="591"/>
      <c r="CZ49" s="592">
        <v>100</v>
      </c>
      <c r="DA49" s="593"/>
      <c r="DB49" s="593"/>
      <c r="DC49" s="594"/>
      <c r="DD49" s="595">
        <v>21242427</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sheetData>
  <sheetProtection algorithmName="SHA-512" hashValue="YlJlKqTtOIs2cx/XMo6nE9mdCi5ehNcVLBH3oPAqjw9FTFlSNoOUY/BMPsh3gpGrrka08xFH005M0UtZ6SGQGw==" saltValue="ezRQkJC3HsHsNtQRKw3y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Y1" zoomScale="70" zoomScaleNormal="70" zoomScaleSheetLayoutView="70" workbookViewId="0">
      <selection activeCell="BD9" sqref="BD9"/>
    </sheetView>
  </sheetViews>
  <sheetFormatPr defaultColWidth="0" defaultRowHeight="13" zeroHeight="1"/>
  <cols>
    <col min="1" max="130" width="2.7265625" style="46" customWidth="1"/>
    <col min="131" max="131" width="1.6328125" style="46" customWidth="1"/>
    <col min="132" max="132" width="9" style="46" hidden="1" customWidth="1"/>
    <col min="133" max="16384" width="9" style="46" hidden="1"/>
  </cols>
  <sheetData>
    <row r="1" spans="1:131" ht="11.25" customHeight="1">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c r="A2" s="1006" t="s">
        <v>301</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07" t="s">
        <v>128</v>
      </c>
      <c r="DK2" s="1008"/>
      <c r="DL2" s="1008"/>
      <c r="DM2" s="1008"/>
      <c r="DN2" s="1008"/>
      <c r="DO2" s="1009"/>
      <c r="DP2" s="50"/>
      <c r="DQ2" s="1007" t="s">
        <v>305</v>
      </c>
      <c r="DR2" s="1008"/>
      <c r="DS2" s="1008"/>
      <c r="DT2" s="1008"/>
      <c r="DU2" s="1008"/>
      <c r="DV2" s="1008"/>
      <c r="DW2" s="1008"/>
      <c r="DX2" s="1008"/>
      <c r="DY2" s="1008"/>
      <c r="DZ2" s="1009"/>
      <c r="EA2" s="48"/>
    </row>
    <row r="3" spans="1:131" ht="11.2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c r="A4" s="997" t="s">
        <v>435</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56"/>
      <c r="BA4" s="56"/>
      <c r="BB4" s="56"/>
      <c r="BC4" s="56"/>
      <c r="BD4" s="56"/>
      <c r="BE4" s="67"/>
      <c r="BF4" s="67"/>
      <c r="BG4" s="67"/>
      <c r="BH4" s="67"/>
      <c r="BI4" s="67"/>
      <c r="BJ4" s="67"/>
      <c r="BK4" s="67"/>
      <c r="BL4" s="67"/>
      <c r="BM4" s="67"/>
      <c r="BN4" s="67"/>
      <c r="BO4" s="67"/>
      <c r="BP4" s="67"/>
      <c r="BQ4" s="779" t="s">
        <v>436</v>
      </c>
      <c r="BR4" s="779"/>
      <c r="BS4" s="779"/>
      <c r="BT4" s="779"/>
      <c r="BU4" s="779"/>
      <c r="BV4" s="779"/>
      <c r="BW4" s="779"/>
      <c r="BX4" s="779"/>
      <c r="BY4" s="779"/>
      <c r="BZ4" s="779"/>
      <c r="CA4" s="779"/>
      <c r="CB4" s="779"/>
      <c r="CC4" s="779"/>
      <c r="CD4" s="779"/>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67"/>
    </row>
    <row r="5" spans="1:131" s="47" customFormat="1" ht="26.25" customHeight="1">
      <c r="A5" s="695" t="s">
        <v>166</v>
      </c>
      <c r="B5" s="696"/>
      <c r="C5" s="696"/>
      <c r="D5" s="696"/>
      <c r="E5" s="696"/>
      <c r="F5" s="696"/>
      <c r="G5" s="696"/>
      <c r="H5" s="696"/>
      <c r="I5" s="696"/>
      <c r="J5" s="696"/>
      <c r="K5" s="696"/>
      <c r="L5" s="696"/>
      <c r="M5" s="696"/>
      <c r="N5" s="696"/>
      <c r="O5" s="696"/>
      <c r="P5" s="697"/>
      <c r="Q5" s="687" t="s">
        <v>183</v>
      </c>
      <c r="R5" s="688"/>
      <c r="S5" s="688"/>
      <c r="T5" s="688"/>
      <c r="U5" s="689"/>
      <c r="V5" s="687" t="s">
        <v>437</v>
      </c>
      <c r="W5" s="688"/>
      <c r="X5" s="688"/>
      <c r="Y5" s="688"/>
      <c r="Z5" s="689"/>
      <c r="AA5" s="687" t="s">
        <v>438</v>
      </c>
      <c r="AB5" s="688"/>
      <c r="AC5" s="688"/>
      <c r="AD5" s="688"/>
      <c r="AE5" s="688"/>
      <c r="AF5" s="729" t="s">
        <v>181</v>
      </c>
      <c r="AG5" s="688"/>
      <c r="AH5" s="688"/>
      <c r="AI5" s="688"/>
      <c r="AJ5" s="693"/>
      <c r="AK5" s="688" t="s">
        <v>439</v>
      </c>
      <c r="AL5" s="688"/>
      <c r="AM5" s="688"/>
      <c r="AN5" s="688"/>
      <c r="AO5" s="689"/>
      <c r="AP5" s="687" t="s">
        <v>440</v>
      </c>
      <c r="AQ5" s="688"/>
      <c r="AR5" s="688"/>
      <c r="AS5" s="688"/>
      <c r="AT5" s="689"/>
      <c r="AU5" s="687" t="s">
        <v>442</v>
      </c>
      <c r="AV5" s="688"/>
      <c r="AW5" s="688"/>
      <c r="AX5" s="688"/>
      <c r="AY5" s="693"/>
      <c r="AZ5" s="56"/>
      <c r="BA5" s="56"/>
      <c r="BB5" s="56"/>
      <c r="BC5" s="56"/>
      <c r="BD5" s="56"/>
      <c r="BE5" s="67"/>
      <c r="BF5" s="67"/>
      <c r="BG5" s="67"/>
      <c r="BH5" s="67"/>
      <c r="BI5" s="67"/>
      <c r="BJ5" s="67"/>
      <c r="BK5" s="67"/>
      <c r="BL5" s="67"/>
      <c r="BM5" s="67"/>
      <c r="BN5" s="67"/>
      <c r="BO5" s="67"/>
      <c r="BP5" s="67"/>
      <c r="BQ5" s="695" t="s">
        <v>443</v>
      </c>
      <c r="BR5" s="696"/>
      <c r="BS5" s="696"/>
      <c r="BT5" s="696"/>
      <c r="BU5" s="696"/>
      <c r="BV5" s="696"/>
      <c r="BW5" s="696"/>
      <c r="BX5" s="696"/>
      <c r="BY5" s="696"/>
      <c r="BZ5" s="696"/>
      <c r="CA5" s="696"/>
      <c r="CB5" s="696"/>
      <c r="CC5" s="696"/>
      <c r="CD5" s="696"/>
      <c r="CE5" s="696"/>
      <c r="CF5" s="696"/>
      <c r="CG5" s="697"/>
      <c r="CH5" s="687" t="s">
        <v>372</v>
      </c>
      <c r="CI5" s="688"/>
      <c r="CJ5" s="688"/>
      <c r="CK5" s="688"/>
      <c r="CL5" s="689"/>
      <c r="CM5" s="687" t="s">
        <v>324</v>
      </c>
      <c r="CN5" s="688"/>
      <c r="CO5" s="688"/>
      <c r="CP5" s="688"/>
      <c r="CQ5" s="689"/>
      <c r="CR5" s="687" t="s">
        <v>245</v>
      </c>
      <c r="CS5" s="688"/>
      <c r="CT5" s="688"/>
      <c r="CU5" s="688"/>
      <c r="CV5" s="689"/>
      <c r="CW5" s="687" t="s">
        <v>49</v>
      </c>
      <c r="CX5" s="688"/>
      <c r="CY5" s="688"/>
      <c r="CZ5" s="688"/>
      <c r="DA5" s="689"/>
      <c r="DB5" s="687" t="s">
        <v>445</v>
      </c>
      <c r="DC5" s="688"/>
      <c r="DD5" s="688"/>
      <c r="DE5" s="688"/>
      <c r="DF5" s="689"/>
      <c r="DG5" s="1019" t="s">
        <v>243</v>
      </c>
      <c r="DH5" s="1020"/>
      <c r="DI5" s="1020"/>
      <c r="DJ5" s="1020"/>
      <c r="DK5" s="1021"/>
      <c r="DL5" s="1019" t="s">
        <v>447</v>
      </c>
      <c r="DM5" s="1020"/>
      <c r="DN5" s="1020"/>
      <c r="DO5" s="1020"/>
      <c r="DP5" s="1021"/>
      <c r="DQ5" s="687" t="s">
        <v>449</v>
      </c>
      <c r="DR5" s="688"/>
      <c r="DS5" s="688"/>
      <c r="DT5" s="688"/>
      <c r="DU5" s="689"/>
      <c r="DV5" s="687" t="s">
        <v>442</v>
      </c>
      <c r="DW5" s="688"/>
      <c r="DX5" s="688"/>
      <c r="DY5" s="688"/>
      <c r="DZ5" s="693"/>
      <c r="EA5" s="67"/>
    </row>
    <row r="6" spans="1:131" s="47" customFormat="1" ht="26.25" customHeight="1">
      <c r="A6" s="698"/>
      <c r="B6" s="699"/>
      <c r="C6" s="699"/>
      <c r="D6" s="699"/>
      <c r="E6" s="699"/>
      <c r="F6" s="699"/>
      <c r="G6" s="699"/>
      <c r="H6" s="699"/>
      <c r="I6" s="699"/>
      <c r="J6" s="699"/>
      <c r="K6" s="699"/>
      <c r="L6" s="699"/>
      <c r="M6" s="699"/>
      <c r="N6" s="699"/>
      <c r="O6" s="699"/>
      <c r="P6" s="700"/>
      <c r="Q6" s="690"/>
      <c r="R6" s="691"/>
      <c r="S6" s="691"/>
      <c r="T6" s="691"/>
      <c r="U6" s="692"/>
      <c r="V6" s="690"/>
      <c r="W6" s="691"/>
      <c r="X6" s="691"/>
      <c r="Y6" s="691"/>
      <c r="Z6" s="692"/>
      <c r="AA6" s="690"/>
      <c r="AB6" s="691"/>
      <c r="AC6" s="691"/>
      <c r="AD6" s="691"/>
      <c r="AE6" s="691"/>
      <c r="AF6" s="730"/>
      <c r="AG6" s="691"/>
      <c r="AH6" s="691"/>
      <c r="AI6" s="691"/>
      <c r="AJ6" s="694"/>
      <c r="AK6" s="691"/>
      <c r="AL6" s="691"/>
      <c r="AM6" s="691"/>
      <c r="AN6" s="691"/>
      <c r="AO6" s="692"/>
      <c r="AP6" s="690"/>
      <c r="AQ6" s="691"/>
      <c r="AR6" s="691"/>
      <c r="AS6" s="691"/>
      <c r="AT6" s="692"/>
      <c r="AU6" s="690"/>
      <c r="AV6" s="691"/>
      <c r="AW6" s="691"/>
      <c r="AX6" s="691"/>
      <c r="AY6" s="694"/>
      <c r="AZ6" s="56"/>
      <c r="BA6" s="56"/>
      <c r="BB6" s="56"/>
      <c r="BC6" s="56"/>
      <c r="BD6" s="56"/>
      <c r="BE6" s="67"/>
      <c r="BF6" s="67"/>
      <c r="BG6" s="67"/>
      <c r="BH6" s="67"/>
      <c r="BI6" s="67"/>
      <c r="BJ6" s="67"/>
      <c r="BK6" s="67"/>
      <c r="BL6" s="67"/>
      <c r="BM6" s="67"/>
      <c r="BN6" s="67"/>
      <c r="BO6" s="67"/>
      <c r="BP6" s="67"/>
      <c r="BQ6" s="698"/>
      <c r="BR6" s="699"/>
      <c r="BS6" s="699"/>
      <c r="BT6" s="699"/>
      <c r="BU6" s="699"/>
      <c r="BV6" s="699"/>
      <c r="BW6" s="699"/>
      <c r="BX6" s="699"/>
      <c r="BY6" s="699"/>
      <c r="BZ6" s="699"/>
      <c r="CA6" s="699"/>
      <c r="CB6" s="699"/>
      <c r="CC6" s="699"/>
      <c r="CD6" s="699"/>
      <c r="CE6" s="699"/>
      <c r="CF6" s="699"/>
      <c r="CG6" s="700"/>
      <c r="CH6" s="690"/>
      <c r="CI6" s="691"/>
      <c r="CJ6" s="691"/>
      <c r="CK6" s="691"/>
      <c r="CL6" s="692"/>
      <c r="CM6" s="690"/>
      <c r="CN6" s="691"/>
      <c r="CO6" s="691"/>
      <c r="CP6" s="691"/>
      <c r="CQ6" s="692"/>
      <c r="CR6" s="690"/>
      <c r="CS6" s="691"/>
      <c r="CT6" s="691"/>
      <c r="CU6" s="691"/>
      <c r="CV6" s="692"/>
      <c r="CW6" s="690"/>
      <c r="CX6" s="691"/>
      <c r="CY6" s="691"/>
      <c r="CZ6" s="691"/>
      <c r="DA6" s="692"/>
      <c r="DB6" s="690"/>
      <c r="DC6" s="691"/>
      <c r="DD6" s="691"/>
      <c r="DE6" s="691"/>
      <c r="DF6" s="692"/>
      <c r="DG6" s="1022"/>
      <c r="DH6" s="1023"/>
      <c r="DI6" s="1023"/>
      <c r="DJ6" s="1023"/>
      <c r="DK6" s="1024"/>
      <c r="DL6" s="1022"/>
      <c r="DM6" s="1023"/>
      <c r="DN6" s="1023"/>
      <c r="DO6" s="1023"/>
      <c r="DP6" s="1024"/>
      <c r="DQ6" s="690"/>
      <c r="DR6" s="691"/>
      <c r="DS6" s="691"/>
      <c r="DT6" s="691"/>
      <c r="DU6" s="692"/>
      <c r="DV6" s="690"/>
      <c r="DW6" s="691"/>
      <c r="DX6" s="691"/>
      <c r="DY6" s="691"/>
      <c r="DZ6" s="694"/>
      <c r="EA6" s="67"/>
    </row>
    <row r="7" spans="1:131" s="47" customFormat="1" ht="26.25" customHeight="1">
      <c r="A7" s="51">
        <v>1</v>
      </c>
      <c r="B7" s="960" t="s">
        <v>450</v>
      </c>
      <c r="C7" s="961"/>
      <c r="D7" s="961"/>
      <c r="E7" s="961"/>
      <c r="F7" s="961"/>
      <c r="G7" s="961"/>
      <c r="H7" s="961"/>
      <c r="I7" s="961"/>
      <c r="J7" s="961"/>
      <c r="K7" s="961"/>
      <c r="L7" s="961"/>
      <c r="M7" s="961"/>
      <c r="N7" s="961"/>
      <c r="O7" s="961"/>
      <c r="P7" s="962"/>
      <c r="Q7" s="963">
        <v>35029</v>
      </c>
      <c r="R7" s="964"/>
      <c r="S7" s="964"/>
      <c r="T7" s="964"/>
      <c r="U7" s="964"/>
      <c r="V7" s="964">
        <v>32178</v>
      </c>
      <c r="W7" s="964"/>
      <c r="X7" s="964"/>
      <c r="Y7" s="964"/>
      <c r="Z7" s="964"/>
      <c r="AA7" s="964">
        <v>2852</v>
      </c>
      <c r="AB7" s="964"/>
      <c r="AC7" s="964"/>
      <c r="AD7" s="964"/>
      <c r="AE7" s="1010"/>
      <c r="AF7" s="1011">
        <v>2785</v>
      </c>
      <c r="AG7" s="1012"/>
      <c r="AH7" s="1012"/>
      <c r="AI7" s="1012"/>
      <c r="AJ7" s="1013"/>
      <c r="AK7" s="1014">
        <v>1055</v>
      </c>
      <c r="AL7" s="964"/>
      <c r="AM7" s="964"/>
      <c r="AN7" s="964"/>
      <c r="AO7" s="964"/>
      <c r="AP7" s="964">
        <v>15456</v>
      </c>
      <c r="AQ7" s="964"/>
      <c r="AR7" s="964"/>
      <c r="AS7" s="964"/>
      <c r="AT7" s="964"/>
      <c r="AU7" s="965"/>
      <c r="AV7" s="965"/>
      <c r="AW7" s="965"/>
      <c r="AX7" s="965"/>
      <c r="AY7" s="966"/>
      <c r="AZ7" s="56"/>
      <c r="BA7" s="56"/>
      <c r="BB7" s="56"/>
      <c r="BC7" s="56"/>
      <c r="BD7" s="56"/>
      <c r="BE7" s="67"/>
      <c r="BF7" s="67"/>
      <c r="BG7" s="67"/>
      <c r="BH7" s="67"/>
      <c r="BI7" s="67"/>
      <c r="BJ7" s="67"/>
      <c r="BK7" s="67"/>
      <c r="BL7" s="67"/>
      <c r="BM7" s="67"/>
      <c r="BN7" s="67"/>
      <c r="BO7" s="67"/>
      <c r="BP7" s="67"/>
      <c r="BQ7" s="51">
        <v>1</v>
      </c>
      <c r="BR7" s="71"/>
      <c r="BS7" s="960" t="s">
        <v>535</v>
      </c>
      <c r="BT7" s="961"/>
      <c r="BU7" s="961"/>
      <c r="BV7" s="961"/>
      <c r="BW7" s="961"/>
      <c r="BX7" s="961"/>
      <c r="BY7" s="961"/>
      <c r="BZ7" s="961"/>
      <c r="CA7" s="961"/>
      <c r="CB7" s="961"/>
      <c r="CC7" s="961"/>
      <c r="CD7" s="961"/>
      <c r="CE7" s="961"/>
      <c r="CF7" s="961"/>
      <c r="CG7" s="962"/>
      <c r="CH7" s="1015">
        <v>13</v>
      </c>
      <c r="CI7" s="1016"/>
      <c r="CJ7" s="1016"/>
      <c r="CK7" s="1016"/>
      <c r="CL7" s="1017"/>
      <c r="CM7" s="1015">
        <v>143</v>
      </c>
      <c r="CN7" s="1016"/>
      <c r="CO7" s="1016"/>
      <c r="CP7" s="1016"/>
      <c r="CQ7" s="1017"/>
      <c r="CR7" s="1015">
        <v>100</v>
      </c>
      <c r="CS7" s="1016"/>
      <c r="CT7" s="1016"/>
      <c r="CU7" s="1016"/>
      <c r="CV7" s="1017"/>
      <c r="CW7" s="1015" t="s">
        <v>202</v>
      </c>
      <c r="CX7" s="1016"/>
      <c r="CY7" s="1016"/>
      <c r="CZ7" s="1016"/>
      <c r="DA7" s="1017"/>
      <c r="DB7" s="1015" t="s">
        <v>202</v>
      </c>
      <c r="DC7" s="1016"/>
      <c r="DD7" s="1016"/>
      <c r="DE7" s="1016"/>
      <c r="DF7" s="1017"/>
      <c r="DG7" s="1015" t="s">
        <v>202</v>
      </c>
      <c r="DH7" s="1016"/>
      <c r="DI7" s="1016"/>
      <c r="DJ7" s="1016"/>
      <c r="DK7" s="1017"/>
      <c r="DL7" s="1015" t="s">
        <v>202</v>
      </c>
      <c r="DM7" s="1016"/>
      <c r="DN7" s="1016"/>
      <c r="DO7" s="1016"/>
      <c r="DP7" s="1017"/>
      <c r="DQ7" s="1015" t="s">
        <v>202</v>
      </c>
      <c r="DR7" s="1016"/>
      <c r="DS7" s="1016"/>
      <c r="DT7" s="1016"/>
      <c r="DU7" s="1017"/>
      <c r="DV7" s="960"/>
      <c r="DW7" s="961"/>
      <c r="DX7" s="961"/>
      <c r="DY7" s="961"/>
      <c r="DZ7" s="1018"/>
      <c r="EA7" s="67"/>
    </row>
    <row r="8" spans="1:131" s="47" customFormat="1" ht="26.25" customHeight="1">
      <c r="A8" s="52">
        <v>2</v>
      </c>
      <c r="B8" s="949" t="s">
        <v>198</v>
      </c>
      <c r="C8" s="950"/>
      <c r="D8" s="950"/>
      <c r="E8" s="950"/>
      <c r="F8" s="950"/>
      <c r="G8" s="950"/>
      <c r="H8" s="950"/>
      <c r="I8" s="950"/>
      <c r="J8" s="950"/>
      <c r="K8" s="950"/>
      <c r="L8" s="950"/>
      <c r="M8" s="950"/>
      <c r="N8" s="950"/>
      <c r="O8" s="950"/>
      <c r="P8" s="951"/>
      <c r="Q8" s="952">
        <v>757</v>
      </c>
      <c r="R8" s="953"/>
      <c r="S8" s="953"/>
      <c r="T8" s="953"/>
      <c r="U8" s="953"/>
      <c r="V8" s="953">
        <v>597</v>
      </c>
      <c r="W8" s="953"/>
      <c r="X8" s="953"/>
      <c r="Y8" s="953"/>
      <c r="Z8" s="953"/>
      <c r="AA8" s="953">
        <v>161</v>
      </c>
      <c r="AB8" s="953"/>
      <c r="AC8" s="953"/>
      <c r="AD8" s="953"/>
      <c r="AE8" s="959"/>
      <c r="AF8" s="979">
        <v>78</v>
      </c>
      <c r="AG8" s="957"/>
      <c r="AH8" s="957"/>
      <c r="AI8" s="957"/>
      <c r="AJ8" s="980"/>
      <c r="AK8" s="958">
        <v>510</v>
      </c>
      <c r="AL8" s="953"/>
      <c r="AM8" s="953"/>
      <c r="AN8" s="953"/>
      <c r="AO8" s="953"/>
      <c r="AP8" s="953">
        <v>2287</v>
      </c>
      <c r="AQ8" s="953"/>
      <c r="AR8" s="953"/>
      <c r="AS8" s="953"/>
      <c r="AT8" s="953"/>
      <c r="AU8" s="954"/>
      <c r="AV8" s="954"/>
      <c r="AW8" s="954"/>
      <c r="AX8" s="954"/>
      <c r="AY8" s="955"/>
      <c r="AZ8" s="56"/>
      <c r="BA8" s="56"/>
      <c r="BB8" s="56"/>
      <c r="BC8" s="56"/>
      <c r="BD8" s="56"/>
      <c r="BE8" s="67"/>
      <c r="BF8" s="67"/>
      <c r="BG8" s="67"/>
      <c r="BH8" s="67"/>
      <c r="BI8" s="67"/>
      <c r="BJ8" s="67"/>
      <c r="BK8" s="67"/>
      <c r="BL8" s="67"/>
      <c r="BM8" s="67"/>
      <c r="BN8" s="67"/>
      <c r="BO8" s="67"/>
      <c r="BP8" s="67"/>
      <c r="BQ8" s="52">
        <v>2</v>
      </c>
      <c r="BR8" s="72"/>
      <c r="BS8" s="949" t="s">
        <v>69</v>
      </c>
      <c r="BT8" s="950"/>
      <c r="BU8" s="950"/>
      <c r="BV8" s="950"/>
      <c r="BW8" s="950"/>
      <c r="BX8" s="950"/>
      <c r="BY8" s="950"/>
      <c r="BZ8" s="950"/>
      <c r="CA8" s="950"/>
      <c r="CB8" s="950"/>
      <c r="CC8" s="950"/>
      <c r="CD8" s="950"/>
      <c r="CE8" s="950"/>
      <c r="CF8" s="950"/>
      <c r="CG8" s="951"/>
      <c r="CH8" s="956">
        <v>0</v>
      </c>
      <c r="CI8" s="957"/>
      <c r="CJ8" s="957"/>
      <c r="CK8" s="957"/>
      <c r="CL8" s="967"/>
      <c r="CM8" s="956">
        <v>3</v>
      </c>
      <c r="CN8" s="957"/>
      <c r="CO8" s="957"/>
      <c r="CP8" s="957"/>
      <c r="CQ8" s="967"/>
      <c r="CR8" s="956">
        <v>3</v>
      </c>
      <c r="CS8" s="957"/>
      <c r="CT8" s="957"/>
      <c r="CU8" s="957"/>
      <c r="CV8" s="967"/>
      <c r="CW8" s="956" t="s">
        <v>202</v>
      </c>
      <c r="CX8" s="957"/>
      <c r="CY8" s="957"/>
      <c r="CZ8" s="957"/>
      <c r="DA8" s="967"/>
      <c r="DB8" s="956" t="s">
        <v>202</v>
      </c>
      <c r="DC8" s="957"/>
      <c r="DD8" s="957"/>
      <c r="DE8" s="957"/>
      <c r="DF8" s="967"/>
      <c r="DG8" s="956" t="s">
        <v>202</v>
      </c>
      <c r="DH8" s="957"/>
      <c r="DI8" s="957"/>
      <c r="DJ8" s="957"/>
      <c r="DK8" s="967"/>
      <c r="DL8" s="956" t="s">
        <v>202</v>
      </c>
      <c r="DM8" s="957"/>
      <c r="DN8" s="957"/>
      <c r="DO8" s="957"/>
      <c r="DP8" s="967"/>
      <c r="DQ8" s="956" t="s">
        <v>202</v>
      </c>
      <c r="DR8" s="957"/>
      <c r="DS8" s="957"/>
      <c r="DT8" s="957"/>
      <c r="DU8" s="967"/>
      <c r="DV8" s="949"/>
      <c r="DW8" s="950"/>
      <c r="DX8" s="950"/>
      <c r="DY8" s="950"/>
      <c r="DZ8" s="968"/>
      <c r="EA8" s="67"/>
    </row>
    <row r="9" spans="1:131" s="47" customFormat="1" ht="26.25" customHeight="1">
      <c r="A9" s="52">
        <v>3</v>
      </c>
      <c r="B9" s="949"/>
      <c r="C9" s="950"/>
      <c r="D9" s="950"/>
      <c r="E9" s="950"/>
      <c r="F9" s="950"/>
      <c r="G9" s="950"/>
      <c r="H9" s="950"/>
      <c r="I9" s="950"/>
      <c r="J9" s="950"/>
      <c r="K9" s="950"/>
      <c r="L9" s="950"/>
      <c r="M9" s="950"/>
      <c r="N9" s="950"/>
      <c r="O9" s="950"/>
      <c r="P9" s="951"/>
      <c r="Q9" s="952"/>
      <c r="R9" s="953"/>
      <c r="S9" s="953"/>
      <c r="T9" s="953"/>
      <c r="U9" s="953"/>
      <c r="V9" s="953"/>
      <c r="W9" s="953"/>
      <c r="X9" s="953"/>
      <c r="Y9" s="953"/>
      <c r="Z9" s="953"/>
      <c r="AA9" s="953"/>
      <c r="AB9" s="953"/>
      <c r="AC9" s="953"/>
      <c r="AD9" s="953"/>
      <c r="AE9" s="959"/>
      <c r="AF9" s="979"/>
      <c r="AG9" s="957"/>
      <c r="AH9" s="957"/>
      <c r="AI9" s="957"/>
      <c r="AJ9" s="980"/>
      <c r="AK9" s="958"/>
      <c r="AL9" s="953"/>
      <c r="AM9" s="953"/>
      <c r="AN9" s="953"/>
      <c r="AO9" s="953"/>
      <c r="AP9" s="953"/>
      <c r="AQ9" s="953"/>
      <c r="AR9" s="953"/>
      <c r="AS9" s="953"/>
      <c r="AT9" s="953"/>
      <c r="AU9" s="954"/>
      <c r="AV9" s="954"/>
      <c r="AW9" s="954"/>
      <c r="AX9" s="954"/>
      <c r="AY9" s="955"/>
      <c r="AZ9" s="56"/>
      <c r="BA9" s="56"/>
      <c r="BB9" s="56"/>
      <c r="BC9" s="56"/>
      <c r="BD9" s="56"/>
      <c r="BE9" s="67"/>
      <c r="BF9" s="67"/>
      <c r="BG9" s="67"/>
      <c r="BH9" s="67"/>
      <c r="BI9" s="67"/>
      <c r="BJ9" s="67"/>
      <c r="BK9" s="67"/>
      <c r="BL9" s="67"/>
      <c r="BM9" s="67"/>
      <c r="BN9" s="67"/>
      <c r="BO9" s="67"/>
      <c r="BP9" s="67"/>
      <c r="BQ9" s="52">
        <v>3</v>
      </c>
      <c r="BR9" s="72"/>
      <c r="BS9" s="949"/>
      <c r="BT9" s="950"/>
      <c r="BU9" s="950"/>
      <c r="BV9" s="950"/>
      <c r="BW9" s="950"/>
      <c r="BX9" s="950"/>
      <c r="BY9" s="950"/>
      <c r="BZ9" s="950"/>
      <c r="CA9" s="950"/>
      <c r="CB9" s="950"/>
      <c r="CC9" s="950"/>
      <c r="CD9" s="950"/>
      <c r="CE9" s="950"/>
      <c r="CF9" s="950"/>
      <c r="CG9" s="951"/>
      <c r="CH9" s="956"/>
      <c r="CI9" s="957"/>
      <c r="CJ9" s="957"/>
      <c r="CK9" s="957"/>
      <c r="CL9" s="967"/>
      <c r="CM9" s="956"/>
      <c r="CN9" s="957"/>
      <c r="CO9" s="957"/>
      <c r="CP9" s="957"/>
      <c r="CQ9" s="967"/>
      <c r="CR9" s="956"/>
      <c r="CS9" s="957"/>
      <c r="CT9" s="957"/>
      <c r="CU9" s="957"/>
      <c r="CV9" s="967"/>
      <c r="CW9" s="956"/>
      <c r="CX9" s="957"/>
      <c r="CY9" s="957"/>
      <c r="CZ9" s="957"/>
      <c r="DA9" s="967"/>
      <c r="DB9" s="956"/>
      <c r="DC9" s="957"/>
      <c r="DD9" s="957"/>
      <c r="DE9" s="957"/>
      <c r="DF9" s="967"/>
      <c r="DG9" s="956"/>
      <c r="DH9" s="957"/>
      <c r="DI9" s="957"/>
      <c r="DJ9" s="957"/>
      <c r="DK9" s="967"/>
      <c r="DL9" s="956"/>
      <c r="DM9" s="957"/>
      <c r="DN9" s="957"/>
      <c r="DO9" s="957"/>
      <c r="DP9" s="967"/>
      <c r="DQ9" s="956"/>
      <c r="DR9" s="957"/>
      <c r="DS9" s="957"/>
      <c r="DT9" s="957"/>
      <c r="DU9" s="967"/>
      <c r="DV9" s="949"/>
      <c r="DW9" s="950"/>
      <c r="DX9" s="950"/>
      <c r="DY9" s="950"/>
      <c r="DZ9" s="968"/>
      <c r="EA9" s="67"/>
    </row>
    <row r="10" spans="1:131" s="47" customFormat="1" ht="26.25" customHeight="1">
      <c r="A10" s="52">
        <v>4</v>
      </c>
      <c r="B10" s="949"/>
      <c r="C10" s="950"/>
      <c r="D10" s="950"/>
      <c r="E10" s="950"/>
      <c r="F10" s="950"/>
      <c r="G10" s="950"/>
      <c r="H10" s="950"/>
      <c r="I10" s="950"/>
      <c r="J10" s="950"/>
      <c r="K10" s="950"/>
      <c r="L10" s="950"/>
      <c r="M10" s="950"/>
      <c r="N10" s="950"/>
      <c r="O10" s="950"/>
      <c r="P10" s="951"/>
      <c r="Q10" s="952"/>
      <c r="R10" s="953"/>
      <c r="S10" s="953"/>
      <c r="T10" s="953"/>
      <c r="U10" s="953"/>
      <c r="V10" s="953"/>
      <c r="W10" s="953"/>
      <c r="X10" s="953"/>
      <c r="Y10" s="953"/>
      <c r="Z10" s="953"/>
      <c r="AA10" s="953"/>
      <c r="AB10" s="953"/>
      <c r="AC10" s="953"/>
      <c r="AD10" s="953"/>
      <c r="AE10" s="959"/>
      <c r="AF10" s="979"/>
      <c r="AG10" s="957"/>
      <c r="AH10" s="957"/>
      <c r="AI10" s="957"/>
      <c r="AJ10" s="980"/>
      <c r="AK10" s="958"/>
      <c r="AL10" s="953"/>
      <c r="AM10" s="953"/>
      <c r="AN10" s="953"/>
      <c r="AO10" s="953"/>
      <c r="AP10" s="953"/>
      <c r="AQ10" s="953"/>
      <c r="AR10" s="953"/>
      <c r="AS10" s="953"/>
      <c r="AT10" s="953"/>
      <c r="AU10" s="954"/>
      <c r="AV10" s="954"/>
      <c r="AW10" s="954"/>
      <c r="AX10" s="954"/>
      <c r="AY10" s="955"/>
      <c r="AZ10" s="56"/>
      <c r="BA10" s="56"/>
      <c r="BB10" s="56"/>
      <c r="BC10" s="56"/>
      <c r="BD10" s="56"/>
      <c r="BE10" s="67"/>
      <c r="BF10" s="67"/>
      <c r="BG10" s="67"/>
      <c r="BH10" s="67"/>
      <c r="BI10" s="67"/>
      <c r="BJ10" s="67"/>
      <c r="BK10" s="67"/>
      <c r="BL10" s="67"/>
      <c r="BM10" s="67"/>
      <c r="BN10" s="67"/>
      <c r="BO10" s="67"/>
      <c r="BP10" s="67"/>
      <c r="BQ10" s="52">
        <v>4</v>
      </c>
      <c r="BR10" s="72"/>
      <c r="BS10" s="949"/>
      <c r="BT10" s="950"/>
      <c r="BU10" s="950"/>
      <c r="BV10" s="950"/>
      <c r="BW10" s="950"/>
      <c r="BX10" s="950"/>
      <c r="BY10" s="950"/>
      <c r="BZ10" s="950"/>
      <c r="CA10" s="950"/>
      <c r="CB10" s="950"/>
      <c r="CC10" s="950"/>
      <c r="CD10" s="950"/>
      <c r="CE10" s="950"/>
      <c r="CF10" s="950"/>
      <c r="CG10" s="951"/>
      <c r="CH10" s="956"/>
      <c r="CI10" s="957"/>
      <c r="CJ10" s="957"/>
      <c r="CK10" s="957"/>
      <c r="CL10" s="967"/>
      <c r="CM10" s="956"/>
      <c r="CN10" s="957"/>
      <c r="CO10" s="957"/>
      <c r="CP10" s="957"/>
      <c r="CQ10" s="967"/>
      <c r="CR10" s="956"/>
      <c r="CS10" s="957"/>
      <c r="CT10" s="957"/>
      <c r="CU10" s="957"/>
      <c r="CV10" s="967"/>
      <c r="CW10" s="956"/>
      <c r="CX10" s="957"/>
      <c r="CY10" s="957"/>
      <c r="CZ10" s="957"/>
      <c r="DA10" s="967"/>
      <c r="DB10" s="956"/>
      <c r="DC10" s="957"/>
      <c r="DD10" s="957"/>
      <c r="DE10" s="957"/>
      <c r="DF10" s="967"/>
      <c r="DG10" s="956"/>
      <c r="DH10" s="957"/>
      <c r="DI10" s="957"/>
      <c r="DJ10" s="957"/>
      <c r="DK10" s="967"/>
      <c r="DL10" s="956"/>
      <c r="DM10" s="957"/>
      <c r="DN10" s="957"/>
      <c r="DO10" s="957"/>
      <c r="DP10" s="967"/>
      <c r="DQ10" s="956"/>
      <c r="DR10" s="957"/>
      <c r="DS10" s="957"/>
      <c r="DT10" s="957"/>
      <c r="DU10" s="967"/>
      <c r="DV10" s="949"/>
      <c r="DW10" s="950"/>
      <c r="DX10" s="950"/>
      <c r="DY10" s="950"/>
      <c r="DZ10" s="968"/>
      <c r="EA10" s="67"/>
    </row>
    <row r="11" spans="1:131" s="47" customFormat="1" ht="26.25" customHeight="1">
      <c r="A11" s="52">
        <v>5</v>
      </c>
      <c r="B11" s="949"/>
      <c r="C11" s="950"/>
      <c r="D11" s="950"/>
      <c r="E11" s="950"/>
      <c r="F11" s="950"/>
      <c r="G11" s="950"/>
      <c r="H11" s="950"/>
      <c r="I11" s="950"/>
      <c r="J11" s="950"/>
      <c r="K11" s="950"/>
      <c r="L11" s="950"/>
      <c r="M11" s="950"/>
      <c r="N11" s="950"/>
      <c r="O11" s="950"/>
      <c r="P11" s="951"/>
      <c r="Q11" s="952"/>
      <c r="R11" s="953"/>
      <c r="S11" s="953"/>
      <c r="T11" s="953"/>
      <c r="U11" s="953"/>
      <c r="V11" s="953"/>
      <c r="W11" s="953"/>
      <c r="X11" s="953"/>
      <c r="Y11" s="953"/>
      <c r="Z11" s="953"/>
      <c r="AA11" s="953"/>
      <c r="AB11" s="953"/>
      <c r="AC11" s="953"/>
      <c r="AD11" s="953"/>
      <c r="AE11" s="959"/>
      <c r="AF11" s="979"/>
      <c r="AG11" s="957"/>
      <c r="AH11" s="957"/>
      <c r="AI11" s="957"/>
      <c r="AJ11" s="980"/>
      <c r="AK11" s="958"/>
      <c r="AL11" s="953"/>
      <c r="AM11" s="953"/>
      <c r="AN11" s="953"/>
      <c r="AO11" s="953"/>
      <c r="AP11" s="953"/>
      <c r="AQ11" s="953"/>
      <c r="AR11" s="953"/>
      <c r="AS11" s="953"/>
      <c r="AT11" s="953"/>
      <c r="AU11" s="954"/>
      <c r="AV11" s="954"/>
      <c r="AW11" s="954"/>
      <c r="AX11" s="954"/>
      <c r="AY11" s="955"/>
      <c r="AZ11" s="56"/>
      <c r="BA11" s="56"/>
      <c r="BB11" s="56"/>
      <c r="BC11" s="56"/>
      <c r="BD11" s="56"/>
      <c r="BE11" s="67"/>
      <c r="BF11" s="67"/>
      <c r="BG11" s="67"/>
      <c r="BH11" s="67"/>
      <c r="BI11" s="67"/>
      <c r="BJ11" s="67"/>
      <c r="BK11" s="67"/>
      <c r="BL11" s="67"/>
      <c r="BM11" s="67"/>
      <c r="BN11" s="67"/>
      <c r="BO11" s="67"/>
      <c r="BP11" s="67"/>
      <c r="BQ11" s="52">
        <v>5</v>
      </c>
      <c r="BR11" s="72"/>
      <c r="BS11" s="949"/>
      <c r="BT11" s="950"/>
      <c r="BU11" s="950"/>
      <c r="BV11" s="950"/>
      <c r="BW11" s="950"/>
      <c r="BX11" s="950"/>
      <c r="BY11" s="950"/>
      <c r="BZ11" s="950"/>
      <c r="CA11" s="950"/>
      <c r="CB11" s="950"/>
      <c r="CC11" s="950"/>
      <c r="CD11" s="950"/>
      <c r="CE11" s="950"/>
      <c r="CF11" s="950"/>
      <c r="CG11" s="951"/>
      <c r="CH11" s="956"/>
      <c r="CI11" s="957"/>
      <c r="CJ11" s="957"/>
      <c r="CK11" s="957"/>
      <c r="CL11" s="967"/>
      <c r="CM11" s="956"/>
      <c r="CN11" s="957"/>
      <c r="CO11" s="957"/>
      <c r="CP11" s="957"/>
      <c r="CQ11" s="967"/>
      <c r="CR11" s="956"/>
      <c r="CS11" s="957"/>
      <c r="CT11" s="957"/>
      <c r="CU11" s="957"/>
      <c r="CV11" s="967"/>
      <c r="CW11" s="956"/>
      <c r="CX11" s="957"/>
      <c r="CY11" s="957"/>
      <c r="CZ11" s="957"/>
      <c r="DA11" s="967"/>
      <c r="DB11" s="956"/>
      <c r="DC11" s="957"/>
      <c r="DD11" s="957"/>
      <c r="DE11" s="957"/>
      <c r="DF11" s="967"/>
      <c r="DG11" s="956"/>
      <c r="DH11" s="957"/>
      <c r="DI11" s="957"/>
      <c r="DJ11" s="957"/>
      <c r="DK11" s="967"/>
      <c r="DL11" s="956"/>
      <c r="DM11" s="957"/>
      <c r="DN11" s="957"/>
      <c r="DO11" s="957"/>
      <c r="DP11" s="967"/>
      <c r="DQ11" s="956"/>
      <c r="DR11" s="957"/>
      <c r="DS11" s="957"/>
      <c r="DT11" s="957"/>
      <c r="DU11" s="967"/>
      <c r="DV11" s="949"/>
      <c r="DW11" s="950"/>
      <c r="DX11" s="950"/>
      <c r="DY11" s="950"/>
      <c r="DZ11" s="968"/>
      <c r="EA11" s="67"/>
    </row>
    <row r="12" spans="1:131" s="47" customFormat="1" ht="26.25" customHeight="1">
      <c r="A12" s="52">
        <v>6</v>
      </c>
      <c r="B12" s="949"/>
      <c r="C12" s="950"/>
      <c r="D12" s="950"/>
      <c r="E12" s="950"/>
      <c r="F12" s="950"/>
      <c r="G12" s="950"/>
      <c r="H12" s="950"/>
      <c r="I12" s="950"/>
      <c r="J12" s="950"/>
      <c r="K12" s="950"/>
      <c r="L12" s="950"/>
      <c r="M12" s="950"/>
      <c r="N12" s="950"/>
      <c r="O12" s="950"/>
      <c r="P12" s="951"/>
      <c r="Q12" s="952"/>
      <c r="R12" s="953"/>
      <c r="S12" s="953"/>
      <c r="T12" s="953"/>
      <c r="U12" s="953"/>
      <c r="V12" s="953"/>
      <c r="W12" s="953"/>
      <c r="X12" s="953"/>
      <c r="Y12" s="953"/>
      <c r="Z12" s="953"/>
      <c r="AA12" s="953"/>
      <c r="AB12" s="953"/>
      <c r="AC12" s="953"/>
      <c r="AD12" s="953"/>
      <c r="AE12" s="959"/>
      <c r="AF12" s="979"/>
      <c r="AG12" s="957"/>
      <c r="AH12" s="957"/>
      <c r="AI12" s="957"/>
      <c r="AJ12" s="980"/>
      <c r="AK12" s="958"/>
      <c r="AL12" s="953"/>
      <c r="AM12" s="953"/>
      <c r="AN12" s="953"/>
      <c r="AO12" s="953"/>
      <c r="AP12" s="953"/>
      <c r="AQ12" s="953"/>
      <c r="AR12" s="953"/>
      <c r="AS12" s="953"/>
      <c r="AT12" s="953"/>
      <c r="AU12" s="954"/>
      <c r="AV12" s="954"/>
      <c r="AW12" s="954"/>
      <c r="AX12" s="954"/>
      <c r="AY12" s="955"/>
      <c r="AZ12" s="56"/>
      <c r="BA12" s="56"/>
      <c r="BB12" s="56"/>
      <c r="BC12" s="56"/>
      <c r="BD12" s="56"/>
      <c r="BE12" s="67"/>
      <c r="BF12" s="67"/>
      <c r="BG12" s="67"/>
      <c r="BH12" s="67"/>
      <c r="BI12" s="67"/>
      <c r="BJ12" s="67"/>
      <c r="BK12" s="67"/>
      <c r="BL12" s="67"/>
      <c r="BM12" s="67"/>
      <c r="BN12" s="67"/>
      <c r="BO12" s="67"/>
      <c r="BP12" s="67"/>
      <c r="BQ12" s="52">
        <v>6</v>
      </c>
      <c r="BR12" s="72"/>
      <c r="BS12" s="949"/>
      <c r="BT12" s="950"/>
      <c r="BU12" s="950"/>
      <c r="BV12" s="950"/>
      <c r="BW12" s="950"/>
      <c r="BX12" s="950"/>
      <c r="BY12" s="950"/>
      <c r="BZ12" s="950"/>
      <c r="CA12" s="950"/>
      <c r="CB12" s="950"/>
      <c r="CC12" s="950"/>
      <c r="CD12" s="950"/>
      <c r="CE12" s="950"/>
      <c r="CF12" s="950"/>
      <c r="CG12" s="951"/>
      <c r="CH12" s="956"/>
      <c r="CI12" s="957"/>
      <c r="CJ12" s="957"/>
      <c r="CK12" s="957"/>
      <c r="CL12" s="967"/>
      <c r="CM12" s="956"/>
      <c r="CN12" s="957"/>
      <c r="CO12" s="957"/>
      <c r="CP12" s="957"/>
      <c r="CQ12" s="967"/>
      <c r="CR12" s="956"/>
      <c r="CS12" s="957"/>
      <c r="CT12" s="957"/>
      <c r="CU12" s="957"/>
      <c r="CV12" s="967"/>
      <c r="CW12" s="956"/>
      <c r="CX12" s="957"/>
      <c r="CY12" s="957"/>
      <c r="CZ12" s="957"/>
      <c r="DA12" s="967"/>
      <c r="DB12" s="956"/>
      <c r="DC12" s="957"/>
      <c r="DD12" s="957"/>
      <c r="DE12" s="957"/>
      <c r="DF12" s="967"/>
      <c r="DG12" s="956"/>
      <c r="DH12" s="957"/>
      <c r="DI12" s="957"/>
      <c r="DJ12" s="957"/>
      <c r="DK12" s="967"/>
      <c r="DL12" s="956"/>
      <c r="DM12" s="957"/>
      <c r="DN12" s="957"/>
      <c r="DO12" s="957"/>
      <c r="DP12" s="967"/>
      <c r="DQ12" s="956"/>
      <c r="DR12" s="957"/>
      <c r="DS12" s="957"/>
      <c r="DT12" s="957"/>
      <c r="DU12" s="967"/>
      <c r="DV12" s="949"/>
      <c r="DW12" s="950"/>
      <c r="DX12" s="950"/>
      <c r="DY12" s="950"/>
      <c r="DZ12" s="968"/>
      <c r="EA12" s="67"/>
    </row>
    <row r="13" spans="1:131" s="47" customFormat="1" ht="26.25" customHeight="1">
      <c r="A13" s="52">
        <v>7</v>
      </c>
      <c r="B13" s="949"/>
      <c r="C13" s="950"/>
      <c r="D13" s="950"/>
      <c r="E13" s="950"/>
      <c r="F13" s="950"/>
      <c r="G13" s="950"/>
      <c r="H13" s="950"/>
      <c r="I13" s="950"/>
      <c r="J13" s="950"/>
      <c r="K13" s="950"/>
      <c r="L13" s="950"/>
      <c r="M13" s="950"/>
      <c r="N13" s="950"/>
      <c r="O13" s="950"/>
      <c r="P13" s="951"/>
      <c r="Q13" s="952"/>
      <c r="R13" s="953"/>
      <c r="S13" s="953"/>
      <c r="T13" s="953"/>
      <c r="U13" s="953"/>
      <c r="V13" s="953"/>
      <c r="W13" s="953"/>
      <c r="X13" s="953"/>
      <c r="Y13" s="953"/>
      <c r="Z13" s="953"/>
      <c r="AA13" s="953"/>
      <c r="AB13" s="953"/>
      <c r="AC13" s="953"/>
      <c r="AD13" s="953"/>
      <c r="AE13" s="959"/>
      <c r="AF13" s="979"/>
      <c r="AG13" s="957"/>
      <c r="AH13" s="957"/>
      <c r="AI13" s="957"/>
      <c r="AJ13" s="980"/>
      <c r="AK13" s="958"/>
      <c r="AL13" s="953"/>
      <c r="AM13" s="953"/>
      <c r="AN13" s="953"/>
      <c r="AO13" s="953"/>
      <c r="AP13" s="953"/>
      <c r="AQ13" s="953"/>
      <c r="AR13" s="953"/>
      <c r="AS13" s="953"/>
      <c r="AT13" s="953"/>
      <c r="AU13" s="954"/>
      <c r="AV13" s="954"/>
      <c r="AW13" s="954"/>
      <c r="AX13" s="954"/>
      <c r="AY13" s="955"/>
      <c r="AZ13" s="56"/>
      <c r="BA13" s="56"/>
      <c r="BB13" s="56"/>
      <c r="BC13" s="56"/>
      <c r="BD13" s="56"/>
      <c r="BE13" s="67"/>
      <c r="BF13" s="67"/>
      <c r="BG13" s="67"/>
      <c r="BH13" s="67"/>
      <c r="BI13" s="67"/>
      <c r="BJ13" s="67"/>
      <c r="BK13" s="67"/>
      <c r="BL13" s="67"/>
      <c r="BM13" s="67"/>
      <c r="BN13" s="67"/>
      <c r="BO13" s="67"/>
      <c r="BP13" s="67"/>
      <c r="BQ13" s="52">
        <v>7</v>
      </c>
      <c r="BR13" s="72"/>
      <c r="BS13" s="949"/>
      <c r="BT13" s="950"/>
      <c r="BU13" s="950"/>
      <c r="BV13" s="950"/>
      <c r="BW13" s="950"/>
      <c r="BX13" s="950"/>
      <c r="BY13" s="950"/>
      <c r="BZ13" s="950"/>
      <c r="CA13" s="950"/>
      <c r="CB13" s="950"/>
      <c r="CC13" s="950"/>
      <c r="CD13" s="950"/>
      <c r="CE13" s="950"/>
      <c r="CF13" s="950"/>
      <c r="CG13" s="951"/>
      <c r="CH13" s="956"/>
      <c r="CI13" s="957"/>
      <c r="CJ13" s="957"/>
      <c r="CK13" s="957"/>
      <c r="CL13" s="967"/>
      <c r="CM13" s="956"/>
      <c r="CN13" s="957"/>
      <c r="CO13" s="957"/>
      <c r="CP13" s="957"/>
      <c r="CQ13" s="967"/>
      <c r="CR13" s="956"/>
      <c r="CS13" s="957"/>
      <c r="CT13" s="957"/>
      <c r="CU13" s="957"/>
      <c r="CV13" s="967"/>
      <c r="CW13" s="956"/>
      <c r="CX13" s="957"/>
      <c r="CY13" s="957"/>
      <c r="CZ13" s="957"/>
      <c r="DA13" s="967"/>
      <c r="DB13" s="956"/>
      <c r="DC13" s="957"/>
      <c r="DD13" s="957"/>
      <c r="DE13" s="957"/>
      <c r="DF13" s="967"/>
      <c r="DG13" s="956"/>
      <c r="DH13" s="957"/>
      <c r="DI13" s="957"/>
      <c r="DJ13" s="957"/>
      <c r="DK13" s="967"/>
      <c r="DL13" s="956"/>
      <c r="DM13" s="957"/>
      <c r="DN13" s="957"/>
      <c r="DO13" s="957"/>
      <c r="DP13" s="967"/>
      <c r="DQ13" s="956"/>
      <c r="DR13" s="957"/>
      <c r="DS13" s="957"/>
      <c r="DT13" s="957"/>
      <c r="DU13" s="967"/>
      <c r="DV13" s="949"/>
      <c r="DW13" s="950"/>
      <c r="DX13" s="950"/>
      <c r="DY13" s="950"/>
      <c r="DZ13" s="968"/>
      <c r="EA13" s="67"/>
    </row>
    <row r="14" spans="1:131" s="47" customFormat="1" ht="26.25" customHeight="1">
      <c r="A14" s="52">
        <v>8</v>
      </c>
      <c r="B14" s="949"/>
      <c r="C14" s="950"/>
      <c r="D14" s="950"/>
      <c r="E14" s="950"/>
      <c r="F14" s="950"/>
      <c r="G14" s="950"/>
      <c r="H14" s="950"/>
      <c r="I14" s="950"/>
      <c r="J14" s="950"/>
      <c r="K14" s="950"/>
      <c r="L14" s="950"/>
      <c r="M14" s="950"/>
      <c r="N14" s="950"/>
      <c r="O14" s="950"/>
      <c r="P14" s="951"/>
      <c r="Q14" s="952"/>
      <c r="R14" s="953"/>
      <c r="S14" s="953"/>
      <c r="T14" s="953"/>
      <c r="U14" s="953"/>
      <c r="V14" s="953"/>
      <c r="W14" s="953"/>
      <c r="X14" s="953"/>
      <c r="Y14" s="953"/>
      <c r="Z14" s="953"/>
      <c r="AA14" s="953"/>
      <c r="AB14" s="953"/>
      <c r="AC14" s="953"/>
      <c r="AD14" s="953"/>
      <c r="AE14" s="959"/>
      <c r="AF14" s="979"/>
      <c r="AG14" s="957"/>
      <c r="AH14" s="957"/>
      <c r="AI14" s="957"/>
      <c r="AJ14" s="980"/>
      <c r="AK14" s="958"/>
      <c r="AL14" s="953"/>
      <c r="AM14" s="953"/>
      <c r="AN14" s="953"/>
      <c r="AO14" s="953"/>
      <c r="AP14" s="953"/>
      <c r="AQ14" s="953"/>
      <c r="AR14" s="953"/>
      <c r="AS14" s="953"/>
      <c r="AT14" s="953"/>
      <c r="AU14" s="954"/>
      <c r="AV14" s="954"/>
      <c r="AW14" s="954"/>
      <c r="AX14" s="954"/>
      <c r="AY14" s="955"/>
      <c r="AZ14" s="56"/>
      <c r="BA14" s="56"/>
      <c r="BB14" s="56"/>
      <c r="BC14" s="56"/>
      <c r="BD14" s="56"/>
      <c r="BE14" s="67"/>
      <c r="BF14" s="67"/>
      <c r="BG14" s="67"/>
      <c r="BH14" s="67"/>
      <c r="BI14" s="67"/>
      <c r="BJ14" s="67"/>
      <c r="BK14" s="67"/>
      <c r="BL14" s="67"/>
      <c r="BM14" s="67"/>
      <c r="BN14" s="67"/>
      <c r="BO14" s="67"/>
      <c r="BP14" s="67"/>
      <c r="BQ14" s="52">
        <v>8</v>
      </c>
      <c r="BR14" s="72"/>
      <c r="BS14" s="949"/>
      <c r="BT14" s="950"/>
      <c r="BU14" s="950"/>
      <c r="BV14" s="950"/>
      <c r="BW14" s="950"/>
      <c r="BX14" s="950"/>
      <c r="BY14" s="950"/>
      <c r="BZ14" s="950"/>
      <c r="CA14" s="950"/>
      <c r="CB14" s="950"/>
      <c r="CC14" s="950"/>
      <c r="CD14" s="950"/>
      <c r="CE14" s="950"/>
      <c r="CF14" s="950"/>
      <c r="CG14" s="951"/>
      <c r="CH14" s="956"/>
      <c r="CI14" s="957"/>
      <c r="CJ14" s="957"/>
      <c r="CK14" s="957"/>
      <c r="CL14" s="967"/>
      <c r="CM14" s="956"/>
      <c r="CN14" s="957"/>
      <c r="CO14" s="957"/>
      <c r="CP14" s="957"/>
      <c r="CQ14" s="967"/>
      <c r="CR14" s="956"/>
      <c r="CS14" s="957"/>
      <c r="CT14" s="957"/>
      <c r="CU14" s="957"/>
      <c r="CV14" s="967"/>
      <c r="CW14" s="956"/>
      <c r="CX14" s="957"/>
      <c r="CY14" s="957"/>
      <c r="CZ14" s="957"/>
      <c r="DA14" s="967"/>
      <c r="DB14" s="956"/>
      <c r="DC14" s="957"/>
      <c r="DD14" s="957"/>
      <c r="DE14" s="957"/>
      <c r="DF14" s="967"/>
      <c r="DG14" s="956"/>
      <c r="DH14" s="957"/>
      <c r="DI14" s="957"/>
      <c r="DJ14" s="957"/>
      <c r="DK14" s="967"/>
      <c r="DL14" s="956"/>
      <c r="DM14" s="957"/>
      <c r="DN14" s="957"/>
      <c r="DO14" s="957"/>
      <c r="DP14" s="967"/>
      <c r="DQ14" s="956"/>
      <c r="DR14" s="957"/>
      <c r="DS14" s="957"/>
      <c r="DT14" s="957"/>
      <c r="DU14" s="967"/>
      <c r="DV14" s="949"/>
      <c r="DW14" s="950"/>
      <c r="DX14" s="950"/>
      <c r="DY14" s="950"/>
      <c r="DZ14" s="968"/>
      <c r="EA14" s="67"/>
    </row>
    <row r="15" spans="1:131" s="47" customFormat="1" ht="26.25" customHeight="1">
      <c r="A15" s="52">
        <v>9</v>
      </c>
      <c r="B15" s="949"/>
      <c r="C15" s="950"/>
      <c r="D15" s="950"/>
      <c r="E15" s="950"/>
      <c r="F15" s="950"/>
      <c r="G15" s="950"/>
      <c r="H15" s="950"/>
      <c r="I15" s="950"/>
      <c r="J15" s="950"/>
      <c r="K15" s="950"/>
      <c r="L15" s="950"/>
      <c r="M15" s="950"/>
      <c r="N15" s="950"/>
      <c r="O15" s="950"/>
      <c r="P15" s="951"/>
      <c r="Q15" s="952"/>
      <c r="R15" s="953"/>
      <c r="S15" s="953"/>
      <c r="T15" s="953"/>
      <c r="U15" s="953"/>
      <c r="V15" s="953"/>
      <c r="W15" s="953"/>
      <c r="X15" s="953"/>
      <c r="Y15" s="953"/>
      <c r="Z15" s="953"/>
      <c r="AA15" s="953"/>
      <c r="AB15" s="953"/>
      <c r="AC15" s="953"/>
      <c r="AD15" s="953"/>
      <c r="AE15" s="959"/>
      <c r="AF15" s="979"/>
      <c r="AG15" s="957"/>
      <c r="AH15" s="957"/>
      <c r="AI15" s="957"/>
      <c r="AJ15" s="980"/>
      <c r="AK15" s="958"/>
      <c r="AL15" s="953"/>
      <c r="AM15" s="953"/>
      <c r="AN15" s="953"/>
      <c r="AO15" s="953"/>
      <c r="AP15" s="953"/>
      <c r="AQ15" s="953"/>
      <c r="AR15" s="953"/>
      <c r="AS15" s="953"/>
      <c r="AT15" s="953"/>
      <c r="AU15" s="954"/>
      <c r="AV15" s="954"/>
      <c r="AW15" s="954"/>
      <c r="AX15" s="954"/>
      <c r="AY15" s="955"/>
      <c r="AZ15" s="56"/>
      <c r="BA15" s="56"/>
      <c r="BB15" s="56"/>
      <c r="BC15" s="56"/>
      <c r="BD15" s="56"/>
      <c r="BE15" s="67"/>
      <c r="BF15" s="67"/>
      <c r="BG15" s="67"/>
      <c r="BH15" s="67"/>
      <c r="BI15" s="67"/>
      <c r="BJ15" s="67"/>
      <c r="BK15" s="67"/>
      <c r="BL15" s="67"/>
      <c r="BM15" s="67"/>
      <c r="BN15" s="67"/>
      <c r="BO15" s="67"/>
      <c r="BP15" s="67"/>
      <c r="BQ15" s="52">
        <v>9</v>
      </c>
      <c r="BR15" s="72"/>
      <c r="BS15" s="949"/>
      <c r="BT15" s="950"/>
      <c r="BU15" s="950"/>
      <c r="BV15" s="950"/>
      <c r="BW15" s="950"/>
      <c r="BX15" s="950"/>
      <c r="BY15" s="950"/>
      <c r="BZ15" s="950"/>
      <c r="CA15" s="950"/>
      <c r="CB15" s="950"/>
      <c r="CC15" s="950"/>
      <c r="CD15" s="950"/>
      <c r="CE15" s="950"/>
      <c r="CF15" s="950"/>
      <c r="CG15" s="951"/>
      <c r="CH15" s="956"/>
      <c r="CI15" s="957"/>
      <c r="CJ15" s="957"/>
      <c r="CK15" s="957"/>
      <c r="CL15" s="967"/>
      <c r="CM15" s="956"/>
      <c r="CN15" s="957"/>
      <c r="CO15" s="957"/>
      <c r="CP15" s="957"/>
      <c r="CQ15" s="967"/>
      <c r="CR15" s="956"/>
      <c r="CS15" s="957"/>
      <c r="CT15" s="957"/>
      <c r="CU15" s="957"/>
      <c r="CV15" s="967"/>
      <c r="CW15" s="956"/>
      <c r="CX15" s="957"/>
      <c r="CY15" s="957"/>
      <c r="CZ15" s="957"/>
      <c r="DA15" s="967"/>
      <c r="DB15" s="956"/>
      <c r="DC15" s="957"/>
      <c r="DD15" s="957"/>
      <c r="DE15" s="957"/>
      <c r="DF15" s="967"/>
      <c r="DG15" s="956"/>
      <c r="DH15" s="957"/>
      <c r="DI15" s="957"/>
      <c r="DJ15" s="957"/>
      <c r="DK15" s="967"/>
      <c r="DL15" s="956"/>
      <c r="DM15" s="957"/>
      <c r="DN15" s="957"/>
      <c r="DO15" s="957"/>
      <c r="DP15" s="967"/>
      <c r="DQ15" s="956"/>
      <c r="DR15" s="957"/>
      <c r="DS15" s="957"/>
      <c r="DT15" s="957"/>
      <c r="DU15" s="967"/>
      <c r="DV15" s="949"/>
      <c r="DW15" s="950"/>
      <c r="DX15" s="950"/>
      <c r="DY15" s="950"/>
      <c r="DZ15" s="968"/>
      <c r="EA15" s="67"/>
    </row>
    <row r="16" spans="1:131" s="47" customFormat="1" ht="26.25" customHeight="1">
      <c r="A16" s="52">
        <v>10</v>
      </c>
      <c r="B16" s="949"/>
      <c r="C16" s="950"/>
      <c r="D16" s="950"/>
      <c r="E16" s="950"/>
      <c r="F16" s="950"/>
      <c r="G16" s="950"/>
      <c r="H16" s="950"/>
      <c r="I16" s="950"/>
      <c r="J16" s="950"/>
      <c r="K16" s="950"/>
      <c r="L16" s="950"/>
      <c r="M16" s="950"/>
      <c r="N16" s="950"/>
      <c r="O16" s="950"/>
      <c r="P16" s="951"/>
      <c r="Q16" s="952"/>
      <c r="R16" s="953"/>
      <c r="S16" s="953"/>
      <c r="T16" s="953"/>
      <c r="U16" s="953"/>
      <c r="V16" s="953"/>
      <c r="W16" s="953"/>
      <c r="X16" s="953"/>
      <c r="Y16" s="953"/>
      <c r="Z16" s="953"/>
      <c r="AA16" s="953"/>
      <c r="AB16" s="953"/>
      <c r="AC16" s="953"/>
      <c r="AD16" s="953"/>
      <c r="AE16" s="959"/>
      <c r="AF16" s="979"/>
      <c r="AG16" s="957"/>
      <c r="AH16" s="957"/>
      <c r="AI16" s="957"/>
      <c r="AJ16" s="980"/>
      <c r="AK16" s="958"/>
      <c r="AL16" s="953"/>
      <c r="AM16" s="953"/>
      <c r="AN16" s="953"/>
      <c r="AO16" s="953"/>
      <c r="AP16" s="953"/>
      <c r="AQ16" s="953"/>
      <c r="AR16" s="953"/>
      <c r="AS16" s="953"/>
      <c r="AT16" s="953"/>
      <c r="AU16" s="954"/>
      <c r="AV16" s="954"/>
      <c r="AW16" s="954"/>
      <c r="AX16" s="954"/>
      <c r="AY16" s="955"/>
      <c r="AZ16" s="56"/>
      <c r="BA16" s="56"/>
      <c r="BB16" s="56"/>
      <c r="BC16" s="56"/>
      <c r="BD16" s="56"/>
      <c r="BE16" s="67"/>
      <c r="BF16" s="67"/>
      <c r="BG16" s="67"/>
      <c r="BH16" s="67"/>
      <c r="BI16" s="67"/>
      <c r="BJ16" s="67"/>
      <c r="BK16" s="67"/>
      <c r="BL16" s="67"/>
      <c r="BM16" s="67"/>
      <c r="BN16" s="67"/>
      <c r="BO16" s="67"/>
      <c r="BP16" s="67"/>
      <c r="BQ16" s="52">
        <v>10</v>
      </c>
      <c r="BR16" s="72"/>
      <c r="BS16" s="949"/>
      <c r="BT16" s="950"/>
      <c r="BU16" s="950"/>
      <c r="BV16" s="950"/>
      <c r="BW16" s="950"/>
      <c r="BX16" s="950"/>
      <c r="BY16" s="950"/>
      <c r="BZ16" s="950"/>
      <c r="CA16" s="950"/>
      <c r="CB16" s="950"/>
      <c r="CC16" s="950"/>
      <c r="CD16" s="950"/>
      <c r="CE16" s="950"/>
      <c r="CF16" s="950"/>
      <c r="CG16" s="951"/>
      <c r="CH16" s="956"/>
      <c r="CI16" s="957"/>
      <c r="CJ16" s="957"/>
      <c r="CK16" s="957"/>
      <c r="CL16" s="967"/>
      <c r="CM16" s="956"/>
      <c r="CN16" s="957"/>
      <c r="CO16" s="957"/>
      <c r="CP16" s="957"/>
      <c r="CQ16" s="967"/>
      <c r="CR16" s="956"/>
      <c r="CS16" s="957"/>
      <c r="CT16" s="957"/>
      <c r="CU16" s="957"/>
      <c r="CV16" s="967"/>
      <c r="CW16" s="956"/>
      <c r="CX16" s="957"/>
      <c r="CY16" s="957"/>
      <c r="CZ16" s="957"/>
      <c r="DA16" s="967"/>
      <c r="DB16" s="956"/>
      <c r="DC16" s="957"/>
      <c r="DD16" s="957"/>
      <c r="DE16" s="957"/>
      <c r="DF16" s="967"/>
      <c r="DG16" s="956"/>
      <c r="DH16" s="957"/>
      <c r="DI16" s="957"/>
      <c r="DJ16" s="957"/>
      <c r="DK16" s="967"/>
      <c r="DL16" s="956"/>
      <c r="DM16" s="957"/>
      <c r="DN16" s="957"/>
      <c r="DO16" s="957"/>
      <c r="DP16" s="967"/>
      <c r="DQ16" s="956"/>
      <c r="DR16" s="957"/>
      <c r="DS16" s="957"/>
      <c r="DT16" s="957"/>
      <c r="DU16" s="967"/>
      <c r="DV16" s="949"/>
      <c r="DW16" s="950"/>
      <c r="DX16" s="950"/>
      <c r="DY16" s="950"/>
      <c r="DZ16" s="968"/>
      <c r="EA16" s="67"/>
    </row>
    <row r="17" spans="1:131" s="47" customFormat="1" ht="26.25" customHeight="1">
      <c r="A17" s="52">
        <v>11</v>
      </c>
      <c r="B17" s="949"/>
      <c r="C17" s="950"/>
      <c r="D17" s="950"/>
      <c r="E17" s="950"/>
      <c r="F17" s="950"/>
      <c r="G17" s="950"/>
      <c r="H17" s="950"/>
      <c r="I17" s="950"/>
      <c r="J17" s="950"/>
      <c r="K17" s="950"/>
      <c r="L17" s="950"/>
      <c r="M17" s="950"/>
      <c r="N17" s="950"/>
      <c r="O17" s="950"/>
      <c r="P17" s="951"/>
      <c r="Q17" s="952"/>
      <c r="R17" s="953"/>
      <c r="S17" s="953"/>
      <c r="T17" s="953"/>
      <c r="U17" s="953"/>
      <c r="V17" s="953"/>
      <c r="W17" s="953"/>
      <c r="X17" s="953"/>
      <c r="Y17" s="953"/>
      <c r="Z17" s="953"/>
      <c r="AA17" s="953"/>
      <c r="AB17" s="953"/>
      <c r="AC17" s="953"/>
      <c r="AD17" s="953"/>
      <c r="AE17" s="959"/>
      <c r="AF17" s="979"/>
      <c r="AG17" s="957"/>
      <c r="AH17" s="957"/>
      <c r="AI17" s="957"/>
      <c r="AJ17" s="980"/>
      <c r="AK17" s="958"/>
      <c r="AL17" s="953"/>
      <c r="AM17" s="953"/>
      <c r="AN17" s="953"/>
      <c r="AO17" s="953"/>
      <c r="AP17" s="953"/>
      <c r="AQ17" s="953"/>
      <c r="AR17" s="953"/>
      <c r="AS17" s="953"/>
      <c r="AT17" s="953"/>
      <c r="AU17" s="954"/>
      <c r="AV17" s="954"/>
      <c r="AW17" s="954"/>
      <c r="AX17" s="954"/>
      <c r="AY17" s="955"/>
      <c r="AZ17" s="56"/>
      <c r="BA17" s="56"/>
      <c r="BB17" s="56"/>
      <c r="BC17" s="56"/>
      <c r="BD17" s="56"/>
      <c r="BE17" s="67"/>
      <c r="BF17" s="67"/>
      <c r="BG17" s="67"/>
      <c r="BH17" s="67"/>
      <c r="BI17" s="67"/>
      <c r="BJ17" s="67"/>
      <c r="BK17" s="67"/>
      <c r="BL17" s="67"/>
      <c r="BM17" s="67"/>
      <c r="BN17" s="67"/>
      <c r="BO17" s="67"/>
      <c r="BP17" s="67"/>
      <c r="BQ17" s="52">
        <v>11</v>
      </c>
      <c r="BR17" s="72"/>
      <c r="BS17" s="949"/>
      <c r="BT17" s="950"/>
      <c r="BU17" s="950"/>
      <c r="BV17" s="950"/>
      <c r="BW17" s="950"/>
      <c r="BX17" s="950"/>
      <c r="BY17" s="950"/>
      <c r="BZ17" s="950"/>
      <c r="CA17" s="950"/>
      <c r="CB17" s="950"/>
      <c r="CC17" s="950"/>
      <c r="CD17" s="950"/>
      <c r="CE17" s="950"/>
      <c r="CF17" s="950"/>
      <c r="CG17" s="951"/>
      <c r="CH17" s="956"/>
      <c r="CI17" s="957"/>
      <c r="CJ17" s="957"/>
      <c r="CK17" s="957"/>
      <c r="CL17" s="967"/>
      <c r="CM17" s="956"/>
      <c r="CN17" s="957"/>
      <c r="CO17" s="957"/>
      <c r="CP17" s="957"/>
      <c r="CQ17" s="967"/>
      <c r="CR17" s="956"/>
      <c r="CS17" s="957"/>
      <c r="CT17" s="957"/>
      <c r="CU17" s="957"/>
      <c r="CV17" s="967"/>
      <c r="CW17" s="956"/>
      <c r="CX17" s="957"/>
      <c r="CY17" s="957"/>
      <c r="CZ17" s="957"/>
      <c r="DA17" s="967"/>
      <c r="DB17" s="956"/>
      <c r="DC17" s="957"/>
      <c r="DD17" s="957"/>
      <c r="DE17" s="957"/>
      <c r="DF17" s="967"/>
      <c r="DG17" s="956"/>
      <c r="DH17" s="957"/>
      <c r="DI17" s="957"/>
      <c r="DJ17" s="957"/>
      <c r="DK17" s="967"/>
      <c r="DL17" s="956"/>
      <c r="DM17" s="957"/>
      <c r="DN17" s="957"/>
      <c r="DO17" s="957"/>
      <c r="DP17" s="967"/>
      <c r="DQ17" s="956"/>
      <c r="DR17" s="957"/>
      <c r="DS17" s="957"/>
      <c r="DT17" s="957"/>
      <c r="DU17" s="967"/>
      <c r="DV17" s="949"/>
      <c r="DW17" s="950"/>
      <c r="DX17" s="950"/>
      <c r="DY17" s="950"/>
      <c r="DZ17" s="968"/>
      <c r="EA17" s="67"/>
    </row>
    <row r="18" spans="1:131" s="47" customFormat="1" ht="26.25" customHeight="1">
      <c r="A18" s="52">
        <v>12</v>
      </c>
      <c r="B18" s="949"/>
      <c r="C18" s="950"/>
      <c r="D18" s="950"/>
      <c r="E18" s="950"/>
      <c r="F18" s="950"/>
      <c r="G18" s="950"/>
      <c r="H18" s="950"/>
      <c r="I18" s="950"/>
      <c r="J18" s="950"/>
      <c r="K18" s="950"/>
      <c r="L18" s="950"/>
      <c r="M18" s="950"/>
      <c r="N18" s="950"/>
      <c r="O18" s="950"/>
      <c r="P18" s="951"/>
      <c r="Q18" s="952"/>
      <c r="R18" s="953"/>
      <c r="S18" s="953"/>
      <c r="T18" s="953"/>
      <c r="U18" s="953"/>
      <c r="V18" s="953"/>
      <c r="W18" s="953"/>
      <c r="X18" s="953"/>
      <c r="Y18" s="953"/>
      <c r="Z18" s="953"/>
      <c r="AA18" s="953"/>
      <c r="AB18" s="953"/>
      <c r="AC18" s="953"/>
      <c r="AD18" s="953"/>
      <c r="AE18" s="959"/>
      <c r="AF18" s="979"/>
      <c r="AG18" s="957"/>
      <c r="AH18" s="957"/>
      <c r="AI18" s="957"/>
      <c r="AJ18" s="980"/>
      <c r="AK18" s="958"/>
      <c r="AL18" s="953"/>
      <c r="AM18" s="953"/>
      <c r="AN18" s="953"/>
      <c r="AO18" s="953"/>
      <c r="AP18" s="953"/>
      <c r="AQ18" s="953"/>
      <c r="AR18" s="953"/>
      <c r="AS18" s="953"/>
      <c r="AT18" s="953"/>
      <c r="AU18" s="954"/>
      <c r="AV18" s="954"/>
      <c r="AW18" s="954"/>
      <c r="AX18" s="954"/>
      <c r="AY18" s="955"/>
      <c r="AZ18" s="56"/>
      <c r="BA18" s="56"/>
      <c r="BB18" s="56"/>
      <c r="BC18" s="56"/>
      <c r="BD18" s="56"/>
      <c r="BE18" s="67"/>
      <c r="BF18" s="67"/>
      <c r="BG18" s="67"/>
      <c r="BH18" s="67"/>
      <c r="BI18" s="67"/>
      <c r="BJ18" s="67"/>
      <c r="BK18" s="67"/>
      <c r="BL18" s="67"/>
      <c r="BM18" s="67"/>
      <c r="BN18" s="67"/>
      <c r="BO18" s="67"/>
      <c r="BP18" s="67"/>
      <c r="BQ18" s="52">
        <v>12</v>
      </c>
      <c r="BR18" s="72"/>
      <c r="BS18" s="949"/>
      <c r="BT18" s="950"/>
      <c r="BU18" s="950"/>
      <c r="BV18" s="950"/>
      <c r="BW18" s="950"/>
      <c r="BX18" s="950"/>
      <c r="BY18" s="950"/>
      <c r="BZ18" s="950"/>
      <c r="CA18" s="950"/>
      <c r="CB18" s="950"/>
      <c r="CC18" s="950"/>
      <c r="CD18" s="950"/>
      <c r="CE18" s="950"/>
      <c r="CF18" s="950"/>
      <c r="CG18" s="951"/>
      <c r="CH18" s="956"/>
      <c r="CI18" s="957"/>
      <c r="CJ18" s="957"/>
      <c r="CK18" s="957"/>
      <c r="CL18" s="967"/>
      <c r="CM18" s="956"/>
      <c r="CN18" s="957"/>
      <c r="CO18" s="957"/>
      <c r="CP18" s="957"/>
      <c r="CQ18" s="967"/>
      <c r="CR18" s="956"/>
      <c r="CS18" s="957"/>
      <c r="CT18" s="957"/>
      <c r="CU18" s="957"/>
      <c r="CV18" s="967"/>
      <c r="CW18" s="956"/>
      <c r="CX18" s="957"/>
      <c r="CY18" s="957"/>
      <c r="CZ18" s="957"/>
      <c r="DA18" s="967"/>
      <c r="DB18" s="956"/>
      <c r="DC18" s="957"/>
      <c r="DD18" s="957"/>
      <c r="DE18" s="957"/>
      <c r="DF18" s="967"/>
      <c r="DG18" s="956"/>
      <c r="DH18" s="957"/>
      <c r="DI18" s="957"/>
      <c r="DJ18" s="957"/>
      <c r="DK18" s="967"/>
      <c r="DL18" s="956"/>
      <c r="DM18" s="957"/>
      <c r="DN18" s="957"/>
      <c r="DO18" s="957"/>
      <c r="DP18" s="967"/>
      <c r="DQ18" s="956"/>
      <c r="DR18" s="957"/>
      <c r="DS18" s="957"/>
      <c r="DT18" s="957"/>
      <c r="DU18" s="967"/>
      <c r="DV18" s="949"/>
      <c r="DW18" s="950"/>
      <c r="DX18" s="950"/>
      <c r="DY18" s="950"/>
      <c r="DZ18" s="968"/>
      <c r="EA18" s="67"/>
    </row>
    <row r="19" spans="1:131" s="47" customFormat="1" ht="26.25" customHeight="1">
      <c r="A19" s="52">
        <v>13</v>
      </c>
      <c r="B19" s="949"/>
      <c r="C19" s="950"/>
      <c r="D19" s="950"/>
      <c r="E19" s="950"/>
      <c r="F19" s="950"/>
      <c r="G19" s="950"/>
      <c r="H19" s="950"/>
      <c r="I19" s="950"/>
      <c r="J19" s="950"/>
      <c r="K19" s="950"/>
      <c r="L19" s="950"/>
      <c r="M19" s="950"/>
      <c r="N19" s="950"/>
      <c r="O19" s="950"/>
      <c r="P19" s="951"/>
      <c r="Q19" s="952"/>
      <c r="R19" s="953"/>
      <c r="S19" s="953"/>
      <c r="T19" s="953"/>
      <c r="U19" s="953"/>
      <c r="V19" s="953"/>
      <c r="W19" s="953"/>
      <c r="X19" s="953"/>
      <c r="Y19" s="953"/>
      <c r="Z19" s="953"/>
      <c r="AA19" s="953"/>
      <c r="AB19" s="953"/>
      <c r="AC19" s="953"/>
      <c r="AD19" s="953"/>
      <c r="AE19" s="959"/>
      <c r="AF19" s="979"/>
      <c r="AG19" s="957"/>
      <c r="AH19" s="957"/>
      <c r="AI19" s="957"/>
      <c r="AJ19" s="980"/>
      <c r="AK19" s="958"/>
      <c r="AL19" s="953"/>
      <c r="AM19" s="953"/>
      <c r="AN19" s="953"/>
      <c r="AO19" s="953"/>
      <c r="AP19" s="953"/>
      <c r="AQ19" s="953"/>
      <c r="AR19" s="953"/>
      <c r="AS19" s="953"/>
      <c r="AT19" s="953"/>
      <c r="AU19" s="954"/>
      <c r="AV19" s="954"/>
      <c r="AW19" s="954"/>
      <c r="AX19" s="954"/>
      <c r="AY19" s="955"/>
      <c r="AZ19" s="56"/>
      <c r="BA19" s="56"/>
      <c r="BB19" s="56"/>
      <c r="BC19" s="56"/>
      <c r="BD19" s="56"/>
      <c r="BE19" s="67"/>
      <c r="BF19" s="67"/>
      <c r="BG19" s="67"/>
      <c r="BH19" s="67"/>
      <c r="BI19" s="67"/>
      <c r="BJ19" s="67"/>
      <c r="BK19" s="67"/>
      <c r="BL19" s="67"/>
      <c r="BM19" s="67"/>
      <c r="BN19" s="67"/>
      <c r="BO19" s="67"/>
      <c r="BP19" s="67"/>
      <c r="BQ19" s="52">
        <v>13</v>
      </c>
      <c r="BR19" s="72"/>
      <c r="BS19" s="949"/>
      <c r="BT19" s="950"/>
      <c r="BU19" s="950"/>
      <c r="BV19" s="950"/>
      <c r="BW19" s="950"/>
      <c r="BX19" s="950"/>
      <c r="BY19" s="950"/>
      <c r="BZ19" s="950"/>
      <c r="CA19" s="950"/>
      <c r="CB19" s="950"/>
      <c r="CC19" s="950"/>
      <c r="CD19" s="950"/>
      <c r="CE19" s="950"/>
      <c r="CF19" s="950"/>
      <c r="CG19" s="951"/>
      <c r="CH19" s="956"/>
      <c r="CI19" s="957"/>
      <c r="CJ19" s="957"/>
      <c r="CK19" s="957"/>
      <c r="CL19" s="967"/>
      <c r="CM19" s="956"/>
      <c r="CN19" s="957"/>
      <c r="CO19" s="957"/>
      <c r="CP19" s="957"/>
      <c r="CQ19" s="967"/>
      <c r="CR19" s="956"/>
      <c r="CS19" s="957"/>
      <c r="CT19" s="957"/>
      <c r="CU19" s="957"/>
      <c r="CV19" s="967"/>
      <c r="CW19" s="956"/>
      <c r="CX19" s="957"/>
      <c r="CY19" s="957"/>
      <c r="CZ19" s="957"/>
      <c r="DA19" s="967"/>
      <c r="DB19" s="956"/>
      <c r="DC19" s="957"/>
      <c r="DD19" s="957"/>
      <c r="DE19" s="957"/>
      <c r="DF19" s="967"/>
      <c r="DG19" s="956"/>
      <c r="DH19" s="957"/>
      <c r="DI19" s="957"/>
      <c r="DJ19" s="957"/>
      <c r="DK19" s="967"/>
      <c r="DL19" s="956"/>
      <c r="DM19" s="957"/>
      <c r="DN19" s="957"/>
      <c r="DO19" s="957"/>
      <c r="DP19" s="967"/>
      <c r="DQ19" s="956"/>
      <c r="DR19" s="957"/>
      <c r="DS19" s="957"/>
      <c r="DT19" s="957"/>
      <c r="DU19" s="967"/>
      <c r="DV19" s="949"/>
      <c r="DW19" s="950"/>
      <c r="DX19" s="950"/>
      <c r="DY19" s="950"/>
      <c r="DZ19" s="968"/>
      <c r="EA19" s="67"/>
    </row>
    <row r="20" spans="1:131" s="47" customFormat="1" ht="26.25" customHeight="1">
      <c r="A20" s="52">
        <v>14</v>
      </c>
      <c r="B20" s="949"/>
      <c r="C20" s="950"/>
      <c r="D20" s="950"/>
      <c r="E20" s="950"/>
      <c r="F20" s="950"/>
      <c r="G20" s="950"/>
      <c r="H20" s="950"/>
      <c r="I20" s="950"/>
      <c r="J20" s="950"/>
      <c r="K20" s="950"/>
      <c r="L20" s="950"/>
      <c r="M20" s="950"/>
      <c r="N20" s="950"/>
      <c r="O20" s="950"/>
      <c r="P20" s="951"/>
      <c r="Q20" s="952"/>
      <c r="R20" s="953"/>
      <c r="S20" s="953"/>
      <c r="T20" s="953"/>
      <c r="U20" s="953"/>
      <c r="V20" s="953"/>
      <c r="W20" s="953"/>
      <c r="X20" s="953"/>
      <c r="Y20" s="953"/>
      <c r="Z20" s="953"/>
      <c r="AA20" s="953"/>
      <c r="AB20" s="953"/>
      <c r="AC20" s="953"/>
      <c r="AD20" s="953"/>
      <c r="AE20" s="959"/>
      <c r="AF20" s="979"/>
      <c r="AG20" s="957"/>
      <c r="AH20" s="957"/>
      <c r="AI20" s="957"/>
      <c r="AJ20" s="980"/>
      <c r="AK20" s="958"/>
      <c r="AL20" s="953"/>
      <c r="AM20" s="953"/>
      <c r="AN20" s="953"/>
      <c r="AO20" s="953"/>
      <c r="AP20" s="953"/>
      <c r="AQ20" s="953"/>
      <c r="AR20" s="953"/>
      <c r="AS20" s="953"/>
      <c r="AT20" s="953"/>
      <c r="AU20" s="954"/>
      <c r="AV20" s="954"/>
      <c r="AW20" s="954"/>
      <c r="AX20" s="954"/>
      <c r="AY20" s="955"/>
      <c r="AZ20" s="56"/>
      <c r="BA20" s="56"/>
      <c r="BB20" s="56"/>
      <c r="BC20" s="56"/>
      <c r="BD20" s="56"/>
      <c r="BE20" s="67"/>
      <c r="BF20" s="67"/>
      <c r="BG20" s="67"/>
      <c r="BH20" s="67"/>
      <c r="BI20" s="67"/>
      <c r="BJ20" s="67"/>
      <c r="BK20" s="67"/>
      <c r="BL20" s="67"/>
      <c r="BM20" s="67"/>
      <c r="BN20" s="67"/>
      <c r="BO20" s="67"/>
      <c r="BP20" s="67"/>
      <c r="BQ20" s="52">
        <v>14</v>
      </c>
      <c r="BR20" s="72"/>
      <c r="BS20" s="949"/>
      <c r="BT20" s="950"/>
      <c r="BU20" s="950"/>
      <c r="BV20" s="950"/>
      <c r="BW20" s="950"/>
      <c r="BX20" s="950"/>
      <c r="BY20" s="950"/>
      <c r="BZ20" s="950"/>
      <c r="CA20" s="950"/>
      <c r="CB20" s="950"/>
      <c r="CC20" s="950"/>
      <c r="CD20" s="950"/>
      <c r="CE20" s="950"/>
      <c r="CF20" s="950"/>
      <c r="CG20" s="951"/>
      <c r="CH20" s="956"/>
      <c r="CI20" s="957"/>
      <c r="CJ20" s="957"/>
      <c r="CK20" s="957"/>
      <c r="CL20" s="967"/>
      <c r="CM20" s="956"/>
      <c r="CN20" s="957"/>
      <c r="CO20" s="957"/>
      <c r="CP20" s="957"/>
      <c r="CQ20" s="967"/>
      <c r="CR20" s="956"/>
      <c r="CS20" s="957"/>
      <c r="CT20" s="957"/>
      <c r="CU20" s="957"/>
      <c r="CV20" s="967"/>
      <c r="CW20" s="956"/>
      <c r="CX20" s="957"/>
      <c r="CY20" s="957"/>
      <c r="CZ20" s="957"/>
      <c r="DA20" s="967"/>
      <c r="DB20" s="956"/>
      <c r="DC20" s="957"/>
      <c r="DD20" s="957"/>
      <c r="DE20" s="957"/>
      <c r="DF20" s="967"/>
      <c r="DG20" s="956"/>
      <c r="DH20" s="957"/>
      <c r="DI20" s="957"/>
      <c r="DJ20" s="957"/>
      <c r="DK20" s="967"/>
      <c r="DL20" s="956"/>
      <c r="DM20" s="957"/>
      <c r="DN20" s="957"/>
      <c r="DO20" s="957"/>
      <c r="DP20" s="967"/>
      <c r="DQ20" s="956"/>
      <c r="DR20" s="957"/>
      <c r="DS20" s="957"/>
      <c r="DT20" s="957"/>
      <c r="DU20" s="967"/>
      <c r="DV20" s="949"/>
      <c r="DW20" s="950"/>
      <c r="DX20" s="950"/>
      <c r="DY20" s="950"/>
      <c r="DZ20" s="968"/>
      <c r="EA20" s="67"/>
    </row>
    <row r="21" spans="1:131" s="47" customFormat="1" ht="26.25" customHeight="1">
      <c r="A21" s="52">
        <v>15</v>
      </c>
      <c r="B21" s="949"/>
      <c r="C21" s="950"/>
      <c r="D21" s="950"/>
      <c r="E21" s="950"/>
      <c r="F21" s="950"/>
      <c r="G21" s="950"/>
      <c r="H21" s="950"/>
      <c r="I21" s="950"/>
      <c r="J21" s="950"/>
      <c r="K21" s="950"/>
      <c r="L21" s="950"/>
      <c r="M21" s="950"/>
      <c r="N21" s="950"/>
      <c r="O21" s="950"/>
      <c r="P21" s="951"/>
      <c r="Q21" s="952"/>
      <c r="R21" s="953"/>
      <c r="S21" s="953"/>
      <c r="T21" s="953"/>
      <c r="U21" s="953"/>
      <c r="V21" s="953"/>
      <c r="W21" s="953"/>
      <c r="X21" s="953"/>
      <c r="Y21" s="953"/>
      <c r="Z21" s="953"/>
      <c r="AA21" s="953"/>
      <c r="AB21" s="953"/>
      <c r="AC21" s="953"/>
      <c r="AD21" s="953"/>
      <c r="AE21" s="959"/>
      <c r="AF21" s="979"/>
      <c r="AG21" s="957"/>
      <c r="AH21" s="957"/>
      <c r="AI21" s="957"/>
      <c r="AJ21" s="980"/>
      <c r="AK21" s="958"/>
      <c r="AL21" s="953"/>
      <c r="AM21" s="953"/>
      <c r="AN21" s="953"/>
      <c r="AO21" s="953"/>
      <c r="AP21" s="953"/>
      <c r="AQ21" s="953"/>
      <c r="AR21" s="953"/>
      <c r="AS21" s="953"/>
      <c r="AT21" s="953"/>
      <c r="AU21" s="954"/>
      <c r="AV21" s="954"/>
      <c r="AW21" s="954"/>
      <c r="AX21" s="954"/>
      <c r="AY21" s="955"/>
      <c r="AZ21" s="56"/>
      <c r="BA21" s="56"/>
      <c r="BB21" s="56"/>
      <c r="BC21" s="56"/>
      <c r="BD21" s="56"/>
      <c r="BE21" s="67"/>
      <c r="BF21" s="67"/>
      <c r="BG21" s="67"/>
      <c r="BH21" s="67"/>
      <c r="BI21" s="67"/>
      <c r="BJ21" s="67"/>
      <c r="BK21" s="67"/>
      <c r="BL21" s="67"/>
      <c r="BM21" s="67"/>
      <c r="BN21" s="67"/>
      <c r="BO21" s="67"/>
      <c r="BP21" s="67"/>
      <c r="BQ21" s="52">
        <v>15</v>
      </c>
      <c r="BR21" s="72"/>
      <c r="BS21" s="949"/>
      <c r="BT21" s="950"/>
      <c r="BU21" s="950"/>
      <c r="BV21" s="950"/>
      <c r="BW21" s="950"/>
      <c r="BX21" s="950"/>
      <c r="BY21" s="950"/>
      <c r="BZ21" s="950"/>
      <c r="CA21" s="950"/>
      <c r="CB21" s="950"/>
      <c r="CC21" s="950"/>
      <c r="CD21" s="950"/>
      <c r="CE21" s="950"/>
      <c r="CF21" s="950"/>
      <c r="CG21" s="951"/>
      <c r="CH21" s="956"/>
      <c r="CI21" s="957"/>
      <c r="CJ21" s="957"/>
      <c r="CK21" s="957"/>
      <c r="CL21" s="967"/>
      <c r="CM21" s="956"/>
      <c r="CN21" s="957"/>
      <c r="CO21" s="957"/>
      <c r="CP21" s="957"/>
      <c r="CQ21" s="967"/>
      <c r="CR21" s="956"/>
      <c r="CS21" s="957"/>
      <c r="CT21" s="957"/>
      <c r="CU21" s="957"/>
      <c r="CV21" s="967"/>
      <c r="CW21" s="956"/>
      <c r="CX21" s="957"/>
      <c r="CY21" s="957"/>
      <c r="CZ21" s="957"/>
      <c r="DA21" s="967"/>
      <c r="DB21" s="956"/>
      <c r="DC21" s="957"/>
      <c r="DD21" s="957"/>
      <c r="DE21" s="957"/>
      <c r="DF21" s="967"/>
      <c r="DG21" s="956"/>
      <c r="DH21" s="957"/>
      <c r="DI21" s="957"/>
      <c r="DJ21" s="957"/>
      <c r="DK21" s="967"/>
      <c r="DL21" s="956"/>
      <c r="DM21" s="957"/>
      <c r="DN21" s="957"/>
      <c r="DO21" s="957"/>
      <c r="DP21" s="967"/>
      <c r="DQ21" s="956"/>
      <c r="DR21" s="957"/>
      <c r="DS21" s="957"/>
      <c r="DT21" s="957"/>
      <c r="DU21" s="967"/>
      <c r="DV21" s="949"/>
      <c r="DW21" s="950"/>
      <c r="DX21" s="950"/>
      <c r="DY21" s="950"/>
      <c r="DZ21" s="968"/>
      <c r="EA21" s="67"/>
    </row>
    <row r="22" spans="1:131" s="47" customFormat="1" ht="26.25" customHeight="1">
      <c r="A22" s="52">
        <v>16</v>
      </c>
      <c r="B22" s="949"/>
      <c r="C22" s="950"/>
      <c r="D22" s="950"/>
      <c r="E22" s="950"/>
      <c r="F22" s="950"/>
      <c r="G22" s="950"/>
      <c r="H22" s="950"/>
      <c r="I22" s="950"/>
      <c r="J22" s="950"/>
      <c r="K22" s="950"/>
      <c r="L22" s="950"/>
      <c r="M22" s="950"/>
      <c r="N22" s="950"/>
      <c r="O22" s="950"/>
      <c r="P22" s="951"/>
      <c r="Q22" s="1000"/>
      <c r="R22" s="1001"/>
      <c r="S22" s="1001"/>
      <c r="T22" s="1001"/>
      <c r="U22" s="1001"/>
      <c r="V22" s="1001"/>
      <c r="W22" s="1001"/>
      <c r="X22" s="1001"/>
      <c r="Y22" s="1001"/>
      <c r="Z22" s="1001"/>
      <c r="AA22" s="1001"/>
      <c r="AB22" s="1001"/>
      <c r="AC22" s="1001"/>
      <c r="AD22" s="1001"/>
      <c r="AE22" s="1002"/>
      <c r="AF22" s="979"/>
      <c r="AG22" s="957"/>
      <c r="AH22" s="957"/>
      <c r="AI22" s="957"/>
      <c r="AJ22" s="980"/>
      <c r="AK22" s="1003"/>
      <c r="AL22" s="1001"/>
      <c r="AM22" s="1001"/>
      <c r="AN22" s="1001"/>
      <c r="AO22" s="1001"/>
      <c r="AP22" s="1001"/>
      <c r="AQ22" s="1001"/>
      <c r="AR22" s="1001"/>
      <c r="AS22" s="1001"/>
      <c r="AT22" s="1001"/>
      <c r="AU22" s="1004"/>
      <c r="AV22" s="1004"/>
      <c r="AW22" s="1004"/>
      <c r="AX22" s="1004"/>
      <c r="AY22" s="1005"/>
      <c r="AZ22" s="984" t="s">
        <v>452</v>
      </c>
      <c r="BA22" s="984"/>
      <c r="BB22" s="984"/>
      <c r="BC22" s="984"/>
      <c r="BD22" s="985"/>
      <c r="BE22" s="67"/>
      <c r="BF22" s="67"/>
      <c r="BG22" s="67"/>
      <c r="BH22" s="67"/>
      <c r="BI22" s="67"/>
      <c r="BJ22" s="67"/>
      <c r="BK22" s="67"/>
      <c r="BL22" s="67"/>
      <c r="BM22" s="67"/>
      <c r="BN22" s="67"/>
      <c r="BO22" s="67"/>
      <c r="BP22" s="67"/>
      <c r="BQ22" s="52">
        <v>16</v>
      </c>
      <c r="BR22" s="72"/>
      <c r="BS22" s="949"/>
      <c r="BT22" s="950"/>
      <c r="BU22" s="950"/>
      <c r="BV22" s="950"/>
      <c r="BW22" s="950"/>
      <c r="BX22" s="950"/>
      <c r="BY22" s="950"/>
      <c r="BZ22" s="950"/>
      <c r="CA22" s="950"/>
      <c r="CB22" s="950"/>
      <c r="CC22" s="950"/>
      <c r="CD22" s="950"/>
      <c r="CE22" s="950"/>
      <c r="CF22" s="950"/>
      <c r="CG22" s="951"/>
      <c r="CH22" s="956"/>
      <c r="CI22" s="957"/>
      <c r="CJ22" s="957"/>
      <c r="CK22" s="957"/>
      <c r="CL22" s="967"/>
      <c r="CM22" s="956"/>
      <c r="CN22" s="957"/>
      <c r="CO22" s="957"/>
      <c r="CP22" s="957"/>
      <c r="CQ22" s="967"/>
      <c r="CR22" s="956"/>
      <c r="CS22" s="957"/>
      <c r="CT22" s="957"/>
      <c r="CU22" s="957"/>
      <c r="CV22" s="967"/>
      <c r="CW22" s="956"/>
      <c r="CX22" s="957"/>
      <c r="CY22" s="957"/>
      <c r="CZ22" s="957"/>
      <c r="DA22" s="967"/>
      <c r="DB22" s="956"/>
      <c r="DC22" s="957"/>
      <c r="DD22" s="957"/>
      <c r="DE22" s="957"/>
      <c r="DF22" s="967"/>
      <c r="DG22" s="956"/>
      <c r="DH22" s="957"/>
      <c r="DI22" s="957"/>
      <c r="DJ22" s="957"/>
      <c r="DK22" s="967"/>
      <c r="DL22" s="956"/>
      <c r="DM22" s="957"/>
      <c r="DN22" s="957"/>
      <c r="DO22" s="957"/>
      <c r="DP22" s="967"/>
      <c r="DQ22" s="956"/>
      <c r="DR22" s="957"/>
      <c r="DS22" s="957"/>
      <c r="DT22" s="957"/>
      <c r="DU22" s="967"/>
      <c r="DV22" s="949"/>
      <c r="DW22" s="950"/>
      <c r="DX22" s="950"/>
      <c r="DY22" s="950"/>
      <c r="DZ22" s="968"/>
      <c r="EA22" s="67"/>
    </row>
    <row r="23" spans="1:131" s="47" customFormat="1" ht="26.25" customHeight="1">
      <c r="A23" s="53" t="s">
        <v>253</v>
      </c>
      <c r="B23" s="927" t="s">
        <v>306</v>
      </c>
      <c r="C23" s="928"/>
      <c r="D23" s="928"/>
      <c r="E23" s="928"/>
      <c r="F23" s="928"/>
      <c r="G23" s="928"/>
      <c r="H23" s="928"/>
      <c r="I23" s="928"/>
      <c r="J23" s="928"/>
      <c r="K23" s="928"/>
      <c r="L23" s="928"/>
      <c r="M23" s="928"/>
      <c r="N23" s="928"/>
      <c r="O23" s="928"/>
      <c r="P23" s="929"/>
      <c r="Q23" s="998">
        <v>35276</v>
      </c>
      <c r="R23" s="939"/>
      <c r="S23" s="939"/>
      <c r="T23" s="939"/>
      <c r="U23" s="939"/>
      <c r="V23" s="939">
        <v>32264</v>
      </c>
      <c r="W23" s="939"/>
      <c r="X23" s="939"/>
      <c r="Y23" s="939"/>
      <c r="Z23" s="939"/>
      <c r="AA23" s="939">
        <v>3012</v>
      </c>
      <c r="AB23" s="939"/>
      <c r="AC23" s="939"/>
      <c r="AD23" s="939"/>
      <c r="AE23" s="999"/>
      <c r="AF23" s="970">
        <v>2863</v>
      </c>
      <c r="AG23" s="939"/>
      <c r="AH23" s="939"/>
      <c r="AI23" s="939"/>
      <c r="AJ23" s="971"/>
      <c r="AK23" s="972"/>
      <c r="AL23" s="938"/>
      <c r="AM23" s="938"/>
      <c r="AN23" s="938"/>
      <c r="AO23" s="938"/>
      <c r="AP23" s="939">
        <v>17743</v>
      </c>
      <c r="AQ23" s="939"/>
      <c r="AR23" s="939"/>
      <c r="AS23" s="939"/>
      <c r="AT23" s="939"/>
      <c r="AU23" s="940"/>
      <c r="AV23" s="940"/>
      <c r="AW23" s="940"/>
      <c r="AX23" s="940"/>
      <c r="AY23" s="941"/>
      <c r="AZ23" s="974" t="s">
        <v>202</v>
      </c>
      <c r="BA23" s="934"/>
      <c r="BB23" s="934"/>
      <c r="BC23" s="934"/>
      <c r="BD23" s="975"/>
      <c r="BE23" s="67"/>
      <c r="BF23" s="67"/>
      <c r="BG23" s="67"/>
      <c r="BH23" s="67"/>
      <c r="BI23" s="67"/>
      <c r="BJ23" s="67"/>
      <c r="BK23" s="67"/>
      <c r="BL23" s="67"/>
      <c r="BM23" s="67"/>
      <c r="BN23" s="67"/>
      <c r="BO23" s="67"/>
      <c r="BP23" s="67"/>
      <c r="BQ23" s="52">
        <v>17</v>
      </c>
      <c r="BR23" s="72"/>
      <c r="BS23" s="949"/>
      <c r="BT23" s="950"/>
      <c r="BU23" s="950"/>
      <c r="BV23" s="950"/>
      <c r="BW23" s="950"/>
      <c r="BX23" s="950"/>
      <c r="BY23" s="950"/>
      <c r="BZ23" s="950"/>
      <c r="CA23" s="950"/>
      <c r="CB23" s="950"/>
      <c r="CC23" s="950"/>
      <c r="CD23" s="950"/>
      <c r="CE23" s="950"/>
      <c r="CF23" s="950"/>
      <c r="CG23" s="951"/>
      <c r="CH23" s="956"/>
      <c r="CI23" s="957"/>
      <c r="CJ23" s="957"/>
      <c r="CK23" s="957"/>
      <c r="CL23" s="967"/>
      <c r="CM23" s="956"/>
      <c r="CN23" s="957"/>
      <c r="CO23" s="957"/>
      <c r="CP23" s="957"/>
      <c r="CQ23" s="967"/>
      <c r="CR23" s="956"/>
      <c r="CS23" s="957"/>
      <c r="CT23" s="957"/>
      <c r="CU23" s="957"/>
      <c r="CV23" s="967"/>
      <c r="CW23" s="956"/>
      <c r="CX23" s="957"/>
      <c r="CY23" s="957"/>
      <c r="CZ23" s="957"/>
      <c r="DA23" s="967"/>
      <c r="DB23" s="956"/>
      <c r="DC23" s="957"/>
      <c r="DD23" s="957"/>
      <c r="DE23" s="957"/>
      <c r="DF23" s="967"/>
      <c r="DG23" s="956"/>
      <c r="DH23" s="957"/>
      <c r="DI23" s="957"/>
      <c r="DJ23" s="957"/>
      <c r="DK23" s="967"/>
      <c r="DL23" s="956"/>
      <c r="DM23" s="957"/>
      <c r="DN23" s="957"/>
      <c r="DO23" s="957"/>
      <c r="DP23" s="967"/>
      <c r="DQ23" s="956"/>
      <c r="DR23" s="957"/>
      <c r="DS23" s="957"/>
      <c r="DT23" s="957"/>
      <c r="DU23" s="967"/>
      <c r="DV23" s="949"/>
      <c r="DW23" s="950"/>
      <c r="DX23" s="950"/>
      <c r="DY23" s="950"/>
      <c r="DZ23" s="968"/>
      <c r="EA23" s="67"/>
    </row>
    <row r="24" spans="1:131" s="47" customFormat="1" ht="26.25" customHeight="1">
      <c r="A24" s="996" t="s">
        <v>387</v>
      </c>
      <c r="B24" s="996"/>
      <c r="C24" s="996"/>
      <c r="D24" s="996"/>
      <c r="E24" s="996"/>
      <c r="F24" s="996"/>
      <c r="G24" s="996"/>
      <c r="H24" s="996"/>
      <c r="I24" s="996"/>
      <c r="J24" s="996"/>
      <c r="K24" s="996"/>
      <c r="L24" s="996"/>
      <c r="M24" s="996"/>
      <c r="N24" s="996"/>
      <c r="O24" s="996"/>
      <c r="P24" s="996"/>
      <c r="Q24" s="996"/>
      <c r="R24" s="996"/>
      <c r="S24" s="996"/>
      <c r="T24" s="996"/>
      <c r="U24" s="996"/>
      <c r="V24" s="996"/>
      <c r="W24" s="996"/>
      <c r="X24" s="996"/>
      <c r="Y24" s="996"/>
      <c r="Z24" s="996"/>
      <c r="AA24" s="996"/>
      <c r="AB24" s="996"/>
      <c r="AC24" s="996"/>
      <c r="AD24" s="996"/>
      <c r="AE24" s="996"/>
      <c r="AF24" s="996"/>
      <c r="AG24" s="996"/>
      <c r="AH24" s="996"/>
      <c r="AI24" s="996"/>
      <c r="AJ24" s="996"/>
      <c r="AK24" s="996"/>
      <c r="AL24" s="996"/>
      <c r="AM24" s="996"/>
      <c r="AN24" s="996"/>
      <c r="AO24" s="996"/>
      <c r="AP24" s="996"/>
      <c r="AQ24" s="996"/>
      <c r="AR24" s="996"/>
      <c r="AS24" s="996"/>
      <c r="AT24" s="996"/>
      <c r="AU24" s="996"/>
      <c r="AV24" s="996"/>
      <c r="AW24" s="996"/>
      <c r="AX24" s="996"/>
      <c r="AY24" s="996"/>
      <c r="AZ24" s="56"/>
      <c r="BA24" s="56"/>
      <c r="BB24" s="56"/>
      <c r="BC24" s="56"/>
      <c r="BD24" s="56"/>
      <c r="BE24" s="67"/>
      <c r="BF24" s="67"/>
      <c r="BG24" s="67"/>
      <c r="BH24" s="67"/>
      <c r="BI24" s="67"/>
      <c r="BJ24" s="67"/>
      <c r="BK24" s="67"/>
      <c r="BL24" s="67"/>
      <c r="BM24" s="67"/>
      <c r="BN24" s="67"/>
      <c r="BO24" s="67"/>
      <c r="BP24" s="67"/>
      <c r="BQ24" s="52">
        <v>18</v>
      </c>
      <c r="BR24" s="72"/>
      <c r="BS24" s="949"/>
      <c r="BT24" s="950"/>
      <c r="BU24" s="950"/>
      <c r="BV24" s="950"/>
      <c r="BW24" s="950"/>
      <c r="BX24" s="950"/>
      <c r="BY24" s="950"/>
      <c r="BZ24" s="950"/>
      <c r="CA24" s="950"/>
      <c r="CB24" s="950"/>
      <c r="CC24" s="950"/>
      <c r="CD24" s="950"/>
      <c r="CE24" s="950"/>
      <c r="CF24" s="950"/>
      <c r="CG24" s="951"/>
      <c r="CH24" s="956"/>
      <c r="CI24" s="957"/>
      <c r="CJ24" s="957"/>
      <c r="CK24" s="957"/>
      <c r="CL24" s="967"/>
      <c r="CM24" s="956"/>
      <c r="CN24" s="957"/>
      <c r="CO24" s="957"/>
      <c r="CP24" s="957"/>
      <c r="CQ24" s="967"/>
      <c r="CR24" s="956"/>
      <c r="CS24" s="957"/>
      <c r="CT24" s="957"/>
      <c r="CU24" s="957"/>
      <c r="CV24" s="967"/>
      <c r="CW24" s="956"/>
      <c r="CX24" s="957"/>
      <c r="CY24" s="957"/>
      <c r="CZ24" s="957"/>
      <c r="DA24" s="967"/>
      <c r="DB24" s="956"/>
      <c r="DC24" s="957"/>
      <c r="DD24" s="957"/>
      <c r="DE24" s="957"/>
      <c r="DF24" s="967"/>
      <c r="DG24" s="956"/>
      <c r="DH24" s="957"/>
      <c r="DI24" s="957"/>
      <c r="DJ24" s="957"/>
      <c r="DK24" s="967"/>
      <c r="DL24" s="956"/>
      <c r="DM24" s="957"/>
      <c r="DN24" s="957"/>
      <c r="DO24" s="957"/>
      <c r="DP24" s="967"/>
      <c r="DQ24" s="956"/>
      <c r="DR24" s="957"/>
      <c r="DS24" s="957"/>
      <c r="DT24" s="957"/>
      <c r="DU24" s="967"/>
      <c r="DV24" s="949"/>
      <c r="DW24" s="950"/>
      <c r="DX24" s="950"/>
      <c r="DY24" s="950"/>
      <c r="DZ24" s="968"/>
      <c r="EA24" s="67"/>
    </row>
    <row r="25" spans="1:131" ht="26.25" customHeight="1">
      <c r="A25" s="997" t="s">
        <v>417</v>
      </c>
      <c r="B25" s="997"/>
      <c r="C25" s="997"/>
      <c r="D25" s="997"/>
      <c r="E25" s="997"/>
      <c r="F25" s="997"/>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7"/>
      <c r="AP25" s="997"/>
      <c r="AQ25" s="997"/>
      <c r="AR25" s="997"/>
      <c r="AS25" s="997"/>
      <c r="AT25" s="997"/>
      <c r="AU25" s="997"/>
      <c r="AV25" s="997"/>
      <c r="AW25" s="997"/>
      <c r="AX25" s="997"/>
      <c r="AY25" s="997"/>
      <c r="AZ25" s="997"/>
      <c r="BA25" s="997"/>
      <c r="BB25" s="997"/>
      <c r="BC25" s="997"/>
      <c r="BD25" s="997"/>
      <c r="BE25" s="997"/>
      <c r="BF25" s="997"/>
      <c r="BG25" s="997"/>
      <c r="BH25" s="997"/>
      <c r="BI25" s="997"/>
      <c r="BJ25" s="56"/>
      <c r="BK25" s="56"/>
      <c r="BL25" s="56"/>
      <c r="BM25" s="56"/>
      <c r="BN25" s="56"/>
      <c r="BO25" s="55"/>
      <c r="BP25" s="55"/>
      <c r="BQ25" s="52">
        <v>19</v>
      </c>
      <c r="BR25" s="72"/>
      <c r="BS25" s="949"/>
      <c r="BT25" s="950"/>
      <c r="BU25" s="950"/>
      <c r="BV25" s="950"/>
      <c r="BW25" s="950"/>
      <c r="BX25" s="950"/>
      <c r="BY25" s="950"/>
      <c r="BZ25" s="950"/>
      <c r="CA25" s="950"/>
      <c r="CB25" s="950"/>
      <c r="CC25" s="950"/>
      <c r="CD25" s="950"/>
      <c r="CE25" s="950"/>
      <c r="CF25" s="950"/>
      <c r="CG25" s="951"/>
      <c r="CH25" s="956"/>
      <c r="CI25" s="957"/>
      <c r="CJ25" s="957"/>
      <c r="CK25" s="957"/>
      <c r="CL25" s="967"/>
      <c r="CM25" s="956"/>
      <c r="CN25" s="957"/>
      <c r="CO25" s="957"/>
      <c r="CP25" s="957"/>
      <c r="CQ25" s="967"/>
      <c r="CR25" s="956"/>
      <c r="CS25" s="957"/>
      <c r="CT25" s="957"/>
      <c r="CU25" s="957"/>
      <c r="CV25" s="967"/>
      <c r="CW25" s="956"/>
      <c r="CX25" s="957"/>
      <c r="CY25" s="957"/>
      <c r="CZ25" s="957"/>
      <c r="DA25" s="967"/>
      <c r="DB25" s="956"/>
      <c r="DC25" s="957"/>
      <c r="DD25" s="957"/>
      <c r="DE25" s="957"/>
      <c r="DF25" s="967"/>
      <c r="DG25" s="956"/>
      <c r="DH25" s="957"/>
      <c r="DI25" s="957"/>
      <c r="DJ25" s="957"/>
      <c r="DK25" s="967"/>
      <c r="DL25" s="956"/>
      <c r="DM25" s="957"/>
      <c r="DN25" s="957"/>
      <c r="DO25" s="957"/>
      <c r="DP25" s="967"/>
      <c r="DQ25" s="956"/>
      <c r="DR25" s="957"/>
      <c r="DS25" s="957"/>
      <c r="DT25" s="957"/>
      <c r="DU25" s="967"/>
      <c r="DV25" s="949"/>
      <c r="DW25" s="950"/>
      <c r="DX25" s="950"/>
      <c r="DY25" s="950"/>
      <c r="DZ25" s="968"/>
      <c r="EA25" s="48"/>
    </row>
    <row r="26" spans="1:131" ht="26.25" customHeight="1">
      <c r="A26" s="695" t="s">
        <v>166</v>
      </c>
      <c r="B26" s="696"/>
      <c r="C26" s="696"/>
      <c r="D26" s="696"/>
      <c r="E26" s="696"/>
      <c r="F26" s="696"/>
      <c r="G26" s="696"/>
      <c r="H26" s="696"/>
      <c r="I26" s="696"/>
      <c r="J26" s="696"/>
      <c r="K26" s="696"/>
      <c r="L26" s="696"/>
      <c r="M26" s="696"/>
      <c r="N26" s="696"/>
      <c r="O26" s="696"/>
      <c r="P26" s="697"/>
      <c r="Q26" s="687" t="s">
        <v>454</v>
      </c>
      <c r="R26" s="688"/>
      <c r="S26" s="688"/>
      <c r="T26" s="688"/>
      <c r="U26" s="689"/>
      <c r="V26" s="687" t="s">
        <v>455</v>
      </c>
      <c r="W26" s="688"/>
      <c r="X26" s="688"/>
      <c r="Y26" s="688"/>
      <c r="Z26" s="689"/>
      <c r="AA26" s="687" t="s">
        <v>456</v>
      </c>
      <c r="AB26" s="688"/>
      <c r="AC26" s="688"/>
      <c r="AD26" s="688"/>
      <c r="AE26" s="688"/>
      <c r="AF26" s="701" t="s">
        <v>249</v>
      </c>
      <c r="AG26" s="702"/>
      <c r="AH26" s="702"/>
      <c r="AI26" s="702"/>
      <c r="AJ26" s="703"/>
      <c r="AK26" s="688" t="s">
        <v>391</v>
      </c>
      <c r="AL26" s="688"/>
      <c r="AM26" s="688"/>
      <c r="AN26" s="688"/>
      <c r="AO26" s="689"/>
      <c r="AP26" s="687" t="s">
        <v>364</v>
      </c>
      <c r="AQ26" s="688"/>
      <c r="AR26" s="688"/>
      <c r="AS26" s="688"/>
      <c r="AT26" s="689"/>
      <c r="AU26" s="687" t="s">
        <v>457</v>
      </c>
      <c r="AV26" s="688"/>
      <c r="AW26" s="688"/>
      <c r="AX26" s="688"/>
      <c r="AY26" s="689"/>
      <c r="AZ26" s="687" t="s">
        <v>458</v>
      </c>
      <c r="BA26" s="688"/>
      <c r="BB26" s="688"/>
      <c r="BC26" s="688"/>
      <c r="BD26" s="689"/>
      <c r="BE26" s="687" t="s">
        <v>442</v>
      </c>
      <c r="BF26" s="688"/>
      <c r="BG26" s="688"/>
      <c r="BH26" s="688"/>
      <c r="BI26" s="693"/>
      <c r="BJ26" s="56"/>
      <c r="BK26" s="56"/>
      <c r="BL26" s="56"/>
      <c r="BM26" s="56"/>
      <c r="BN26" s="56"/>
      <c r="BO26" s="55"/>
      <c r="BP26" s="55"/>
      <c r="BQ26" s="52">
        <v>20</v>
      </c>
      <c r="BR26" s="72"/>
      <c r="BS26" s="949"/>
      <c r="BT26" s="950"/>
      <c r="BU26" s="950"/>
      <c r="BV26" s="950"/>
      <c r="BW26" s="950"/>
      <c r="BX26" s="950"/>
      <c r="BY26" s="950"/>
      <c r="BZ26" s="950"/>
      <c r="CA26" s="950"/>
      <c r="CB26" s="950"/>
      <c r="CC26" s="950"/>
      <c r="CD26" s="950"/>
      <c r="CE26" s="950"/>
      <c r="CF26" s="950"/>
      <c r="CG26" s="951"/>
      <c r="CH26" s="956"/>
      <c r="CI26" s="957"/>
      <c r="CJ26" s="957"/>
      <c r="CK26" s="957"/>
      <c r="CL26" s="967"/>
      <c r="CM26" s="956"/>
      <c r="CN26" s="957"/>
      <c r="CO26" s="957"/>
      <c r="CP26" s="957"/>
      <c r="CQ26" s="967"/>
      <c r="CR26" s="956"/>
      <c r="CS26" s="957"/>
      <c r="CT26" s="957"/>
      <c r="CU26" s="957"/>
      <c r="CV26" s="967"/>
      <c r="CW26" s="956"/>
      <c r="CX26" s="957"/>
      <c r="CY26" s="957"/>
      <c r="CZ26" s="957"/>
      <c r="DA26" s="967"/>
      <c r="DB26" s="956"/>
      <c r="DC26" s="957"/>
      <c r="DD26" s="957"/>
      <c r="DE26" s="957"/>
      <c r="DF26" s="967"/>
      <c r="DG26" s="956"/>
      <c r="DH26" s="957"/>
      <c r="DI26" s="957"/>
      <c r="DJ26" s="957"/>
      <c r="DK26" s="967"/>
      <c r="DL26" s="956"/>
      <c r="DM26" s="957"/>
      <c r="DN26" s="957"/>
      <c r="DO26" s="957"/>
      <c r="DP26" s="967"/>
      <c r="DQ26" s="956"/>
      <c r="DR26" s="957"/>
      <c r="DS26" s="957"/>
      <c r="DT26" s="957"/>
      <c r="DU26" s="967"/>
      <c r="DV26" s="949"/>
      <c r="DW26" s="950"/>
      <c r="DX26" s="950"/>
      <c r="DY26" s="950"/>
      <c r="DZ26" s="968"/>
      <c r="EA26" s="48"/>
    </row>
    <row r="27" spans="1:131" ht="26.25" customHeight="1">
      <c r="A27" s="698"/>
      <c r="B27" s="699"/>
      <c r="C27" s="699"/>
      <c r="D27" s="699"/>
      <c r="E27" s="699"/>
      <c r="F27" s="699"/>
      <c r="G27" s="699"/>
      <c r="H27" s="699"/>
      <c r="I27" s="699"/>
      <c r="J27" s="699"/>
      <c r="K27" s="699"/>
      <c r="L27" s="699"/>
      <c r="M27" s="699"/>
      <c r="N27" s="699"/>
      <c r="O27" s="699"/>
      <c r="P27" s="700"/>
      <c r="Q27" s="690"/>
      <c r="R27" s="691"/>
      <c r="S27" s="691"/>
      <c r="T27" s="691"/>
      <c r="U27" s="692"/>
      <c r="V27" s="690"/>
      <c r="W27" s="691"/>
      <c r="X27" s="691"/>
      <c r="Y27" s="691"/>
      <c r="Z27" s="692"/>
      <c r="AA27" s="690"/>
      <c r="AB27" s="691"/>
      <c r="AC27" s="691"/>
      <c r="AD27" s="691"/>
      <c r="AE27" s="691"/>
      <c r="AF27" s="704"/>
      <c r="AG27" s="705"/>
      <c r="AH27" s="705"/>
      <c r="AI27" s="705"/>
      <c r="AJ27" s="706"/>
      <c r="AK27" s="691"/>
      <c r="AL27" s="691"/>
      <c r="AM27" s="691"/>
      <c r="AN27" s="691"/>
      <c r="AO27" s="692"/>
      <c r="AP27" s="690"/>
      <c r="AQ27" s="691"/>
      <c r="AR27" s="691"/>
      <c r="AS27" s="691"/>
      <c r="AT27" s="692"/>
      <c r="AU27" s="690"/>
      <c r="AV27" s="691"/>
      <c r="AW27" s="691"/>
      <c r="AX27" s="691"/>
      <c r="AY27" s="692"/>
      <c r="AZ27" s="690"/>
      <c r="BA27" s="691"/>
      <c r="BB27" s="691"/>
      <c r="BC27" s="691"/>
      <c r="BD27" s="692"/>
      <c r="BE27" s="690"/>
      <c r="BF27" s="691"/>
      <c r="BG27" s="691"/>
      <c r="BH27" s="691"/>
      <c r="BI27" s="694"/>
      <c r="BJ27" s="56"/>
      <c r="BK27" s="56"/>
      <c r="BL27" s="56"/>
      <c r="BM27" s="56"/>
      <c r="BN27" s="56"/>
      <c r="BO27" s="55"/>
      <c r="BP27" s="55"/>
      <c r="BQ27" s="52">
        <v>21</v>
      </c>
      <c r="BR27" s="72"/>
      <c r="BS27" s="949"/>
      <c r="BT27" s="950"/>
      <c r="BU27" s="950"/>
      <c r="BV27" s="950"/>
      <c r="BW27" s="950"/>
      <c r="BX27" s="950"/>
      <c r="BY27" s="950"/>
      <c r="BZ27" s="950"/>
      <c r="CA27" s="950"/>
      <c r="CB27" s="950"/>
      <c r="CC27" s="950"/>
      <c r="CD27" s="950"/>
      <c r="CE27" s="950"/>
      <c r="CF27" s="950"/>
      <c r="CG27" s="951"/>
      <c r="CH27" s="956"/>
      <c r="CI27" s="957"/>
      <c r="CJ27" s="957"/>
      <c r="CK27" s="957"/>
      <c r="CL27" s="967"/>
      <c r="CM27" s="956"/>
      <c r="CN27" s="957"/>
      <c r="CO27" s="957"/>
      <c r="CP27" s="957"/>
      <c r="CQ27" s="967"/>
      <c r="CR27" s="956"/>
      <c r="CS27" s="957"/>
      <c r="CT27" s="957"/>
      <c r="CU27" s="957"/>
      <c r="CV27" s="967"/>
      <c r="CW27" s="956"/>
      <c r="CX27" s="957"/>
      <c r="CY27" s="957"/>
      <c r="CZ27" s="957"/>
      <c r="DA27" s="967"/>
      <c r="DB27" s="956"/>
      <c r="DC27" s="957"/>
      <c r="DD27" s="957"/>
      <c r="DE27" s="957"/>
      <c r="DF27" s="967"/>
      <c r="DG27" s="956"/>
      <c r="DH27" s="957"/>
      <c r="DI27" s="957"/>
      <c r="DJ27" s="957"/>
      <c r="DK27" s="967"/>
      <c r="DL27" s="956"/>
      <c r="DM27" s="957"/>
      <c r="DN27" s="957"/>
      <c r="DO27" s="957"/>
      <c r="DP27" s="967"/>
      <c r="DQ27" s="956"/>
      <c r="DR27" s="957"/>
      <c r="DS27" s="957"/>
      <c r="DT27" s="957"/>
      <c r="DU27" s="967"/>
      <c r="DV27" s="949"/>
      <c r="DW27" s="950"/>
      <c r="DX27" s="950"/>
      <c r="DY27" s="950"/>
      <c r="DZ27" s="968"/>
      <c r="EA27" s="48"/>
    </row>
    <row r="28" spans="1:131" ht="26.25" customHeight="1">
      <c r="A28" s="54">
        <v>1</v>
      </c>
      <c r="B28" s="960" t="s">
        <v>459</v>
      </c>
      <c r="C28" s="961"/>
      <c r="D28" s="961"/>
      <c r="E28" s="961"/>
      <c r="F28" s="961"/>
      <c r="G28" s="961"/>
      <c r="H28" s="961"/>
      <c r="I28" s="961"/>
      <c r="J28" s="961"/>
      <c r="K28" s="961"/>
      <c r="L28" s="961"/>
      <c r="M28" s="961"/>
      <c r="N28" s="961"/>
      <c r="O28" s="961"/>
      <c r="P28" s="962"/>
      <c r="Q28" s="987">
        <v>7011</v>
      </c>
      <c r="R28" s="988"/>
      <c r="S28" s="988"/>
      <c r="T28" s="988"/>
      <c r="U28" s="988"/>
      <c r="V28" s="988">
        <v>6598</v>
      </c>
      <c r="W28" s="988"/>
      <c r="X28" s="988"/>
      <c r="Y28" s="988"/>
      <c r="Z28" s="988"/>
      <c r="AA28" s="988">
        <v>412</v>
      </c>
      <c r="AB28" s="988"/>
      <c r="AC28" s="988"/>
      <c r="AD28" s="988"/>
      <c r="AE28" s="989"/>
      <c r="AF28" s="990">
        <v>412</v>
      </c>
      <c r="AG28" s="988"/>
      <c r="AH28" s="988"/>
      <c r="AI28" s="988"/>
      <c r="AJ28" s="991"/>
      <c r="AK28" s="992">
        <v>787</v>
      </c>
      <c r="AL28" s="988"/>
      <c r="AM28" s="988"/>
      <c r="AN28" s="988"/>
      <c r="AO28" s="988"/>
      <c r="AP28" s="988" t="s">
        <v>202</v>
      </c>
      <c r="AQ28" s="988"/>
      <c r="AR28" s="988"/>
      <c r="AS28" s="988"/>
      <c r="AT28" s="988"/>
      <c r="AU28" s="988" t="s">
        <v>202</v>
      </c>
      <c r="AV28" s="988"/>
      <c r="AW28" s="988"/>
      <c r="AX28" s="988"/>
      <c r="AY28" s="988"/>
      <c r="AZ28" s="993" t="s">
        <v>202</v>
      </c>
      <c r="BA28" s="993"/>
      <c r="BB28" s="993"/>
      <c r="BC28" s="993"/>
      <c r="BD28" s="993"/>
      <c r="BE28" s="994"/>
      <c r="BF28" s="994"/>
      <c r="BG28" s="994"/>
      <c r="BH28" s="994"/>
      <c r="BI28" s="995"/>
      <c r="BJ28" s="56"/>
      <c r="BK28" s="56"/>
      <c r="BL28" s="56"/>
      <c r="BM28" s="56"/>
      <c r="BN28" s="56"/>
      <c r="BO28" s="55"/>
      <c r="BP28" s="55"/>
      <c r="BQ28" s="52">
        <v>22</v>
      </c>
      <c r="BR28" s="72"/>
      <c r="BS28" s="949"/>
      <c r="BT28" s="950"/>
      <c r="BU28" s="950"/>
      <c r="BV28" s="950"/>
      <c r="BW28" s="950"/>
      <c r="BX28" s="950"/>
      <c r="BY28" s="950"/>
      <c r="BZ28" s="950"/>
      <c r="CA28" s="950"/>
      <c r="CB28" s="950"/>
      <c r="CC28" s="950"/>
      <c r="CD28" s="950"/>
      <c r="CE28" s="950"/>
      <c r="CF28" s="950"/>
      <c r="CG28" s="951"/>
      <c r="CH28" s="956"/>
      <c r="CI28" s="957"/>
      <c r="CJ28" s="957"/>
      <c r="CK28" s="957"/>
      <c r="CL28" s="967"/>
      <c r="CM28" s="956"/>
      <c r="CN28" s="957"/>
      <c r="CO28" s="957"/>
      <c r="CP28" s="957"/>
      <c r="CQ28" s="967"/>
      <c r="CR28" s="956"/>
      <c r="CS28" s="957"/>
      <c r="CT28" s="957"/>
      <c r="CU28" s="957"/>
      <c r="CV28" s="967"/>
      <c r="CW28" s="956"/>
      <c r="CX28" s="957"/>
      <c r="CY28" s="957"/>
      <c r="CZ28" s="957"/>
      <c r="DA28" s="967"/>
      <c r="DB28" s="956"/>
      <c r="DC28" s="957"/>
      <c r="DD28" s="957"/>
      <c r="DE28" s="957"/>
      <c r="DF28" s="967"/>
      <c r="DG28" s="956"/>
      <c r="DH28" s="957"/>
      <c r="DI28" s="957"/>
      <c r="DJ28" s="957"/>
      <c r="DK28" s="967"/>
      <c r="DL28" s="956"/>
      <c r="DM28" s="957"/>
      <c r="DN28" s="957"/>
      <c r="DO28" s="957"/>
      <c r="DP28" s="967"/>
      <c r="DQ28" s="956"/>
      <c r="DR28" s="957"/>
      <c r="DS28" s="957"/>
      <c r="DT28" s="957"/>
      <c r="DU28" s="967"/>
      <c r="DV28" s="949"/>
      <c r="DW28" s="950"/>
      <c r="DX28" s="950"/>
      <c r="DY28" s="950"/>
      <c r="DZ28" s="968"/>
      <c r="EA28" s="48"/>
    </row>
    <row r="29" spans="1:131" ht="26.25" customHeight="1">
      <c r="A29" s="54">
        <v>2</v>
      </c>
      <c r="B29" s="949" t="s">
        <v>226</v>
      </c>
      <c r="C29" s="950"/>
      <c r="D29" s="950"/>
      <c r="E29" s="950"/>
      <c r="F29" s="950"/>
      <c r="G29" s="950"/>
      <c r="H29" s="950"/>
      <c r="I29" s="950"/>
      <c r="J29" s="950"/>
      <c r="K29" s="950"/>
      <c r="L29" s="950"/>
      <c r="M29" s="950"/>
      <c r="N29" s="950"/>
      <c r="O29" s="950"/>
      <c r="P29" s="951"/>
      <c r="Q29" s="952">
        <v>853</v>
      </c>
      <c r="R29" s="953"/>
      <c r="S29" s="953"/>
      <c r="T29" s="953"/>
      <c r="U29" s="953"/>
      <c r="V29" s="953">
        <v>851</v>
      </c>
      <c r="W29" s="953"/>
      <c r="X29" s="953"/>
      <c r="Y29" s="953"/>
      <c r="Z29" s="953"/>
      <c r="AA29" s="953">
        <v>2</v>
      </c>
      <c r="AB29" s="953"/>
      <c r="AC29" s="953"/>
      <c r="AD29" s="953"/>
      <c r="AE29" s="959"/>
      <c r="AF29" s="979">
        <v>2</v>
      </c>
      <c r="AG29" s="957"/>
      <c r="AH29" s="957"/>
      <c r="AI29" s="957"/>
      <c r="AJ29" s="980"/>
      <c r="AK29" s="958">
        <v>106</v>
      </c>
      <c r="AL29" s="953"/>
      <c r="AM29" s="953"/>
      <c r="AN29" s="953"/>
      <c r="AO29" s="953"/>
      <c r="AP29" s="953" t="s">
        <v>202</v>
      </c>
      <c r="AQ29" s="953"/>
      <c r="AR29" s="953"/>
      <c r="AS29" s="953"/>
      <c r="AT29" s="953"/>
      <c r="AU29" s="953" t="s">
        <v>202</v>
      </c>
      <c r="AV29" s="953"/>
      <c r="AW29" s="953"/>
      <c r="AX29" s="953"/>
      <c r="AY29" s="953"/>
      <c r="AZ29" s="986" t="s">
        <v>202</v>
      </c>
      <c r="BA29" s="986"/>
      <c r="BB29" s="986"/>
      <c r="BC29" s="986"/>
      <c r="BD29" s="986"/>
      <c r="BE29" s="954"/>
      <c r="BF29" s="954"/>
      <c r="BG29" s="954"/>
      <c r="BH29" s="954"/>
      <c r="BI29" s="955"/>
      <c r="BJ29" s="56"/>
      <c r="BK29" s="56"/>
      <c r="BL29" s="56"/>
      <c r="BM29" s="56"/>
      <c r="BN29" s="56"/>
      <c r="BO29" s="55"/>
      <c r="BP29" s="55"/>
      <c r="BQ29" s="52">
        <v>23</v>
      </c>
      <c r="BR29" s="72"/>
      <c r="BS29" s="949"/>
      <c r="BT29" s="950"/>
      <c r="BU29" s="950"/>
      <c r="BV29" s="950"/>
      <c r="BW29" s="950"/>
      <c r="BX29" s="950"/>
      <c r="BY29" s="950"/>
      <c r="BZ29" s="950"/>
      <c r="CA29" s="950"/>
      <c r="CB29" s="950"/>
      <c r="CC29" s="950"/>
      <c r="CD29" s="950"/>
      <c r="CE29" s="950"/>
      <c r="CF29" s="950"/>
      <c r="CG29" s="951"/>
      <c r="CH29" s="956"/>
      <c r="CI29" s="957"/>
      <c r="CJ29" s="957"/>
      <c r="CK29" s="957"/>
      <c r="CL29" s="967"/>
      <c r="CM29" s="956"/>
      <c r="CN29" s="957"/>
      <c r="CO29" s="957"/>
      <c r="CP29" s="957"/>
      <c r="CQ29" s="967"/>
      <c r="CR29" s="956"/>
      <c r="CS29" s="957"/>
      <c r="CT29" s="957"/>
      <c r="CU29" s="957"/>
      <c r="CV29" s="967"/>
      <c r="CW29" s="956"/>
      <c r="CX29" s="957"/>
      <c r="CY29" s="957"/>
      <c r="CZ29" s="957"/>
      <c r="DA29" s="967"/>
      <c r="DB29" s="956"/>
      <c r="DC29" s="957"/>
      <c r="DD29" s="957"/>
      <c r="DE29" s="957"/>
      <c r="DF29" s="967"/>
      <c r="DG29" s="956"/>
      <c r="DH29" s="957"/>
      <c r="DI29" s="957"/>
      <c r="DJ29" s="957"/>
      <c r="DK29" s="967"/>
      <c r="DL29" s="956"/>
      <c r="DM29" s="957"/>
      <c r="DN29" s="957"/>
      <c r="DO29" s="957"/>
      <c r="DP29" s="967"/>
      <c r="DQ29" s="956"/>
      <c r="DR29" s="957"/>
      <c r="DS29" s="957"/>
      <c r="DT29" s="957"/>
      <c r="DU29" s="967"/>
      <c r="DV29" s="949"/>
      <c r="DW29" s="950"/>
      <c r="DX29" s="950"/>
      <c r="DY29" s="950"/>
      <c r="DZ29" s="968"/>
      <c r="EA29" s="48"/>
    </row>
    <row r="30" spans="1:131" ht="26.25" customHeight="1">
      <c r="A30" s="54">
        <v>3</v>
      </c>
      <c r="B30" s="949" t="s">
        <v>27</v>
      </c>
      <c r="C30" s="950"/>
      <c r="D30" s="950"/>
      <c r="E30" s="950"/>
      <c r="F30" s="950"/>
      <c r="G30" s="950"/>
      <c r="H30" s="950"/>
      <c r="I30" s="950"/>
      <c r="J30" s="950"/>
      <c r="K30" s="950"/>
      <c r="L30" s="950"/>
      <c r="M30" s="950"/>
      <c r="N30" s="950"/>
      <c r="O30" s="950"/>
      <c r="P30" s="951"/>
      <c r="Q30" s="952">
        <v>4322</v>
      </c>
      <c r="R30" s="953"/>
      <c r="S30" s="953"/>
      <c r="T30" s="953"/>
      <c r="U30" s="953"/>
      <c r="V30" s="953">
        <v>4202</v>
      </c>
      <c r="W30" s="953"/>
      <c r="X30" s="953"/>
      <c r="Y30" s="953"/>
      <c r="Z30" s="953"/>
      <c r="AA30" s="953">
        <v>120</v>
      </c>
      <c r="AB30" s="953"/>
      <c r="AC30" s="953"/>
      <c r="AD30" s="953"/>
      <c r="AE30" s="959"/>
      <c r="AF30" s="979">
        <v>120</v>
      </c>
      <c r="AG30" s="957"/>
      <c r="AH30" s="957"/>
      <c r="AI30" s="957"/>
      <c r="AJ30" s="980"/>
      <c r="AK30" s="958">
        <v>676</v>
      </c>
      <c r="AL30" s="953"/>
      <c r="AM30" s="953"/>
      <c r="AN30" s="953"/>
      <c r="AO30" s="953"/>
      <c r="AP30" s="953" t="s">
        <v>202</v>
      </c>
      <c r="AQ30" s="953"/>
      <c r="AR30" s="953"/>
      <c r="AS30" s="953"/>
      <c r="AT30" s="953"/>
      <c r="AU30" s="953" t="s">
        <v>202</v>
      </c>
      <c r="AV30" s="953"/>
      <c r="AW30" s="953"/>
      <c r="AX30" s="953"/>
      <c r="AY30" s="953"/>
      <c r="AZ30" s="986" t="s">
        <v>202</v>
      </c>
      <c r="BA30" s="986"/>
      <c r="BB30" s="986"/>
      <c r="BC30" s="986"/>
      <c r="BD30" s="986"/>
      <c r="BE30" s="954"/>
      <c r="BF30" s="954"/>
      <c r="BG30" s="954"/>
      <c r="BH30" s="954"/>
      <c r="BI30" s="955"/>
      <c r="BJ30" s="56"/>
      <c r="BK30" s="56"/>
      <c r="BL30" s="56"/>
      <c r="BM30" s="56"/>
      <c r="BN30" s="56"/>
      <c r="BO30" s="55"/>
      <c r="BP30" s="55"/>
      <c r="BQ30" s="52">
        <v>24</v>
      </c>
      <c r="BR30" s="72"/>
      <c r="BS30" s="949"/>
      <c r="BT30" s="950"/>
      <c r="BU30" s="950"/>
      <c r="BV30" s="950"/>
      <c r="BW30" s="950"/>
      <c r="BX30" s="950"/>
      <c r="BY30" s="950"/>
      <c r="BZ30" s="950"/>
      <c r="CA30" s="950"/>
      <c r="CB30" s="950"/>
      <c r="CC30" s="950"/>
      <c r="CD30" s="950"/>
      <c r="CE30" s="950"/>
      <c r="CF30" s="950"/>
      <c r="CG30" s="951"/>
      <c r="CH30" s="956"/>
      <c r="CI30" s="957"/>
      <c r="CJ30" s="957"/>
      <c r="CK30" s="957"/>
      <c r="CL30" s="967"/>
      <c r="CM30" s="956"/>
      <c r="CN30" s="957"/>
      <c r="CO30" s="957"/>
      <c r="CP30" s="957"/>
      <c r="CQ30" s="967"/>
      <c r="CR30" s="956"/>
      <c r="CS30" s="957"/>
      <c r="CT30" s="957"/>
      <c r="CU30" s="957"/>
      <c r="CV30" s="967"/>
      <c r="CW30" s="956"/>
      <c r="CX30" s="957"/>
      <c r="CY30" s="957"/>
      <c r="CZ30" s="957"/>
      <c r="DA30" s="967"/>
      <c r="DB30" s="956"/>
      <c r="DC30" s="957"/>
      <c r="DD30" s="957"/>
      <c r="DE30" s="957"/>
      <c r="DF30" s="967"/>
      <c r="DG30" s="956"/>
      <c r="DH30" s="957"/>
      <c r="DI30" s="957"/>
      <c r="DJ30" s="957"/>
      <c r="DK30" s="967"/>
      <c r="DL30" s="956"/>
      <c r="DM30" s="957"/>
      <c r="DN30" s="957"/>
      <c r="DO30" s="957"/>
      <c r="DP30" s="967"/>
      <c r="DQ30" s="956"/>
      <c r="DR30" s="957"/>
      <c r="DS30" s="957"/>
      <c r="DT30" s="957"/>
      <c r="DU30" s="967"/>
      <c r="DV30" s="949"/>
      <c r="DW30" s="950"/>
      <c r="DX30" s="950"/>
      <c r="DY30" s="950"/>
      <c r="DZ30" s="968"/>
      <c r="EA30" s="48"/>
    </row>
    <row r="31" spans="1:131" ht="26.25" customHeight="1">
      <c r="A31" s="54">
        <v>4</v>
      </c>
      <c r="B31" s="949" t="s">
        <v>460</v>
      </c>
      <c r="C31" s="950"/>
      <c r="D31" s="950"/>
      <c r="E31" s="950"/>
      <c r="F31" s="950"/>
      <c r="G31" s="950"/>
      <c r="H31" s="950"/>
      <c r="I31" s="950"/>
      <c r="J31" s="950"/>
      <c r="K31" s="950"/>
      <c r="L31" s="950"/>
      <c r="M31" s="950"/>
      <c r="N31" s="950"/>
      <c r="O31" s="950"/>
      <c r="P31" s="951"/>
      <c r="Q31" s="952">
        <v>1387</v>
      </c>
      <c r="R31" s="953"/>
      <c r="S31" s="953"/>
      <c r="T31" s="953"/>
      <c r="U31" s="953"/>
      <c r="V31" s="953">
        <v>1298</v>
      </c>
      <c r="W31" s="953"/>
      <c r="X31" s="953"/>
      <c r="Y31" s="953"/>
      <c r="Z31" s="953"/>
      <c r="AA31" s="953">
        <v>89</v>
      </c>
      <c r="AB31" s="953"/>
      <c r="AC31" s="953"/>
      <c r="AD31" s="953"/>
      <c r="AE31" s="959"/>
      <c r="AF31" s="979">
        <v>960</v>
      </c>
      <c r="AG31" s="957"/>
      <c r="AH31" s="957"/>
      <c r="AI31" s="957"/>
      <c r="AJ31" s="980"/>
      <c r="AK31" s="958">
        <v>8</v>
      </c>
      <c r="AL31" s="953"/>
      <c r="AM31" s="953"/>
      <c r="AN31" s="953"/>
      <c r="AO31" s="953"/>
      <c r="AP31" s="953">
        <v>34</v>
      </c>
      <c r="AQ31" s="953"/>
      <c r="AR31" s="953"/>
      <c r="AS31" s="953"/>
      <c r="AT31" s="953"/>
      <c r="AU31" s="953">
        <v>1</v>
      </c>
      <c r="AV31" s="953"/>
      <c r="AW31" s="953"/>
      <c r="AX31" s="953"/>
      <c r="AY31" s="953"/>
      <c r="AZ31" s="986" t="s">
        <v>202</v>
      </c>
      <c r="BA31" s="986"/>
      <c r="BB31" s="986"/>
      <c r="BC31" s="986"/>
      <c r="BD31" s="986"/>
      <c r="BE31" s="954" t="s">
        <v>231</v>
      </c>
      <c r="BF31" s="954"/>
      <c r="BG31" s="954"/>
      <c r="BH31" s="954"/>
      <c r="BI31" s="955"/>
      <c r="BJ31" s="56"/>
      <c r="BK31" s="56"/>
      <c r="BL31" s="56"/>
      <c r="BM31" s="56"/>
      <c r="BN31" s="56"/>
      <c r="BO31" s="55"/>
      <c r="BP31" s="55"/>
      <c r="BQ31" s="52">
        <v>25</v>
      </c>
      <c r="BR31" s="72"/>
      <c r="BS31" s="949"/>
      <c r="BT31" s="950"/>
      <c r="BU31" s="950"/>
      <c r="BV31" s="950"/>
      <c r="BW31" s="950"/>
      <c r="BX31" s="950"/>
      <c r="BY31" s="950"/>
      <c r="BZ31" s="950"/>
      <c r="CA31" s="950"/>
      <c r="CB31" s="950"/>
      <c r="CC31" s="950"/>
      <c r="CD31" s="950"/>
      <c r="CE31" s="950"/>
      <c r="CF31" s="950"/>
      <c r="CG31" s="951"/>
      <c r="CH31" s="956"/>
      <c r="CI31" s="957"/>
      <c r="CJ31" s="957"/>
      <c r="CK31" s="957"/>
      <c r="CL31" s="967"/>
      <c r="CM31" s="956"/>
      <c r="CN31" s="957"/>
      <c r="CO31" s="957"/>
      <c r="CP31" s="957"/>
      <c r="CQ31" s="967"/>
      <c r="CR31" s="956"/>
      <c r="CS31" s="957"/>
      <c r="CT31" s="957"/>
      <c r="CU31" s="957"/>
      <c r="CV31" s="967"/>
      <c r="CW31" s="956"/>
      <c r="CX31" s="957"/>
      <c r="CY31" s="957"/>
      <c r="CZ31" s="957"/>
      <c r="DA31" s="967"/>
      <c r="DB31" s="956"/>
      <c r="DC31" s="957"/>
      <c r="DD31" s="957"/>
      <c r="DE31" s="957"/>
      <c r="DF31" s="967"/>
      <c r="DG31" s="956"/>
      <c r="DH31" s="957"/>
      <c r="DI31" s="957"/>
      <c r="DJ31" s="957"/>
      <c r="DK31" s="967"/>
      <c r="DL31" s="956"/>
      <c r="DM31" s="957"/>
      <c r="DN31" s="957"/>
      <c r="DO31" s="957"/>
      <c r="DP31" s="967"/>
      <c r="DQ31" s="956"/>
      <c r="DR31" s="957"/>
      <c r="DS31" s="957"/>
      <c r="DT31" s="957"/>
      <c r="DU31" s="967"/>
      <c r="DV31" s="949"/>
      <c r="DW31" s="950"/>
      <c r="DX31" s="950"/>
      <c r="DY31" s="950"/>
      <c r="DZ31" s="968"/>
      <c r="EA31" s="48"/>
    </row>
    <row r="32" spans="1:131" ht="26.25" customHeight="1">
      <c r="A32" s="54">
        <v>5</v>
      </c>
      <c r="B32" s="949" t="s">
        <v>357</v>
      </c>
      <c r="C32" s="950"/>
      <c r="D32" s="950"/>
      <c r="E32" s="950"/>
      <c r="F32" s="950"/>
      <c r="G32" s="950"/>
      <c r="H32" s="950"/>
      <c r="I32" s="950"/>
      <c r="J32" s="950"/>
      <c r="K32" s="950"/>
      <c r="L32" s="950"/>
      <c r="M32" s="950"/>
      <c r="N32" s="950"/>
      <c r="O32" s="950"/>
      <c r="P32" s="951"/>
      <c r="Q32" s="952">
        <v>1083</v>
      </c>
      <c r="R32" s="953"/>
      <c r="S32" s="953"/>
      <c r="T32" s="953"/>
      <c r="U32" s="953"/>
      <c r="V32" s="953">
        <v>971</v>
      </c>
      <c r="W32" s="953"/>
      <c r="X32" s="953"/>
      <c r="Y32" s="953"/>
      <c r="Z32" s="953"/>
      <c r="AA32" s="953">
        <v>112</v>
      </c>
      <c r="AB32" s="953"/>
      <c r="AC32" s="953"/>
      <c r="AD32" s="953"/>
      <c r="AE32" s="959"/>
      <c r="AF32" s="979">
        <v>503</v>
      </c>
      <c r="AG32" s="957"/>
      <c r="AH32" s="957"/>
      <c r="AI32" s="957"/>
      <c r="AJ32" s="980"/>
      <c r="AK32" s="958">
        <v>13</v>
      </c>
      <c r="AL32" s="953"/>
      <c r="AM32" s="953"/>
      <c r="AN32" s="953"/>
      <c r="AO32" s="953"/>
      <c r="AP32" s="953">
        <v>2733</v>
      </c>
      <c r="AQ32" s="953"/>
      <c r="AR32" s="953"/>
      <c r="AS32" s="953"/>
      <c r="AT32" s="953"/>
      <c r="AU32" s="953">
        <v>1137</v>
      </c>
      <c r="AV32" s="953"/>
      <c r="AW32" s="953"/>
      <c r="AX32" s="953"/>
      <c r="AY32" s="953"/>
      <c r="AZ32" s="986" t="s">
        <v>202</v>
      </c>
      <c r="BA32" s="986"/>
      <c r="BB32" s="986"/>
      <c r="BC32" s="986"/>
      <c r="BD32" s="986"/>
      <c r="BE32" s="954" t="s">
        <v>231</v>
      </c>
      <c r="BF32" s="954"/>
      <c r="BG32" s="954"/>
      <c r="BH32" s="954"/>
      <c r="BI32" s="955"/>
      <c r="BJ32" s="56"/>
      <c r="BK32" s="56"/>
      <c r="BL32" s="56"/>
      <c r="BM32" s="56"/>
      <c r="BN32" s="56"/>
      <c r="BO32" s="55"/>
      <c r="BP32" s="55"/>
      <c r="BQ32" s="52">
        <v>26</v>
      </c>
      <c r="BR32" s="72"/>
      <c r="BS32" s="949"/>
      <c r="BT32" s="950"/>
      <c r="BU32" s="950"/>
      <c r="BV32" s="950"/>
      <c r="BW32" s="950"/>
      <c r="BX32" s="950"/>
      <c r="BY32" s="950"/>
      <c r="BZ32" s="950"/>
      <c r="CA32" s="950"/>
      <c r="CB32" s="950"/>
      <c r="CC32" s="950"/>
      <c r="CD32" s="950"/>
      <c r="CE32" s="950"/>
      <c r="CF32" s="950"/>
      <c r="CG32" s="951"/>
      <c r="CH32" s="956"/>
      <c r="CI32" s="957"/>
      <c r="CJ32" s="957"/>
      <c r="CK32" s="957"/>
      <c r="CL32" s="967"/>
      <c r="CM32" s="956"/>
      <c r="CN32" s="957"/>
      <c r="CO32" s="957"/>
      <c r="CP32" s="957"/>
      <c r="CQ32" s="967"/>
      <c r="CR32" s="956"/>
      <c r="CS32" s="957"/>
      <c r="CT32" s="957"/>
      <c r="CU32" s="957"/>
      <c r="CV32" s="967"/>
      <c r="CW32" s="956"/>
      <c r="CX32" s="957"/>
      <c r="CY32" s="957"/>
      <c r="CZ32" s="957"/>
      <c r="DA32" s="967"/>
      <c r="DB32" s="956"/>
      <c r="DC32" s="957"/>
      <c r="DD32" s="957"/>
      <c r="DE32" s="957"/>
      <c r="DF32" s="967"/>
      <c r="DG32" s="956"/>
      <c r="DH32" s="957"/>
      <c r="DI32" s="957"/>
      <c r="DJ32" s="957"/>
      <c r="DK32" s="967"/>
      <c r="DL32" s="956"/>
      <c r="DM32" s="957"/>
      <c r="DN32" s="957"/>
      <c r="DO32" s="957"/>
      <c r="DP32" s="967"/>
      <c r="DQ32" s="956"/>
      <c r="DR32" s="957"/>
      <c r="DS32" s="957"/>
      <c r="DT32" s="957"/>
      <c r="DU32" s="967"/>
      <c r="DV32" s="949"/>
      <c r="DW32" s="950"/>
      <c r="DX32" s="950"/>
      <c r="DY32" s="950"/>
      <c r="DZ32" s="968"/>
      <c r="EA32" s="48"/>
    </row>
    <row r="33" spans="1:131" ht="26.25" customHeight="1">
      <c r="A33" s="54">
        <v>6</v>
      </c>
      <c r="B33" s="949"/>
      <c r="C33" s="950"/>
      <c r="D33" s="950"/>
      <c r="E33" s="950"/>
      <c r="F33" s="950"/>
      <c r="G33" s="950"/>
      <c r="H33" s="950"/>
      <c r="I33" s="950"/>
      <c r="J33" s="950"/>
      <c r="K33" s="950"/>
      <c r="L33" s="950"/>
      <c r="M33" s="950"/>
      <c r="N33" s="950"/>
      <c r="O33" s="950"/>
      <c r="P33" s="951"/>
      <c r="Q33" s="952"/>
      <c r="R33" s="953"/>
      <c r="S33" s="953"/>
      <c r="T33" s="953"/>
      <c r="U33" s="953"/>
      <c r="V33" s="953"/>
      <c r="W33" s="953"/>
      <c r="X33" s="953"/>
      <c r="Y33" s="953"/>
      <c r="Z33" s="953"/>
      <c r="AA33" s="953"/>
      <c r="AB33" s="953"/>
      <c r="AC33" s="953"/>
      <c r="AD33" s="953"/>
      <c r="AE33" s="959"/>
      <c r="AF33" s="979"/>
      <c r="AG33" s="957"/>
      <c r="AH33" s="957"/>
      <c r="AI33" s="957"/>
      <c r="AJ33" s="980"/>
      <c r="AK33" s="958"/>
      <c r="AL33" s="953"/>
      <c r="AM33" s="953"/>
      <c r="AN33" s="953"/>
      <c r="AO33" s="953"/>
      <c r="AP33" s="953"/>
      <c r="AQ33" s="953"/>
      <c r="AR33" s="953"/>
      <c r="AS33" s="953"/>
      <c r="AT33" s="953"/>
      <c r="AU33" s="953"/>
      <c r="AV33" s="953"/>
      <c r="AW33" s="953"/>
      <c r="AX33" s="953"/>
      <c r="AY33" s="953"/>
      <c r="AZ33" s="986"/>
      <c r="BA33" s="986"/>
      <c r="BB33" s="986"/>
      <c r="BC33" s="986"/>
      <c r="BD33" s="986"/>
      <c r="BE33" s="954"/>
      <c r="BF33" s="954"/>
      <c r="BG33" s="954"/>
      <c r="BH33" s="954"/>
      <c r="BI33" s="955"/>
      <c r="BJ33" s="56"/>
      <c r="BK33" s="56"/>
      <c r="BL33" s="56"/>
      <c r="BM33" s="56"/>
      <c r="BN33" s="56"/>
      <c r="BO33" s="55"/>
      <c r="BP33" s="55"/>
      <c r="BQ33" s="52">
        <v>27</v>
      </c>
      <c r="BR33" s="72"/>
      <c r="BS33" s="949"/>
      <c r="BT33" s="950"/>
      <c r="BU33" s="950"/>
      <c r="BV33" s="950"/>
      <c r="BW33" s="950"/>
      <c r="BX33" s="950"/>
      <c r="BY33" s="950"/>
      <c r="BZ33" s="950"/>
      <c r="CA33" s="950"/>
      <c r="CB33" s="950"/>
      <c r="CC33" s="950"/>
      <c r="CD33" s="950"/>
      <c r="CE33" s="950"/>
      <c r="CF33" s="950"/>
      <c r="CG33" s="951"/>
      <c r="CH33" s="956"/>
      <c r="CI33" s="957"/>
      <c r="CJ33" s="957"/>
      <c r="CK33" s="957"/>
      <c r="CL33" s="967"/>
      <c r="CM33" s="956"/>
      <c r="CN33" s="957"/>
      <c r="CO33" s="957"/>
      <c r="CP33" s="957"/>
      <c r="CQ33" s="967"/>
      <c r="CR33" s="956"/>
      <c r="CS33" s="957"/>
      <c r="CT33" s="957"/>
      <c r="CU33" s="957"/>
      <c r="CV33" s="967"/>
      <c r="CW33" s="956"/>
      <c r="CX33" s="957"/>
      <c r="CY33" s="957"/>
      <c r="CZ33" s="957"/>
      <c r="DA33" s="967"/>
      <c r="DB33" s="956"/>
      <c r="DC33" s="957"/>
      <c r="DD33" s="957"/>
      <c r="DE33" s="957"/>
      <c r="DF33" s="967"/>
      <c r="DG33" s="956"/>
      <c r="DH33" s="957"/>
      <c r="DI33" s="957"/>
      <c r="DJ33" s="957"/>
      <c r="DK33" s="967"/>
      <c r="DL33" s="956"/>
      <c r="DM33" s="957"/>
      <c r="DN33" s="957"/>
      <c r="DO33" s="957"/>
      <c r="DP33" s="967"/>
      <c r="DQ33" s="956"/>
      <c r="DR33" s="957"/>
      <c r="DS33" s="957"/>
      <c r="DT33" s="957"/>
      <c r="DU33" s="967"/>
      <c r="DV33" s="949"/>
      <c r="DW33" s="950"/>
      <c r="DX33" s="950"/>
      <c r="DY33" s="950"/>
      <c r="DZ33" s="968"/>
      <c r="EA33" s="48"/>
    </row>
    <row r="34" spans="1:131" ht="26.25" customHeight="1">
      <c r="A34" s="54">
        <v>7</v>
      </c>
      <c r="B34" s="949"/>
      <c r="C34" s="950"/>
      <c r="D34" s="950"/>
      <c r="E34" s="950"/>
      <c r="F34" s="950"/>
      <c r="G34" s="950"/>
      <c r="H34" s="950"/>
      <c r="I34" s="950"/>
      <c r="J34" s="950"/>
      <c r="K34" s="950"/>
      <c r="L34" s="950"/>
      <c r="M34" s="950"/>
      <c r="N34" s="950"/>
      <c r="O34" s="950"/>
      <c r="P34" s="951"/>
      <c r="Q34" s="952"/>
      <c r="R34" s="953"/>
      <c r="S34" s="953"/>
      <c r="T34" s="953"/>
      <c r="U34" s="953"/>
      <c r="V34" s="953"/>
      <c r="W34" s="953"/>
      <c r="X34" s="953"/>
      <c r="Y34" s="953"/>
      <c r="Z34" s="953"/>
      <c r="AA34" s="953"/>
      <c r="AB34" s="953"/>
      <c r="AC34" s="953"/>
      <c r="AD34" s="953"/>
      <c r="AE34" s="959"/>
      <c r="AF34" s="979"/>
      <c r="AG34" s="957"/>
      <c r="AH34" s="957"/>
      <c r="AI34" s="957"/>
      <c r="AJ34" s="980"/>
      <c r="AK34" s="958"/>
      <c r="AL34" s="953"/>
      <c r="AM34" s="953"/>
      <c r="AN34" s="953"/>
      <c r="AO34" s="953"/>
      <c r="AP34" s="953"/>
      <c r="AQ34" s="953"/>
      <c r="AR34" s="953"/>
      <c r="AS34" s="953"/>
      <c r="AT34" s="953"/>
      <c r="AU34" s="953"/>
      <c r="AV34" s="953"/>
      <c r="AW34" s="953"/>
      <c r="AX34" s="953"/>
      <c r="AY34" s="953"/>
      <c r="AZ34" s="986"/>
      <c r="BA34" s="986"/>
      <c r="BB34" s="986"/>
      <c r="BC34" s="986"/>
      <c r="BD34" s="986"/>
      <c r="BE34" s="954"/>
      <c r="BF34" s="954"/>
      <c r="BG34" s="954"/>
      <c r="BH34" s="954"/>
      <c r="BI34" s="955"/>
      <c r="BJ34" s="56"/>
      <c r="BK34" s="56"/>
      <c r="BL34" s="56"/>
      <c r="BM34" s="56"/>
      <c r="BN34" s="56"/>
      <c r="BO34" s="55"/>
      <c r="BP34" s="55"/>
      <c r="BQ34" s="52">
        <v>28</v>
      </c>
      <c r="BR34" s="72"/>
      <c r="BS34" s="949"/>
      <c r="BT34" s="950"/>
      <c r="BU34" s="950"/>
      <c r="BV34" s="950"/>
      <c r="BW34" s="950"/>
      <c r="BX34" s="950"/>
      <c r="BY34" s="950"/>
      <c r="BZ34" s="950"/>
      <c r="CA34" s="950"/>
      <c r="CB34" s="950"/>
      <c r="CC34" s="950"/>
      <c r="CD34" s="950"/>
      <c r="CE34" s="950"/>
      <c r="CF34" s="950"/>
      <c r="CG34" s="951"/>
      <c r="CH34" s="956"/>
      <c r="CI34" s="957"/>
      <c r="CJ34" s="957"/>
      <c r="CK34" s="957"/>
      <c r="CL34" s="967"/>
      <c r="CM34" s="956"/>
      <c r="CN34" s="957"/>
      <c r="CO34" s="957"/>
      <c r="CP34" s="957"/>
      <c r="CQ34" s="967"/>
      <c r="CR34" s="956"/>
      <c r="CS34" s="957"/>
      <c r="CT34" s="957"/>
      <c r="CU34" s="957"/>
      <c r="CV34" s="967"/>
      <c r="CW34" s="956"/>
      <c r="CX34" s="957"/>
      <c r="CY34" s="957"/>
      <c r="CZ34" s="957"/>
      <c r="DA34" s="967"/>
      <c r="DB34" s="956"/>
      <c r="DC34" s="957"/>
      <c r="DD34" s="957"/>
      <c r="DE34" s="957"/>
      <c r="DF34" s="967"/>
      <c r="DG34" s="956"/>
      <c r="DH34" s="957"/>
      <c r="DI34" s="957"/>
      <c r="DJ34" s="957"/>
      <c r="DK34" s="967"/>
      <c r="DL34" s="956"/>
      <c r="DM34" s="957"/>
      <c r="DN34" s="957"/>
      <c r="DO34" s="957"/>
      <c r="DP34" s="967"/>
      <c r="DQ34" s="956"/>
      <c r="DR34" s="957"/>
      <c r="DS34" s="957"/>
      <c r="DT34" s="957"/>
      <c r="DU34" s="967"/>
      <c r="DV34" s="949"/>
      <c r="DW34" s="950"/>
      <c r="DX34" s="950"/>
      <c r="DY34" s="950"/>
      <c r="DZ34" s="968"/>
      <c r="EA34" s="48"/>
    </row>
    <row r="35" spans="1:131" ht="26.25" customHeight="1">
      <c r="A35" s="54">
        <v>8</v>
      </c>
      <c r="B35" s="949"/>
      <c r="C35" s="950"/>
      <c r="D35" s="950"/>
      <c r="E35" s="950"/>
      <c r="F35" s="950"/>
      <c r="G35" s="950"/>
      <c r="H35" s="950"/>
      <c r="I35" s="950"/>
      <c r="J35" s="950"/>
      <c r="K35" s="950"/>
      <c r="L35" s="950"/>
      <c r="M35" s="950"/>
      <c r="N35" s="950"/>
      <c r="O35" s="950"/>
      <c r="P35" s="951"/>
      <c r="Q35" s="952"/>
      <c r="R35" s="953"/>
      <c r="S35" s="953"/>
      <c r="T35" s="953"/>
      <c r="U35" s="953"/>
      <c r="V35" s="953"/>
      <c r="W35" s="953"/>
      <c r="X35" s="953"/>
      <c r="Y35" s="953"/>
      <c r="Z35" s="953"/>
      <c r="AA35" s="953"/>
      <c r="AB35" s="953"/>
      <c r="AC35" s="953"/>
      <c r="AD35" s="953"/>
      <c r="AE35" s="959"/>
      <c r="AF35" s="979"/>
      <c r="AG35" s="957"/>
      <c r="AH35" s="957"/>
      <c r="AI35" s="957"/>
      <c r="AJ35" s="980"/>
      <c r="AK35" s="958"/>
      <c r="AL35" s="953"/>
      <c r="AM35" s="953"/>
      <c r="AN35" s="953"/>
      <c r="AO35" s="953"/>
      <c r="AP35" s="953"/>
      <c r="AQ35" s="953"/>
      <c r="AR35" s="953"/>
      <c r="AS35" s="953"/>
      <c r="AT35" s="953"/>
      <c r="AU35" s="953"/>
      <c r="AV35" s="953"/>
      <c r="AW35" s="953"/>
      <c r="AX35" s="953"/>
      <c r="AY35" s="953"/>
      <c r="AZ35" s="986"/>
      <c r="BA35" s="986"/>
      <c r="BB35" s="986"/>
      <c r="BC35" s="986"/>
      <c r="BD35" s="986"/>
      <c r="BE35" s="954"/>
      <c r="BF35" s="954"/>
      <c r="BG35" s="954"/>
      <c r="BH35" s="954"/>
      <c r="BI35" s="955"/>
      <c r="BJ35" s="56"/>
      <c r="BK35" s="56"/>
      <c r="BL35" s="56"/>
      <c r="BM35" s="56"/>
      <c r="BN35" s="56"/>
      <c r="BO35" s="55"/>
      <c r="BP35" s="55"/>
      <c r="BQ35" s="52">
        <v>29</v>
      </c>
      <c r="BR35" s="72"/>
      <c r="BS35" s="949"/>
      <c r="BT35" s="950"/>
      <c r="BU35" s="950"/>
      <c r="BV35" s="950"/>
      <c r="BW35" s="950"/>
      <c r="BX35" s="950"/>
      <c r="BY35" s="950"/>
      <c r="BZ35" s="950"/>
      <c r="CA35" s="950"/>
      <c r="CB35" s="950"/>
      <c r="CC35" s="950"/>
      <c r="CD35" s="950"/>
      <c r="CE35" s="950"/>
      <c r="CF35" s="950"/>
      <c r="CG35" s="951"/>
      <c r="CH35" s="956"/>
      <c r="CI35" s="957"/>
      <c r="CJ35" s="957"/>
      <c r="CK35" s="957"/>
      <c r="CL35" s="967"/>
      <c r="CM35" s="956"/>
      <c r="CN35" s="957"/>
      <c r="CO35" s="957"/>
      <c r="CP35" s="957"/>
      <c r="CQ35" s="967"/>
      <c r="CR35" s="956"/>
      <c r="CS35" s="957"/>
      <c r="CT35" s="957"/>
      <c r="CU35" s="957"/>
      <c r="CV35" s="967"/>
      <c r="CW35" s="956"/>
      <c r="CX35" s="957"/>
      <c r="CY35" s="957"/>
      <c r="CZ35" s="957"/>
      <c r="DA35" s="967"/>
      <c r="DB35" s="956"/>
      <c r="DC35" s="957"/>
      <c r="DD35" s="957"/>
      <c r="DE35" s="957"/>
      <c r="DF35" s="967"/>
      <c r="DG35" s="956"/>
      <c r="DH35" s="957"/>
      <c r="DI35" s="957"/>
      <c r="DJ35" s="957"/>
      <c r="DK35" s="967"/>
      <c r="DL35" s="956"/>
      <c r="DM35" s="957"/>
      <c r="DN35" s="957"/>
      <c r="DO35" s="957"/>
      <c r="DP35" s="967"/>
      <c r="DQ35" s="956"/>
      <c r="DR35" s="957"/>
      <c r="DS35" s="957"/>
      <c r="DT35" s="957"/>
      <c r="DU35" s="967"/>
      <c r="DV35" s="949"/>
      <c r="DW35" s="950"/>
      <c r="DX35" s="950"/>
      <c r="DY35" s="950"/>
      <c r="DZ35" s="968"/>
      <c r="EA35" s="48"/>
    </row>
    <row r="36" spans="1:131" ht="26.25" customHeight="1">
      <c r="A36" s="54">
        <v>9</v>
      </c>
      <c r="B36" s="949"/>
      <c r="C36" s="950"/>
      <c r="D36" s="950"/>
      <c r="E36" s="950"/>
      <c r="F36" s="950"/>
      <c r="G36" s="950"/>
      <c r="H36" s="950"/>
      <c r="I36" s="950"/>
      <c r="J36" s="950"/>
      <c r="K36" s="950"/>
      <c r="L36" s="950"/>
      <c r="M36" s="950"/>
      <c r="N36" s="950"/>
      <c r="O36" s="950"/>
      <c r="P36" s="951"/>
      <c r="Q36" s="952"/>
      <c r="R36" s="953"/>
      <c r="S36" s="953"/>
      <c r="T36" s="953"/>
      <c r="U36" s="953"/>
      <c r="V36" s="953"/>
      <c r="W36" s="953"/>
      <c r="X36" s="953"/>
      <c r="Y36" s="953"/>
      <c r="Z36" s="953"/>
      <c r="AA36" s="953"/>
      <c r="AB36" s="953"/>
      <c r="AC36" s="953"/>
      <c r="AD36" s="953"/>
      <c r="AE36" s="959"/>
      <c r="AF36" s="979"/>
      <c r="AG36" s="957"/>
      <c r="AH36" s="957"/>
      <c r="AI36" s="957"/>
      <c r="AJ36" s="980"/>
      <c r="AK36" s="958"/>
      <c r="AL36" s="953"/>
      <c r="AM36" s="953"/>
      <c r="AN36" s="953"/>
      <c r="AO36" s="953"/>
      <c r="AP36" s="953"/>
      <c r="AQ36" s="953"/>
      <c r="AR36" s="953"/>
      <c r="AS36" s="953"/>
      <c r="AT36" s="953"/>
      <c r="AU36" s="953"/>
      <c r="AV36" s="953"/>
      <c r="AW36" s="953"/>
      <c r="AX36" s="953"/>
      <c r="AY36" s="953"/>
      <c r="AZ36" s="986"/>
      <c r="BA36" s="986"/>
      <c r="BB36" s="986"/>
      <c r="BC36" s="986"/>
      <c r="BD36" s="986"/>
      <c r="BE36" s="954"/>
      <c r="BF36" s="954"/>
      <c r="BG36" s="954"/>
      <c r="BH36" s="954"/>
      <c r="BI36" s="955"/>
      <c r="BJ36" s="56"/>
      <c r="BK36" s="56"/>
      <c r="BL36" s="56"/>
      <c r="BM36" s="56"/>
      <c r="BN36" s="56"/>
      <c r="BO36" s="55"/>
      <c r="BP36" s="55"/>
      <c r="BQ36" s="52">
        <v>30</v>
      </c>
      <c r="BR36" s="72"/>
      <c r="BS36" s="949"/>
      <c r="BT36" s="950"/>
      <c r="BU36" s="950"/>
      <c r="BV36" s="950"/>
      <c r="BW36" s="950"/>
      <c r="BX36" s="950"/>
      <c r="BY36" s="950"/>
      <c r="BZ36" s="950"/>
      <c r="CA36" s="950"/>
      <c r="CB36" s="950"/>
      <c r="CC36" s="950"/>
      <c r="CD36" s="950"/>
      <c r="CE36" s="950"/>
      <c r="CF36" s="950"/>
      <c r="CG36" s="951"/>
      <c r="CH36" s="956"/>
      <c r="CI36" s="957"/>
      <c r="CJ36" s="957"/>
      <c r="CK36" s="957"/>
      <c r="CL36" s="967"/>
      <c r="CM36" s="956"/>
      <c r="CN36" s="957"/>
      <c r="CO36" s="957"/>
      <c r="CP36" s="957"/>
      <c r="CQ36" s="967"/>
      <c r="CR36" s="956"/>
      <c r="CS36" s="957"/>
      <c r="CT36" s="957"/>
      <c r="CU36" s="957"/>
      <c r="CV36" s="967"/>
      <c r="CW36" s="956"/>
      <c r="CX36" s="957"/>
      <c r="CY36" s="957"/>
      <c r="CZ36" s="957"/>
      <c r="DA36" s="967"/>
      <c r="DB36" s="956"/>
      <c r="DC36" s="957"/>
      <c r="DD36" s="957"/>
      <c r="DE36" s="957"/>
      <c r="DF36" s="967"/>
      <c r="DG36" s="956"/>
      <c r="DH36" s="957"/>
      <c r="DI36" s="957"/>
      <c r="DJ36" s="957"/>
      <c r="DK36" s="967"/>
      <c r="DL36" s="956"/>
      <c r="DM36" s="957"/>
      <c r="DN36" s="957"/>
      <c r="DO36" s="957"/>
      <c r="DP36" s="967"/>
      <c r="DQ36" s="956"/>
      <c r="DR36" s="957"/>
      <c r="DS36" s="957"/>
      <c r="DT36" s="957"/>
      <c r="DU36" s="967"/>
      <c r="DV36" s="949"/>
      <c r="DW36" s="950"/>
      <c r="DX36" s="950"/>
      <c r="DY36" s="950"/>
      <c r="DZ36" s="968"/>
      <c r="EA36" s="48"/>
    </row>
    <row r="37" spans="1:131" ht="26.25" customHeight="1">
      <c r="A37" s="54">
        <v>10</v>
      </c>
      <c r="B37" s="949"/>
      <c r="C37" s="950"/>
      <c r="D37" s="950"/>
      <c r="E37" s="950"/>
      <c r="F37" s="950"/>
      <c r="G37" s="950"/>
      <c r="H37" s="950"/>
      <c r="I37" s="950"/>
      <c r="J37" s="950"/>
      <c r="K37" s="950"/>
      <c r="L37" s="950"/>
      <c r="M37" s="950"/>
      <c r="N37" s="950"/>
      <c r="O37" s="950"/>
      <c r="P37" s="951"/>
      <c r="Q37" s="952"/>
      <c r="R37" s="953"/>
      <c r="S37" s="953"/>
      <c r="T37" s="953"/>
      <c r="U37" s="953"/>
      <c r="V37" s="953"/>
      <c r="W37" s="953"/>
      <c r="X37" s="953"/>
      <c r="Y37" s="953"/>
      <c r="Z37" s="953"/>
      <c r="AA37" s="953"/>
      <c r="AB37" s="953"/>
      <c r="AC37" s="953"/>
      <c r="AD37" s="953"/>
      <c r="AE37" s="959"/>
      <c r="AF37" s="979"/>
      <c r="AG37" s="957"/>
      <c r="AH37" s="957"/>
      <c r="AI37" s="957"/>
      <c r="AJ37" s="980"/>
      <c r="AK37" s="958"/>
      <c r="AL37" s="953"/>
      <c r="AM37" s="953"/>
      <c r="AN37" s="953"/>
      <c r="AO37" s="953"/>
      <c r="AP37" s="953"/>
      <c r="AQ37" s="953"/>
      <c r="AR37" s="953"/>
      <c r="AS37" s="953"/>
      <c r="AT37" s="953"/>
      <c r="AU37" s="953"/>
      <c r="AV37" s="953"/>
      <c r="AW37" s="953"/>
      <c r="AX37" s="953"/>
      <c r="AY37" s="953"/>
      <c r="AZ37" s="986"/>
      <c r="BA37" s="986"/>
      <c r="BB37" s="986"/>
      <c r="BC37" s="986"/>
      <c r="BD37" s="986"/>
      <c r="BE37" s="954"/>
      <c r="BF37" s="954"/>
      <c r="BG37" s="954"/>
      <c r="BH37" s="954"/>
      <c r="BI37" s="955"/>
      <c r="BJ37" s="56"/>
      <c r="BK37" s="56"/>
      <c r="BL37" s="56"/>
      <c r="BM37" s="56"/>
      <c r="BN37" s="56"/>
      <c r="BO37" s="55"/>
      <c r="BP37" s="55"/>
      <c r="BQ37" s="52">
        <v>31</v>
      </c>
      <c r="BR37" s="72"/>
      <c r="BS37" s="949"/>
      <c r="BT37" s="950"/>
      <c r="BU37" s="950"/>
      <c r="BV37" s="950"/>
      <c r="BW37" s="950"/>
      <c r="BX37" s="950"/>
      <c r="BY37" s="950"/>
      <c r="BZ37" s="950"/>
      <c r="CA37" s="950"/>
      <c r="CB37" s="950"/>
      <c r="CC37" s="950"/>
      <c r="CD37" s="950"/>
      <c r="CE37" s="950"/>
      <c r="CF37" s="950"/>
      <c r="CG37" s="951"/>
      <c r="CH37" s="956"/>
      <c r="CI37" s="957"/>
      <c r="CJ37" s="957"/>
      <c r="CK37" s="957"/>
      <c r="CL37" s="967"/>
      <c r="CM37" s="956"/>
      <c r="CN37" s="957"/>
      <c r="CO37" s="957"/>
      <c r="CP37" s="957"/>
      <c r="CQ37" s="967"/>
      <c r="CR37" s="956"/>
      <c r="CS37" s="957"/>
      <c r="CT37" s="957"/>
      <c r="CU37" s="957"/>
      <c r="CV37" s="967"/>
      <c r="CW37" s="956"/>
      <c r="CX37" s="957"/>
      <c r="CY37" s="957"/>
      <c r="CZ37" s="957"/>
      <c r="DA37" s="967"/>
      <c r="DB37" s="956"/>
      <c r="DC37" s="957"/>
      <c r="DD37" s="957"/>
      <c r="DE37" s="957"/>
      <c r="DF37" s="967"/>
      <c r="DG37" s="956"/>
      <c r="DH37" s="957"/>
      <c r="DI37" s="957"/>
      <c r="DJ37" s="957"/>
      <c r="DK37" s="967"/>
      <c r="DL37" s="956"/>
      <c r="DM37" s="957"/>
      <c r="DN37" s="957"/>
      <c r="DO37" s="957"/>
      <c r="DP37" s="967"/>
      <c r="DQ37" s="956"/>
      <c r="DR37" s="957"/>
      <c r="DS37" s="957"/>
      <c r="DT37" s="957"/>
      <c r="DU37" s="967"/>
      <c r="DV37" s="949"/>
      <c r="DW37" s="950"/>
      <c r="DX37" s="950"/>
      <c r="DY37" s="950"/>
      <c r="DZ37" s="968"/>
      <c r="EA37" s="48"/>
    </row>
    <row r="38" spans="1:131" ht="26.25" customHeight="1">
      <c r="A38" s="54">
        <v>11</v>
      </c>
      <c r="B38" s="949"/>
      <c r="C38" s="950"/>
      <c r="D38" s="950"/>
      <c r="E38" s="950"/>
      <c r="F38" s="950"/>
      <c r="G38" s="950"/>
      <c r="H38" s="950"/>
      <c r="I38" s="950"/>
      <c r="J38" s="950"/>
      <c r="K38" s="950"/>
      <c r="L38" s="950"/>
      <c r="M38" s="950"/>
      <c r="N38" s="950"/>
      <c r="O38" s="950"/>
      <c r="P38" s="951"/>
      <c r="Q38" s="952"/>
      <c r="R38" s="953"/>
      <c r="S38" s="953"/>
      <c r="T38" s="953"/>
      <c r="U38" s="953"/>
      <c r="V38" s="953"/>
      <c r="W38" s="953"/>
      <c r="X38" s="953"/>
      <c r="Y38" s="953"/>
      <c r="Z38" s="953"/>
      <c r="AA38" s="953"/>
      <c r="AB38" s="953"/>
      <c r="AC38" s="953"/>
      <c r="AD38" s="953"/>
      <c r="AE38" s="959"/>
      <c r="AF38" s="979"/>
      <c r="AG38" s="957"/>
      <c r="AH38" s="957"/>
      <c r="AI38" s="957"/>
      <c r="AJ38" s="980"/>
      <c r="AK38" s="958"/>
      <c r="AL38" s="953"/>
      <c r="AM38" s="953"/>
      <c r="AN38" s="953"/>
      <c r="AO38" s="953"/>
      <c r="AP38" s="953"/>
      <c r="AQ38" s="953"/>
      <c r="AR38" s="953"/>
      <c r="AS38" s="953"/>
      <c r="AT38" s="953"/>
      <c r="AU38" s="953"/>
      <c r="AV38" s="953"/>
      <c r="AW38" s="953"/>
      <c r="AX38" s="953"/>
      <c r="AY38" s="953"/>
      <c r="AZ38" s="986"/>
      <c r="BA38" s="986"/>
      <c r="BB38" s="986"/>
      <c r="BC38" s="986"/>
      <c r="BD38" s="986"/>
      <c r="BE38" s="954"/>
      <c r="BF38" s="954"/>
      <c r="BG38" s="954"/>
      <c r="BH38" s="954"/>
      <c r="BI38" s="955"/>
      <c r="BJ38" s="56"/>
      <c r="BK38" s="56"/>
      <c r="BL38" s="56"/>
      <c r="BM38" s="56"/>
      <c r="BN38" s="56"/>
      <c r="BO38" s="55"/>
      <c r="BP38" s="55"/>
      <c r="BQ38" s="52">
        <v>32</v>
      </c>
      <c r="BR38" s="72"/>
      <c r="BS38" s="949"/>
      <c r="BT38" s="950"/>
      <c r="BU38" s="950"/>
      <c r="BV38" s="950"/>
      <c r="BW38" s="950"/>
      <c r="BX38" s="950"/>
      <c r="BY38" s="950"/>
      <c r="BZ38" s="950"/>
      <c r="CA38" s="950"/>
      <c r="CB38" s="950"/>
      <c r="CC38" s="950"/>
      <c r="CD38" s="950"/>
      <c r="CE38" s="950"/>
      <c r="CF38" s="950"/>
      <c r="CG38" s="951"/>
      <c r="CH38" s="956"/>
      <c r="CI38" s="957"/>
      <c r="CJ38" s="957"/>
      <c r="CK38" s="957"/>
      <c r="CL38" s="967"/>
      <c r="CM38" s="956"/>
      <c r="CN38" s="957"/>
      <c r="CO38" s="957"/>
      <c r="CP38" s="957"/>
      <c r="CQ38" s="967"/>
      <c r="CR38" s="956"/>
      <c r="CS38" s="957"/>
      <c r="CT38" s="957"/>
      <c r="CU38" s="957"/>
      <c r="CV38" s="967"/>
      <c r="CW38" s="956"/>
      <c r="CX38" s="957"/>
      <c r="CY38" s="957"/>
      <c r="CZ38" s="957"/>
      <c r="DA38" s="967"/>
      <c r="DB38" s="956"/>
      <c r="DC38" s="957"/>
      <c r="DD38" s="957"/>
      <c r="DE38" s="957"/>
      <c r="DF38" s="967"/>
      <c r="DG38" s="956"/>
      <c r="DH38" s="957"/>
      <c r="DI38" s="957"/>
      <c r="DJ38" s="957"/>
      <c r="DK38" s="967"/>
      <c r="DL38" s="956"/>
      <c r="DM38" s="957"/>
      <c r="DN38" s="957"/>
      <c r="DO38" s="957"/>
      <c r="DP38" s="967"/>
      <c r="DQ38" s="956"/>
      <c r="DR38" s="957"/>
      <c r="DS38" s="957"/>
      <c r="DT38" s="957"/>
      <c r="DU38" s="967"/>
      <c r="DV38" s="949"/>
      <c r="DW38" s="950"/>
      <c r="DX38" s="950"/>
      <c r="DY38" s="950"/>
      <c r="DZ38" s="968"/>
      <c r="EA38" s="48"/>
    </row>
    <row r="39" spans="1:131" ht="26.25" customHeight="1">
      <c r="A39" s="54">
        <v>12</v>
      </c>
      <c r="B39" s="949"/>
      <c r="C39" s="950"/>
      <c r="D39" s="950"/>
      <c r="E39" s="950"/>
      <c r="F39" s="950"/>
      <c r="G39" s="950"/>
      <c r="H39" s="950"/>
      <c r="I39" s="950"/>
      <c r="J39" s="950"/>
      <c r="K39" s="950"/>
      <c r="L39" s="950"/>
      <c r="M39" s="950"/>
      <c r="N39" s="950"/>
      <c r="O39" s="950"/>
      <c r="P39" s="951"/>
      <c r="Q39" s="952"/>
      <c r="R39" s="953"/>
      <c r="S39" s="953"/>
      <c r="T39" s="953"/>
      <c r="U39" s="953"/>
      <c r="V39" s="953"/>
      <c r="W39" s="953"/>
      <c r="X39" s="953"/>
      <c r="Y39" s="953"/>
      <c r="Z39" s="953"/>
      <c r="AA39" s="953"/>
      <c r="AB39" s="953"/>
      <c r="AC39" s="953"/>
      <c r="AD39" s="953"/>
      <c r="AE39" s="959"/>
      <c r="AF39" s="979"/>
      <c r="AG39" s="957"/>
      <c r="AH39" s="957"/>
      <c r="AI39" s="957"/>
      <c r="AJ39" s="980"/>
      <c r="AK39" s="958"/>
      <c r="AL39" s="953"/>
      <c r="AM39" s="953"/>
      <c r="AN39" s="953"/>
      <c r="AO39" s="953"/>
      <c r="AP39" s="953"/>
      <c r="AQ39" s="953"/>
      <c r="AR39" s="953"/>
      <c r="AS39" s="953"/>
      <c r="AT39" s="953"/>
      <c r="AU39" s="953"/>
      <c r="AV39" s="953"/>
      <c r="AW39" s="953"/>
      <c r="AX39" s="953"/>
      <c r="AY39" s="953"/>
      <c r="AZ39" s="986"/>
      <c r="BA39" s="986"/>
      <c r="BB39" s="986"/>
      <c r="BC39" s="986"/>
      <c r="BD39" s="986"/>
      <c r="BE39" s="954"/>
      <c r="BF39" s="954"/>
      <c r="BG39" s="954"/>
      <c r="BH39" s="954"/>
      <c r="BI39" s="955"/>
      <c r="BJ39" s="56"/>
      <c r="BK39" s="56"/>
      <c r="BL39" s="56"/>
      <c r="BM39" s="56"/>
      <c r="BN39" s="56"/>
      <c r="BO39" s="55"/>
      <c r="BP39" s="55"/>
      <c r="BQ39" s="52">
        <v>33</v>
      </c>
      <c r="BR39" s="72"/>
      <c r="BS39" s="949"/>
      <c r="BT39" s="950"/>
      <c r="BU39" s="950"/>
      <c r="BV39" s="950"/>
      <c r="BW39" s="950"/>
      <c r="BX39" s="950"/>
      <c r="BY39" s="950"/>
      <c r="BZ39" s="950"/>
      <c r="CA39" s="950"/>
      <c r="CB39" s="950"/>
      <c r="CC39" s="950"/>
      <c r="CD39" s="950"/>
      <c r="CE39" s="950"/>
      <c r="CF39" s="950"/>
      <c r="CG39" s="951"/>
      <c r="CH39" s="956"/>
      <c r="CI39" s="957"/>
      <c r="CJ39" s="957"/>
      <c r="CK39" s="957"/>
      <c r="CL39" s="967"/>
      <c r="CM39" s="956"/>
      <c r="CN39" s="957"/>
      <c r="CO39" s="957"/>
      <c r="CP39" s="957"/>
      <c r="CQ39" s="967"/>
      <c r="CR39" s="956"/>
      <c r="CS39" s="957"/>
      <c r="CT39" s="957"/>
      <c r="CU39" s="957"/>
      <c r="CV39" s="967"/>
      <c r="CW39" s="956"/>
      <c r="CX39" s="957"/>
      <c r="CY39" s="957"/>
      <c r="CZ39" s="957"/>
      <c r="DA39" s="967"/>
      <c r="DB39" s="956"/>
      <c r="DC39" s="957"/>
      <c r="DD39" s="957"/>
      <c r="DE39" s="957"/>
      <c r="DF39" s="967"/>
      <c r="DG39" s="956"/>
      <c r="DH39" s="957"/>
      <c r="DI39" s="957"/>
      <c r="DJ39" s="957"/>
      <c r="DK39" s="967"/>
      <c r="DL39" s="956"/>
      <c r="DM39" s="957"/>
      <c r="DN39" s="957"/>
      <c r="DO39" s="957"/>
      <c r="DP39" s="967"/>
      <c r="DQ39" s="956"/>
      <c r="DR39" s="957"/>
      <c r="DS39" s="957"/>
      <c r="DT39" s="957"/>
      <c r="DU39" s="967"/>
      <c r="DV39" s="949"/>
      <c r="DW39" s="950"/>
      <c r="DX39" s="950"/>
      <c r="DY39" s="950"/>
      <c r="DZ39" s="968"/>
      <c r="EA39" s="48"/>
    </row>
    <row r="40" spans="1:131" ht="26.25" customHeight="1">
      <c r="A40" s="52">
        <v>13</v>
      </c>
      <c r="B40" s="949"/>
      <c r="C40" s="950"/>
      <c r="D40" s="950"/>
      <c r="E40" s="950"/>
      <c r="F40" s="950"/>
      <c r="G40" s="950"/>
      <c r="H40" s="950"/>
      <c r="I40" s="950"/>
      <c r="J40" s="950"/>
      <c r="K40" s="950"/>
      <c r="L40" s="950"/>
      <c r="M40" s="950"/>
      <c r="N40" s="950"/>
      <c r="O40" s="950"/>
      <c r="P40" s="951"/>
      <c r="Q40" s="952"/>
      <c r="R40" s="953"/>
      <c r="S40" s="953"/>
      <c r="T40" s="953"/>
      <c r="U40" s="953"/>
      <c r="V40" s="953"/>
      <c r="W40" s="953"/>
      <c r="X40" s="953"/>
      <c r="Y40" s="953"/>
      <c r="Z40" s="953"/>
      <c r="AA40" s="953"/>
      <c r="AB40" s="953"/>
      <c r="AC40" s="953"/>
      <c r="AD40" s="953"/>
      <c r="AE40" s="959"/>
      <c r="AF40" s="979"/>
      <c r="AG40" s="957"/>
      <c r="AH40" s="957"/>
      <c r="AI40" s="957"/>
      <c r="AJ40" s="980"/>
      <c r="AK40" s="958"/>
      <c r="AL40" s="953"/>
      <c r="AM40" s="953"/>
      <c r="AN40" s="953"/>
      <c r="AO40" s="953"/>
      <c r="AP40" s="953"/>
      <c r="AQ40" s="953"/>
      <c r="AR40" s="953"/>
      <c r="AS40" s="953"/>
      <c r="AT40" s="953"/>
      <c r="AU40" s="953"/>
      <c r="AV40" s="953"/>
      <c r="AW40" s="953"/>
      <c r="AX40" s="953"/>
      <c r="AY40" s="953"/>
      <c r="AZ40" s="986"/>
      <c r="BA40" s="986"/>
      <c r="BB40" s="986"/>
      <c r="BC40" s="986"/>
      <c r="BD40" s="986"/>
      <c r="BE40" s="954"/>
      <c r="BF40" s="954"/>
      <c r="BG40" s="954"/>
      <c r="BH40" s="954"/>
      <c r="BI40" s="955"/>
      <c r="BJ40" s="56"/>
      <c r="BK40" s="56"/>
      <c r="BL40" s="56"/>
      <c r="BM40" s="56"/>
      <c r="BN40" s="56"/>
      <c r="BO40" s="55"/>
      <c r="BP40" s="55"/>
      <c r="BQ40" s="52">
        <v>34</v>
      </c>
      <c r="BR40" s="72"/>
      <c r="BS40" s="949"/>
      <c r="BT40" s="950"/>
      <c r="BU40" s="950"/>
      <c r="BV40" s="950"/>
      <c r="BW40" s="950"/>
      <c r="BX40" s="950"/>
      <c r="BY40" s="950"/>
      <c r="BZ40" s="950"/>
      <c r="CA40" s="950"/>
      <c r="CB40" s="950"/>
      <c r="CC40" s="950"/>
      <c r="CD40" s="950"/>
      <c r="CE40" s="950"/>
      <c r="CF40" s="950"/>
      <c r="CG40" s="951"/>
      <c r="CH40" s="956"/>
      <c r="CI40" s="957"/>
      <c r="CJ40" s="957"/>
      <c r="CK40" s="957"/>
      <c r="CL40" s="967"/>
      <c r="CM40" s="956"/>
      <c r="CN40" s="957"/>
      <c r="CO40" s="957"/>
      <c r="CP40" s="957"/>
      <c r="CQ40" s="967"/>
      <c r="CR40" s="956"/>
      <c r="CS40" s="957"/>
      <c r="CT40" s="957"/>
      <c r="CU40" s="957"/>
      <c r="CV40" s="967"/>
      <c r="CW40" s="956"/>
      <c r="CX40" s="957"/>
      <c r="CY40" s="957"/>
      <c r="CZ40" s="957"/>
      <c r="DA40" s="967"/>
      <c r="DB40" s="956"/>
      <c r="DC40" s="957"/>
      <c r="DD40" s="957"/>
      <c r="DE40" s="957"/>
      <c r="DF40" s="967"/>
      <c r="DG40" s="956"/>
      <c r="DH40" s="957"/>
      <c r="DI40" s="957"/>
      <c r="DJ40" s="957"/>
      <c r="DK40" s="967"/>
      <c r="DL40" s="956"/>
      <c r="DM40" s="957"/>
      <c r="DN40" s="957"/>
      <c r="DO40" s="957"/>
      <c r="DP40" s="967"/>
      <c r="DQ40" s="956"/>
      <c r="DR40" s="957"/>
      <c r="DS40" s="957"/>
      <c r="DT40" s="957"/>
      <c r="DU40" s="967"/>
      <c r="DV40" s="949"/>
      <c r="DW40" s="950"/>
      <c r="DX40" s="950"/>
      <c r="DY40" s="950"/>
      <c r="DZ40" s="968"/>
      <c r="EA40" s="48"/>
    </row>
    <row r="41" spans="1:131" ht="26.25" customHeight="1">
      <c r="A41" s="52">
        <v>14</v>
      </c>
      <c r="B41" s="949"/>
      <c r="C41" s="950"/>
      <c r="D41" s="950"/>
      <c r="E41" s="950"/>
      <c r="F41" s="950"/>
      <c r="G41" s="950"/>
      <c r="H41" s="950"/>
      <c r="I41" s="950"/>
      <c r="J41" s="950"/>
      <c r="K41" s="950"/>
      <c r="L41" s="950"/>
      <c r="M41" s="950"/>
      <c r="N41" s="950"/>
      <c r="O41" s="950"/>
      <c r="P41" s="951"/>
      <c r="Q41" s="952"/>
      <c r="R41" s="953"/>
      <c r="S41" s="953"/>
      <c r="T41" s="953"/>
      <c r="U41" s="953"/>
      <c r="V41" s="953"/>
      <c r="W41" s="953"/>
      <c r="X41" s="953"/>
      <c r="Y41" s="953"/>
      <c r="Z41" s="953"/>
      <c r="AA41" s="953"/>
      <c r="AB41" s="953"/>
      <c r="AC41" s="953"/>
      <c r="AD41" s="953"/>
      <c r="AE41" s="959"/>
      <c r="AF41" s="979"/>
      <c r="AG41" s="957"/>
      <c r="AH41" s="957"/>
      <c r="AI41" s="957"/>
      <c r="AJ41" s="980"/>
      <c r="AK41" s="958"/>
      <c r="AL41" s="953"/>
      <c r="AM41" s="953"/>
      <c r="AN41" s="953"/>
      <c r="AO41" s="953"/>
      <c r="AP41" s="953"/>
      <c r="AQ41" s="953"/>
      <c r="AR41" s="953"/>
      <c r="AS41" s="953"/>
      <c r="AT41" s="953"/>
      <c r="AU41" s="953"/>
      <c r="AV41" s="953"/>
      <c r="AW41" s="953"/>
      <c r="AX41" s="953"/>
      <c r="AY41" s="953"/>
      <c r="AZ41" s="986"/>
      <c r="BA41" s="986"/>
      <c r="BB41" s="986"/>
      <c r="BC41" s="986"/>
      <c r="BD41" s="986"/>
      <c r="BE41" s="954"/>
      <c r="BF41" s="954"/>
      <c r="BG41" s="954"/>
      <c r="BH41" s="954"/>
      <c r="BI41" s="955"/>
      <c r="BJ41" s="56"/>
      <c r="BK41" s="56"/>
      <c r="BL41" s="56"/>
      <c r="BM41" s="56"/>
      <c r="BN41" s="56"/>
      <c r="BO41" s="55"/>
      <c r="BP41" s="55"/>
      <c r="BQ41" s="52">
        <v>35</v>
      </c>
      <c r="BR41" s="72"/>
      <c r="BS41" s="949"/>
      <c r="BT41" s="950"/>
      <c r="BU41" s="950"/>
      <c r="BV41" s="950"/>
      <c r="BW41" s="950"/>
      <c r="BX41" s="950"/>
      <c r="BY41" s="950"/>
      <c r="BZ41" s="950"/>
      <c r="CA41" s="950"/>
      <c r="CB41" s="950"/>
      <c r="CC41" s="950"/>
      <c r="CD41" s="950"/>
      <c r="CE41" s="950"/>
      <c r="CF41" s="950"/>
      <c r="CG41" s="951"/>
      <c r="CH41" s="956"/>
      <c r="CI41" s="957"/>
      <c r="CJ41" s="957"/>
      <c r="CK41" s="957"/>
      <c r="CL41" s="967"/>
      <c r="CM41" s="956"/>
      <c r="CN41" s="957"/>
      <c r="CO41" s="957"/>
      <c r="CP41" s="957"/>
      <c r="CQ41" s="967"/>
      <c r="CR41" s="956"/>
      <c r="CS41" s="957"/>
      <c r="CT41" s="957"/>
      <c r="CU41" s="957"/>
      <c r="CV41" s="967"/>
      <c r="CW41" s="956"/>
      <c r="CX41" s="957"/>
      <c r="CY41" s="957"/>
      <c r="CZ41" s="957"/>
      <c r="DA41" s="967"/>
      <c r="DB41" s="956"/>
      <c r="DC41" s="957"/>
      <c r="DD41" s="957"/>
      <c r="DE41" s="957"/>
      <c r="DF41" s="967"/>
      <c r="DG41" s="956"/>
      <c r="DH41" s="957"/>
      <c r="DI41" s="957"/>
      <c r="DJ41" s="957"/>
      <c r="DK41" s="967"/>
      <c r="DL41" s="956"/>
      <c r="DM41" s="957"/>
      <c r="DN41" s="957"/>
      <c r="DO41" s="957"/>
      <c r="DP41" s="967"/>
      <c r="DQ41" s="956"/>
      <c r="DR41" s="957"/>
      <c r="DS41" s="957"/>
      <c r="DT41" s="957"/>
      <c r="DU41" s="967"/>
      <c r="DV41" s="949"/>
      <c r="DW41" s="950"/>
      <c r="DX41" s="950"/>
      <c r="DY41" s="950"/>
      <c r="DZ41" s="968"/>
      <c r="EA41" s="48"/>
    </row>
    <row r="42" spans="1:131" ht="26.25" customHeight="1">
      <c r="A42" s="52">
        <v>15</v>
      </c>
      <c r="B42" s="949"/>
      <c r="C42" s="950"/>
      <c r="D42" s="950"/>
      <c r="E42" s="950"/>
      <c r="F42" s="950"/>
      <c r="G42" s="950"/>
      <c r="H42" s="950"/>
      <c r="I42" s="950"/>
      <c r="J42" s="950"/>
      <c r="K42" s="950"/>
      <c r="L42" s="950"/>
      <c r="M42" s="950"/>
      <c r="N42" s="950"/>
      <c r="O42" s="950"/>
      <c r="P42" s="951"/>
      <c r="Q42" s="952"/>
      <c r="R42" s="953"/>
      <c r="S42" s="953"/>
      <c r="T42" s="953"/>
      <c r="U42" s="953"/>
      <c r="V42" s="953"/>
      <c r="W42" s="953"/>
      <c r="X42" s="953"/>
      <c r="Y42" s="953"/>
      <c r="Z42" s="953"/>
      <c r="AA42" s="953"/>
      <c r="AB42" s="953"/>
      <c r="AC42" s="953"/>
      <c r="AD42" s="953"/>
      <c r="AE42" s="959"/>
      <c r="AF42" s="979"/>
      <c r="AG42" s="957"/>
      <c r="AH42" s="957"/>
      <c r="AI42" s="957"/>
      <c r="AJ42" s="980"/>
      <c r="AK42" s="958"/>
      <c r="AL42" s="953"/>
      <c r="AM42" s="953"/>
      <c r="AN42" s="953"/>
      <c r="AO42" s="953"/>
      <c r="AP42" s="953"/>
      <c r="AQ42" s="953"/>
      <c r="AR42" s="953"/>
      <c r="AS42" s="953"/>
      <c r="AT42" s="953"/>
      <c r="AU42" s="953"/>
      <c r="AV42" s="953"/>
      <c r="AW42" s="953"/>
      <c r="AX42" s="953"/>
      <c r="AY42" s="953"/>
      <c r="AZ42" s="986"/>
      <c r="BA42" s="986"/>
      <c r="BB42" s="986"/>
      <c r="BC42" s="986"/>
      <c r="BD42" s="986"/>
      <c r="BE42" s="954"/>
      <c r="BF42" s="954"/>
      <c r="BG42" s="954"/>
      <c r="BH42" s="954"/>
      <c r="BI42" s="955"/>
      <c r="BJ42" s="56"/>
      <c r="BK42" s="56"/>
      <c r="BL42" s="56"/>
      <c r="BM42" s="56"/>
      <c r="BN42" s="56"/>
      <c r="BO42" s="55"/>
      <c r="BP42" s="55"/>
      <c r="BQ42" s="52">
        <v>36</v>
      </c>
      <c r="BR42" s="72"/>
      <c r="BS42" s="949"/>
      <c r="BT42" s="950"/>
      <c r="BU42" s="950"/>
      <c r="BV42" s="950"/>
      <c r="BW42" s="950"/>
      <c r="BX42" s="950"/>
      <c r="BY42" s="950"/>
      <c r="BZ42" s="950"/>
      <c r="CA42" s="950"/>
      <c r="CB42" s="950"/>
      <c r="CC42" s="950"/>
      <c r="CD42" s="950"/>
      <c r="CE42" s="950"/>
      <c r="CF42" s="950"/>
      <c r="CG42" s="951"/>
      <c r="CH42" s="956"/>
      <c r="CI42" s="957"/>
      <c r="CJ42" s="957"/>
      <c r="CK42" s="957"/>
      <c r="CL42" s="967"/>
      <c r="CM42" s="956"/>
      <c r="CN42" s="957"/>
      <c r="CO42" s="957"/>
      <c r="CP42" s="957"/>
      <c r="CQ42" s="967"/>
      <c r="CR42" s="956"/>
      <c r="CS42" s="957"/>
      <c r="CT42" s="957"/>
      <c r="CU42" s="957"/>
      <c r="CV42" s="967"/>
      <c r="CW42" s="956"/>
      <c r="CX42" s="957"/>
      <c r="CY42" s="957"/>
      <c r="CZ42" s="957"/>
      <c r="DA42" s="967"/>
      <c r="DB42" s="956"/>
      <c r="DC42" s="957"/>
      <c r="DD42" s="957"/>
      <c r="DE42" s="957"/>
      <c r="DF42" s="967"/>
      <c r="DG42" s="956"/>
      <c r="DH42" s="957"/>
      <c r="DI42" s="957"/>
      <c r="DJ42" s="957"/>
      <c r="DK42" s="967"/>
      <c r="DL42" s="956"/>
      <c r="DM42" s="957"/>
      <c r="DN42" s="957"/>
      <c r="DO42" s="957"/>
      <c r="DP42" s="967"/>
      <c r="DQ42" s="956"/>
      <c r="DR42" s="957"/>
      <c r="DS42" s="957"/>
      <c r="DT42" s="957"/>
      <c r="DU42" s="967"/>
      <c r="DV42" s="949"/>
      <c r="DW42" s="950"/>
      <c r="DX42" s="950"/>
      <c r="DY42" s="950"/>
      <c r="DZ42" s="968"/>
      <c r="EA42" s="48"/>
    </row>
    <row r="43" spans="1:131" ht="26.25" customHeight="1">
      <c r="A43" s="52">
        <v>16</v>
      </c>
      <c r="B43" s="949"/>
      <c r="C43" s="950"/>
      <c r="D43" s="950"/>
      <c r="E43" s="950"/>
      <c r="F43" s="950"/>
      <c r="G43" s="950"/>
      <c r="H43" s="950"/>
      <c r="I43" s="950"/>
      <c r="J43" s="950"/>
      <c r="K43" s="950"/>
      <c r="L43" s="950"/>
      <c r="M43" s="950"/>
      <c r="N43" s="950"/>
      <c r="O43" s="950"/>
      <c r="P43" s="951"/>
      <c r="Q43" s="952"/>
      <c r="R43" s="953"/>
      <c r="S43" s="953"/>
      <c r="T43" s="953"/>
      <c r="U43" s="953"/>
      <c r="V43" s="953"/>
      <c r="W43" s="953"/>
      <c r="X43" s="953"/>
      <c r="Y43" s="953"/>
      <c r="Z43" s="953"/>
      <c r="AA43" s="953"/>
      <c r="AB43" s="953"/>
      <c r="AC43" s="953"/>
      <c r="AD43" s="953"/>
      <c r="AE43" s="959"/>
      <c r="AF43" s="979"/>
      <c r="AG43" s="957"/>
      <c r="AH43" s="957"/>
      <c r="AI43" s="957"/>
      <c r="AJ43" s="980"/>
      <c r="AK43" s="958"/>
      <c r="AL43" s="953"/>
      <c r="AM43" s="953"/>
      <c r="AN43" s="953"/>
      <c r="AO43" s="953"/>
      <c r="AP43" s="953"/>
      <c r="AQ43" s="953"/>
      <c r="AR43" s="953"/>
      <c r="AS43" s="953"/>
      <c r="AT43" s="953"/>
      <c r="AU43" s="953"/>
      <c r="AV43" s="953"/>
      <c r="AW43" s="953"/>
      <c r="AX43" s="953"/>
      <c r="AY43" s="953"/>
      <c r="AZ43" s="986"/>
      <c r="BA43" s="986"/>
      <c r="BB43" s="986"/>
      <c r="BC43" s="986"/>
      <c r="BD43" s="986"/>
      <c r="BE43" s="954"/>
      <c r="BF43" s="954"/>
      <c r="BG43" s="954"/>
      <c r="BH43" s="954"/>
      <c r="BI43" s="955"/>
      <c r="BJ43" s="56"/>
      <c r="BK43" s="56"/>
      <c r="BL43" s="56"/>
      <c r="BM43" s="56"/>
      <c r="BN43" s="56"/>
      <c r="BO43" s="55"/>
      <c r="BP43" s="55"/>
      <c r="BQ43" s="52">
        <v>37</v>
      </c>
      <c r="BR43" s="72"/>
      <c r="BS43" s="949"/>
      <c r="BT43" s="950"/>
      <c r="BU43" s="950"/>
      <c r="BV43" s="950"/>
      <c r="BW43" s="950"/>
      <c r="BX43" s="950"/>
      <c r="BY43" s="950"/>
      <c r="BZ43" s="950"/>
      <c r="CA43" s="950"/>
      <c r="CB43" s="950"/>
      <c r="CC43" s="950"/>
      <c r="CD43" s="950"/>
      <c r="CE43" s="950"/>
      <c r="CF43" s="950"/>
      <c r="CG43" s="951"/>
      <c r="CH43" s="956"/>
      <c r="CI43" s="957"/>
      <c r="CJ43" s="957"/>
      <c r="CK43" s="957"/>
      <c r="CL43" s="967"/>
      <c r="CM43" s="956"/>
      <c r="CN43" s="957"/>
      <c r="CO43" s="957"/>
      <c r="CP43" s="957"/>
      <c r="CQ43" s="967"/>
      <c r="CR43" s="956"/>
      <c r="CS43" s="957"/>
      <c r="CT43" s="957"/>
      <c r="CU43" s="957"/>
      <c r="CV43" s="967"/>
      <c r="CW43" s="956"/>
      <c r="CX43" s="957"/>
      <c r="CY43" s="957"/>
      <c r="CZ43" s="957"/>
      <c r="DA43" s="967"/>
      <c r="DB43" s="956"/>
      <c r="DC43" s="957"/>
      <c r="DD43" s="957"/>
      <c r="DE43" s="957"/>
      <c r="DF43" s="967"/>
      <c r="DG43" s="956"/>
      <c r="DH43" s="957"/>
      <c r="DI43" s="957"/>
      <c r="DJ43" s="957"/>
      <c r="DK43" s="967"/>
      <c r="DL43" s="956"/>
      <c r="DM43" s="957"/>
      <c r="DN43" s="957"/>
      <c r="DO43" s="957"/>
      <c r="DP43" s="967"/>
      <c r="DQ43" s="956"/>
      <c r="DR43" s="957"/>
      <c r="DS43" s="957"/>
      <c r="DT43" s="957"/>
      <c r="DU43" s="967"/>
      <c r="DV43" s="949"/>
      <c r="DW43" s="950"/>
      <c r="DX43" s="950"/>
      <c r="DY43" s="950"/>
      <c r="DZ43" s="968"/>
      <c r="EA43" s="48"/>
    </row>
    <row r="44" spans="1:131" ht="26.25" customHeight="1">
      <c r="A44" s="52">
        <v>17</v>
      </c>
      <c r="B44" s="949"/>
      <c r="C44" s="950"/>
      <c r="D44" s="950"/>
      <c r="E44" s="950"/>
      <c r="F44" s="950"/>
      <c r="G44" s="950"/>
      <c r="H44" s="950"/>
      <c r="I44" s="950"/>
      <c r="J44" s="950"/>
      <c r="K44" s="950"/>
      <c r="L44" s="950"/>
      <c r="M44" s="950"/>
      <c r="N44" s="950"/>
      <c r="O44" s="950"/>
      <c r="P44" s="951"/>
      <c r="Q44" s="952"/>
      <c r="R44" s="953"/>
      <c r="S44" s="953"/>
      <c r="T44" s="953"/>
      <c r="U44" s="953"/>
      <c r="V44" s="953"/>
      <c r="W44" s="953"/>
      <c r="X44" s="953"/>
      <c r="Y44" s="953"/>
      <c r="Z44" s="953"/>
      <c r="AA44" s="953"/>
      <c r="AB44" s="953"/>
      <c r="AC44" s="953"/>
      <c r="AD44" s="953"/>
      <c r="AE44" s="959"/>
      <c r="AF44" s="979"/>
      <c r="AG44" s="957"/>
      <c r="AH44" s="957"/>
      <c r="AI44" s="957"/>
      <c r="AJ44" s="980"/>
      <c r="AK44" s="958"/>
      <c r="AL44" s="953"/>
      <c r="AM44" s="953"/>
      <c r="AN44" s="953"/>
      <c r="AO44" s="953"/>
      <c r="AP44" s="953"/>
      <c r="AQ44" s="953"/>
      <c r="AR44" s="953"/>
      <c r="AS44" s="953"/>
      <c r="AT44" s="953"/>
      <c r="AU44" s="953"/>
      <c r="AV44" s="953"/>
      <c r="AW44" s="953"/>
      <c r="AX44" s="953"/>
      <c r="AY44" s="953"/>
      <c r="AZ44" s="986"/>
      <c r="BA44" s="986"/>
      <c r="BB44" s="986"/>
      <c r="BC44" s="986"/>
      <c r="BD44" s="986"/>
      <c r="BE44" s="954"/>
      <c r="BF44" s="954"/>
      <c r="BG44" s="954"/>
      <c r="BH44" s="954"/>
      <c r="BI44" s="955"/>
      <c r="BJ44" s="56"/>
      <c r="BK44" s="56"/>
      <c r="BL44" s="56"/>
      <c r="BM44" s="56"/>
      <c r="BN44" s="56"/>
      <c r="BO44" s="55"/>
      <c r="BP44" s="55"/>
      <c r="BQ44" s="52">
        <v>38</v>
      </c>
      <c r="BR44" s="72"/>
      <c r="BS44" s="949"/>
      <c r="BT44" s="950"/>
      <c r="BU44" s="950"/>
      <c r="BV44" s="950"/>
      <c r="BW44" s="950"/>
      <c r="BX44" s="950"/>
      <c r="BY44" s="950"/>
      <c r="BZ44" s="950"/>
      <c r="CA44" s="950"/>
      <c r="CB44" s="950"/>
      <c r="CC44" s="950"/>
      <c r="CD44" s="950"/>
      <c r="CE44" s="950"/>
      <c r="CF44" s="950"/>
      <c r="CG44" s="951"/>
      <c r="CH44" s="956"/>
      <c r="CI44" s="957"/>
      <c r="CJ44" s="957"/>
      <c r="CK44" s="957"/>
      <c r="CL44" s="967"/>
      <c r="CM44" s="956"/>
      <c r="CN44" s="957"/>
      <c r="CO44" s="957"/>
      <c r="CP44" s="957"/>
      <c r="CQ44" s="967"/>
      <c r="CR44" s="956"/>
      <c r="CS44" s="957"/>
      <c r="CT44" s="957"/>
      <c r="CU44" s="957"/>
      <c r="CV44" s="967"/>
      <c r="CW44" s="956"/>
      <c r="CX44" s="957"/>
      <c r="CY44" s="957"/>
      <c r="CZ44" s="957"/>
      <c r="DA44" s="967"/>
      <c r="DB44" s="956"/>
      <c r="DC44" s="957"/>
      <c r="DD44" s="957"/>
      <c r="DE44" s="957"/>
      <c r="DF44" s="967"/>
      <c r="DG44" s="956"/>
      <c r="DH44" s="957"/>
      <c r="DI44" s="957"/>
      <c r="DJ44" s="957"/>
      <c r="DK44" s="967"/>
      <c r="DL44" s="956"/>
      <c r="DM44" s="957"/>
      <c r="DN44" s="957"/>
      <c r="DO44" s="957"/>
      <c r="DP44" s="967"/>
      <c r="DQ44" s="956"/>
      <c r="DR44" s="957"/>
      <c r="DS44" s="957"/>
      <c r="DT44" s="957"/>
      <c r="DU44" s="967"/>
      <c r="DV44" s="949"/>
      <c r="DW44" s="950"/>
      <c r="DX44" s="950"/>
      <c r="DY44" s="950"/>
      <c r="DZ44" s="968"/>
      <c r="EA44" s="48"/>
    </row>
    <row r="45" spans="1:131" ht="26.25" customHeight="1">
      <c r="A45" s="52">
        <v>18</v>
      </c>
      <c r="B45" s="949"/>
      <c r="C45" s="950"/>
      <c r="D45" s="950"/>
      <c r="E45" s="950"/>
      <c r="F45" s="950"/>
      <c r="G45" s="950"/>
      <c r="H45" s="950"/>
      <c r="I45" s="950"/>
      <c r="J45" s="950"/>
      <c r="K45" s="950"/>
      <c r="L45" s="950"/>
      <c r="M45" s="950"/>
      <c r="N45" s="950"/>
      <c r="O45" s="950"/>
      <c r="P45" s="951"/>
      <c r="Q45" s="952"/>
      <c r="R45" s="953"/>
      <c r="S45" s="953"/>
      <c r="T45" s="953"/>
      <c r="U45" s="953"/>
      <c r="V45" s="953"/>
      <c r="W45" s="953"/>
      <c r="X45" s="953"/>
      <c r="Y45" s="953"/>
      <c r="Z45" s="953"/>
      <c r="AA45" s="953"/>
      <c r="AB45" s="953"/>
      <c r="AC45" s="953"/>
      <c r="AD45" s="953"/>
      <c r="AE45" s="959"/>
      <c r="AF45" s="979"/>
      <c r="AG45" s="957"/>
      <c r="AH45" s="957"/>
      <c r="AI45" s="957"/>
      <c r="AJ45" s="980"/>
      <c r="AK45" s="958"/>
      <c r="AL45" s="953"/>
      <c r="AM45" s="953"/>
      <c r="AN45" s="953"/>
      <c r="AO45" s="953"/>
      <c r="AP45" s="953"/>
      <c r="AQ45" s="953"/>
      <c r="AR45" s="953"/>
      <c r="AS45" s="953"/>
      <c r="AT45" s="953"/>
      <c r="AU45" s="953"/>
      <c r="AV45" s="953"/>
      <c r="AW45" s="953"/>
      <c r="AX45" s="953"/>
      <c r="AY45" s="953"/>
      <c r="AZ45" s="986"/>
      <c r="BA45" s="986"/>
      <c r="BB45" s="986"/>
      <c r="BC45" s="986"/>
      <c r="BD45" s="986"/>
      <c r="BE45" s="954"/>
      <c r="BF45" s="954"/>
      <c r="BG45" s="954"/>
      <c r="BH45" s="954"/>
      <c r="BI45" s="955"/>
      <c r="BJ45" s="56"/>
      <c r="BK45" s="56"/>
      <c r="BL45" s="56"/>
      <c r="BM45" s="56"/>
      <c r="BN45" s="56"/>
      <c r="BO45" s="55"/>
      <c r="BP45" s="55"/>
      <c r="BQ45" s="52">
        <v>39</v>
      </c>
      <c r="BR45" s="72"/>
      <c r="BS45" s="949"/>
      <c r="BT45" s="950"/>
      <c r="BU45" s="950"/>
      <c r="BV45" s="950"/>
      <c r="BW45" s="950"/>
      <c r="BX45" s="950"/>
      <c r="BY45" s="950"/>
      <c r="BZ45" s="950"/>
      <c r="CA45" s="950"/>
      <c r="CB45" s="950"/>
      <c r="CC45" s="950"/>
      <c r="CD45" s="950"/>
      <c r="CE45" s="950"/>
      <c r="CF45" s="950"/>
      <c r="CG45" s="951"/>
      <c r="CH45" s="956"/>
      <c r="CI45" s="957"/>
      <c r="CJ45" s="957"/>
      <c r="CK45" s="957"/>
      <c r="CL45" s="967"/>
      <c r="CM45" s="956"/>
      <c r="CN45" s="957"/>
      <c r="CO45" s="957"/>
      <c r="CP45" s="957"/>
      <c r="CQ45" s="967"/>
      <c r="CR45" s="956"/>
      <c r="CS45" s="957"/>
      <c r="CT45" s="957"/>
      <c r="CU45" s="957"/>
      <c r="CV45" s="967"/>
      <c r="CW45" s="956"/>
      <c r="CX45" s="957"/>
      <c r="CY45" s="957"/>
      <c r="CZ45" s="957"/>
      <c r="DA45" s="967"/>
      <c r="DB45" s="956"/>
      <c r="DC45" s="957"/>
      <c r="DD45" s="957"/>
      <c r="DE45" s="957"/>
      <c r="DF45" s="967"/>
      <c r="DG45" s="956"/>
      <c r="DH45" s="957"/>
      <c r="DI45" s="957"/>
      <c r="DJ45" s="957"/>
      <c r="DK45" s="967"/>
      <c r="DL45" s="956"/>
      <c r="DM45" s="957"/>
      <c r="DN45" s="957"/>
      <c r="DO45" s="957"/>
      <c r="DP45" s="967"/>
      <c r="DQ45" s="956"/>
      <c r="DR45" s="957"/>
      <c r="DS45" s="957"/>
      <c r="DT45" s="957"/>
      <c r="DU45" s="967"/>
      <c r="DV45" s="949"/>
      <c r="DW45" s="950"/>
      <c r="DX45" s="950"/>
      <c r="DY45" s="950"/>
      <c r="DZ45" s="968"/>
      <c r="EA45" s="48"/>
    </row>
    <row r="46" spans="1:131" ht="26.25" customHeight="1">
      <c r="A46" s="52">
        <v>19</v>
      </c>
      <c r="B46" s="949"/>
      <c r="C46" s="950"/>
      <c r="D46" s="950"/>
      <c r="E46" s="950"/>
      <c r="F46" s="950"/>
      <c r="G46" s="950"/>
      <c r="H46" s="950"/>
      <c r="I46" s="950"/>
      <c r="J46" s="950"/>
      <c r="K46" s="950"/>
      <c r="L46" s="950"/>
      <c r="M46" s="950"/>
      <c r="N46" s="950"/>
      <c r="O46" s="950"/>
      <c r="P46" s="951"/>
      <c r="Q46" s="952"/>
      <c r="R46" s="953"/>
      <c r="S46" s="953"/>
      <c r="T46" s="953"/>
      <c r="U46" s="953"/>
      <c r="V46" s="953"/>
      <c r="W46" s="953"/>
      <c r="X46" s="953"/>
      <c r="Y46" s="953"/>
      <c r="Z46" s="953"/>
      <c r="AA46" s="953"/>
      <c r="AB46" s="953"/>
      <c r="AC46" s="953"/>
      <c r="AD46" s="953"/>
      <c r="AE46" s="959"/>
      <c r="AF46" s="979"/>
      <c r="AG46" s="957"/>
      <c r="AH46" s="957"/>
      <c r="AI46" s="957"/>
      <c r="AJ46" s="980"/>
      <c r="AK46" s="958"/>
      <c r="AL46" s="953"/>
      <c r="AM46" s="953"/>
      <c r="AN46" s="953"/>
      <c r="AO46" s="953"/>
      <c r="AP46" s="953"/>
      <c r="AQ46" s="953"/>
      <c r="AR46" s="953"/>
      <c r="AS46" s="953"/>
      <c r="AT46" s="953"/>
      <c r="AU46" s="953"/>
      <c r="AV46" s="953"/>
      <c r="AW46" s="953"/>
      <c r="AX46" s="953"/>
      <c r="AY46" s="953"/>
      <c r="AZ46" s="986"/>
      <c r="BA46" s="986"/>
      <c r="BB46" s="986"/>
      <c r="BC46" s="986"/>
      <c r="BD46" s="986"/>
      <c r="BE46" s="954"/>
      <c r="BF46" s="954"/>
      <c r="BG46" s="954"/>
      <c r="BH46" s="954"/>
      <c r="BI46" s="955"/>
      <c r="BJ46" s="56"/>
      <c r="BK46" s="56"/>
      <c r="BL46" s="56"/>
      <c r="BM46" s="56"/>
      <c r="BN46" s="56"/>
      <c r="BO46" s="55"/>
      <c r="BP46" s="55"/>
      <c r="BQ46" s="52">
        <v>40</v>
      </c>
      <c r="BR46" s="72"/>
      <c r="BS46" s="949"/>
      <c r="BT46" s="950"/>
      <c r="BU46" s="950"/>
      <c r="BV46" s="950"/>
      <c r="BW46" s="950"/>
      <c r="BX46" s="950"/>
      <c r="BY46" s="950"/>
      <c r="BZ46" s="950"/>
      <c r="CA46" s="950"/>
      <c r="CB46" s="950"/>
      <c r="CC46" s="950"/>
      <c r="CD46" s="950"/>
      <c r="CE46" s="950"/>
      <c r="CF46" s="950"/>
      <c r="CG46" s="951"/>
      <c r="CH46" s="956"/>
      <c r="CI46" s="957"/>
      <c r="CJ46" s="957"/>
      <c r="CK46" s="957"/>
      <c r="CL46" s="967"/>
      <c r="CM46" s="956"/>
      <c r="CN46" s="957"/>
      <c r="CO46" s="957"/>
      <c r="CP46" s="957"/>
      <c r="CQ46" s="967"/>
      <c r="CR46" s="956"/>
      <c r="CS46" s="957"/>
      <c r="CT46" s="957"/>
      <c r="CU46" s="957"/>
      <c r="CV46" s="967"/>
      <c r="CW46" s="956"/>
      <c r="CX46" s="957"/>
      <c r="CY46" s="957"/>
      <c r="CZ46" s="957"/>
      <c r="DA46" s="967"/>
      <c r="DB46" s="956"/>
      <c r="DC46" s="957"/>
      <c r="DD46" s="957"/>
      <c r="DE46" s="957"/>
      <c r="DF46" s="967"/>
      <c r="DG46" s="956"/>
      <c r="DH46" s="957"/>
      <c r="DI46" s="957"/>
      <c r="DJ46" s="957"/>
      <c r="DK46" s="967"/>
      <c r="DL46" s="956"/>
      <c r="DM46" s="957"/>
      <c r="DN46" s="957"/>
      <c r="DO46" s="957"/>
      <c r="DP46" s="967"/>
      <c r="DQ46" s="956"/>
      <c r="DR46" s="957"/>
      <c r="DS46" s="957"/>
      <c r="DT46" s="957"/>
      <c r="DU46" s="967"/>
      <c r="DV46" s="949"/>
      <c r="DW46" s="950"/>
      <c r="DX46" s="950"/>
      <c r="DY46" s="950"/>
      <c r="DZ46" s="968"/>
      <c r="EA46" s="48"/>
    </row>
    <row r="47" spans="1:131" ht="26.25" customHeight="1">
      <c r="A47" s="52">
        <v>20</v>
      </c>
      <c r="B47" s="949"/>
      <c r="C47" s="950"/>
      <c r="D47" s="950"/>
      <c r="E47" s="950"/>
      <c r="F47" s="950"/>
      <c r="G47" s="950"/>
      <c r="H47" s="950"/>
      <c r="I47" s="950"/>
      <c r="J47" s="950"/>
      <c r="K47" s="950"/>
      <c r="L47" s="950"/>
      <c r="M47" s="950"/>
      <c r="N47" s="950"/>
      <c r="O47" s="950"/>
      <c r="P47" s="951"/>
      <c r="Q47" s="952"/>
      <c r="R47" s="953"/>
      <c r="S47" s="953"/>
      <c r="T47" s="953"/>
      <c r="U47" s="953"/>
      <c r="V47" s="953"/>
      <c r="W47" s="953"/>
      <c r="X47" s="953"/>
      <c r="Y47" s="953"/>
      <c r="Z47" s="953"/>
      <c r="AA47" s="953"/>
      <c r="AB47" s="953"/>
      <c r="AC47" s="953"/>
      <c r="AD47" s="953"/>
      <c r="AE47" s="959"/>
      <c r="AF47" s="979"/>
      <c r="AG47" s="957"/>
      <c r="AH47" s="957"/>
      <c r="AI47" s="957"/>
      <c r="AJ47" s="980"/>
      <c r="AK47" s="958"/>
      <c r="AL47" s="953"/>
      <c r="AM47" s="953"/>
      <c r="AN47" s="953"/>
      <c r="AO47" s="953"/>
      <c r="AP47" s="953"/>
      <c r="AQ47" s="953"/>
      <c r="AR47" s="953"/>
      <c r="AS47" s="953"/>
      <c r="AT47" s="953"/>
      <c r="AU47" s="953"/>
      <c r="AV47" s="953"/>
      <c r="AW47" s="953"/>
      <c r="AX47" s="953"/>
      <c r="AY47" s="953"/>
      <c r="AZ47" s="986"/>
      <c r="BA47" s="986"/>
      <c r="BB47" s="986"/>
      <c r="BC47" s="986"/>
      <c r="BD47" s="986"/>
      <c r="BE47" s="954"/>
      <c r="BF47" s="954"/>
      <c r="BG47" s="954"/>
      <c r="BH47" s="954"/>
      <c r="BI47" s="955"/>
      <c r="BJ47" s="56"/>
      <c r="BK47" s="56"/>
      <c r="BL47" s="56"/>
      <c r="BM47" s="56"/>
      <c r="BN47" s="56"/>
      <c r="BO47" s="55"/>
      <c r="BP47" s="55"/>
      <c r="BQ47" s="52">
        <v>41</v>
      </c>
      <c r="BR47" s="72"/>
      <c r="BS47" s="949"/>
      <c r="BT47" s="950"/>
      <c r="BU47" s="950"/>
      <c r="BV47" s="950"/>
      <c r="BW47" s="950"/>
      <c r="BX47" s="950"/>
      <c r="BY47" s="950"/>
      <c r="BZ47" s="950"/>
      <c r="CA47" s="950"/>
      <c r="CB47" s="950"/>
      <c r="CC47" s="950"/>
      <c r="CD47" s="950"/>
      <c r="CE47" s="950"/>
      <c r="CF47" s="950"/>
      <c r="CG47" s="951"/>
      <c r="CH47" s="956"/>
      <c r="CI47" s="957"/>
      <c r="CJ47" s="957"/>
      <c r="CK47" s="957"/>
      <c r="CL47" s="967"/>
      <c r="CM47" s="956"/>
      <c r="CN47" s="957"/>
      <c r="CO47" s="957"/>
      <c r="CP47" s="957"/>
      <c r="CQ47" s="967"/>
      <c r="CR47" s="956"/>
      <c r="CS47" s="957"/>
      <c r="CT47" s="957"/>
      <c r="CU47" s="957"/>
      <c r="CV47" s="967"/>
      <c r="CW47" s="956"/>
      <c r="CX47" s="957"/>
      <c r="CY47" s="957"/>
      <c r="CZ47" s="957"/>
      <c r="DA47" s="967"/>
      <c r="DB47" s="956"/>
      <c r="DC47" s="957"/>
      <c r="DD47" s="957"/>
      <c r="DE47" s="957"/>
      <c r="DF47" s="967"/>
      <c r="DG47" s="956"/>
      <c r="DH47" s="957"/>
      <c r="DI47" s="957"/>
      <c r="DJ47" s="957"/>
      <c r="DK47" s="967"/>
      <c r="DL47" s="956"/>
      <c r="DM47" s="957"/>
      <c r="DN47" s="957"/>
      <c r="DO47" s="957"/>
      <c r="DP47" s="967"/>
      <c r="DQ47" s="956"/>
      <c r="DR47" s="957"/>
      <c r="DS47" s="957"/>
      <c r="DT47" s="957"/>
      <c r="DU47" s="967"/>
      <c r="DV47" s="949"/>
      <c r="DW47" s="950"/>
      <c r="DX47" s="950"/>
      <c r="DY47" s="950"/>
      <c r="DZ47" s="968"/>
      <c r="EA47" s="48"/>
    </row>
    <row r="48" spans="1:131" ht="26.25" customHeight="1">
      <c r="A48" s="52">
        <v>21</v>
      </c>
      <c r="B48" s="949"/>
      <c r="C48" s="950"/>
      <c r="D48" s="950"/>
      <c r="E48" s="950"/>
      <c r="F48" s="950"/>
      <c r="G48" s="950"/>
      <c r="H48" s="950"/>
      <c r="I48" s="950"/>
      <c r="J48" s="950"/>
      <c r="K48" s="950"/>
      <c r="L48" s="950"/>
      <c r="M48" s="950"/>
      <c r="N48" s="950"/>
      <c r="O48" s="950"/>
      <c r="P48" s="951"/>
      <c r="Q48" s="952"/>
      <c r="R48" s="953"/>
      <c r="S48" s="953"/>
      <c r="T48" s="953"/>
      <c r="U48" s="953"/>
      <c r="V48" s="953"/>
      <c r="W48" s="953"/>
      <c r="X48" s="953"/>
      <c r="Y48" s="953"/>
      <c r="Z48" s="953"/>
      <c r="AA48" s="953"/>
      <c r="AB48" s="953"/>
      <c r="AC48" s="953"/>
      <c r="AD48" s="953"/>
      <c r="AE48" s="959"/>
      <c r="AF48" s="979"/>
      <c r="AG48" s="957"/>
      <c r="AH48" s="957"/>
      <c r="AI48" s="957"/>
      <c r="AJ48" s="980"/>
      <c r="AK48" s="958"/>
      <c r="AL48" s="953"/>
      <c r="AM48" s="953"/>
      <c r="AN48" s="953"/>
      <c r="AO48" s="953"/>
      <c r="AP48" s="953"/>
      <c r="AQ48" s="953"/>
      <c r="AR48" s="953"/>
      <c r="AS48" s="953"/>
      <c r="AT48" s="953"/>
      <c r="AU48" s="953"/>
      <c r="AV48" s="953"/>
      <c r="AW48" s="953"/>
      <c r="AX48" s="953"/>
      <c r="AY48" s="953"/>
      <c r="AZ48" s="986"/>
      <c r="BA48" s="986"/>
      <c r="BB48" s="986"/>
      <c r="BC48" s="986"/>
      <c r="BD48" s="986"/>
      <c r="BE48" s="954"/>
      <c r="BF48" s="954"/>
      <c r="BG48" s="954"/>
      <c r="BH48" s="954"/>
      <c r="BI48" s="955"/>
      <c r="BJ48" s="56"/>
      <c r="BK48" s="56"/>
      <c r="BL48" s="56"/>
      <c r="BM48" s="56"/>
      <c r="BN48" s="56"/>
      <c r="BO48" s="55"/>
      <c r="BP48" s="55"/>
      <c r="BQ48" s="52">
        <v>42</v>
      </c>
      <c r="BR48" s="72"/>
      <c r="BS48" s="949"/>
      <c r="BT48" s="950"/>
      <c r="BU48" s="950"/>
      <c r="BV48" s="950"/>
      <c r="BW48" s="950"/>
      <c r="BX48" s="950"/>
      <c r="BY48" s="950"/>
      <c r="BZ48" s="950"/>
      <c r="CA48" s="950"/>
      <c r="CB48" s="950"/>
      <c r="CC48" s="950"/>
      <c r="CD48" s="950"/>
      <c r="CE48" s="950"/>
      <c r="CF48" s="950"/>
      <c r="CG48" s="951"/>
      <c r="CH48" s="956"/>
      <c r="CI48" s="957"/>
      <c r="CJ48" s="957"/>
      <c r="CK48" s="957"/>
      <c r="CL48" s="967"/>
      <c r="CM48" s="956"/>
      <c r="CN48" s="957"/>
      <c r="CO48" s="957"/>
      <c r="CP48" s="957"/>
      <c r="CQ48" s="967"/>
      <c r="CR48" s="956"/>
      <c r="CS48" s="957"/>
      <c r="CT48" s="957"/>
      <c r="CU48" s="957"/>
      <c r="CV48" s="967"/>
      <c r="CW48" s="956"/>
      <c r="CX48" s="957"/>
      <c r="CY48" s="957"/>
      <c r="CZ48" s="957"/>
      <c r="DA48" s="967"/>
      <c r="DB48" s="956"/>
      <c r="DC48" s="957"/>
      <c r="DD48" s="957"/>
      <c r="DE48" s="957"/>
      <c r="DF48" s="967"/>
      <c r="DG48" s="956"/>
      <c r="DH48" s="957"/>
      <c r="DI48" s="957"/>
      <c r="DJ48" s="957"/>
      <c r="DK48" s="967"/>
      <c r="DL48" s="956"/>
      <c r="DM48" s="957"/>
      <c r="DN48" s="957"/>
      <c r="DO48" s="957"/>
      <c r="DP48" s="967"/>
      <c r="DQ48" s="956"/>
      <c r="DR48" s="957"/>
      <c r="DS48" s="957"/>
      <c r="DT48" s="957"/>
      <c r="DU48" s="967"/>
      <c r="DV48" s="949"/>
      <c r="DW48" s="950"/>
      <c r="DX48" s="950"/>
      <c r="DY48" s="950"/>
      <c r="DZ48" s="968"/>
      <c r="EA48" s="48"/>
    </row>
    <row r="49" spans="1:131" ht="26.25" customHeight="1">
      <c r="A49" s="52">
        <v>22</v>
      </c>
      <c r="B49" s="949"/>
      <c r="C49" s="950"/>
      <c r="D49" s="950"/>
      <c r="E49" s="950"/>
      <c r="F49" s="950"/>
      <c r="G49" s="950"/>
      <c r="H49" s="950"/>
      <c r="I49" s="950"/>
      <c r="J49" s="950"/>
      <c r="K49" s="950"/>
      <c r="L49" s="950"/>
      <c r="M49" s="950"/>
      <c r="N49" s="950"/>
      <c r="O49" s="950"/>
      <c r="P49" s="951"/>
      <c r="Q49" s="952"/>
      <c r="R49" s="953"/>
      <c r="S49" s="953"/>
      <c r="T49" s="953"/>
      <c r="U49" s="953"/>
      <c r="V49" s="953"/>
      <c r="W49" s="953"/>
      <c r="X49" s="953"/>
      <c r="Y49" s="953"/>
      <c r="Z49" s="953"/>
      <c r="AA49" s="953"/>
      <c r="AB49" s="953"/>
      <c r="AC49" s="953"/>
      <c r="AD49" s="953"/>
      <c r="AE49" s="959"/>
      <c r="AF49" s="979"/>
      <c r="AG49" s="957"/>
      <c r="AH49" s="957"/>
      <c r="AI49" s="957"/>
      <c r="AJ49" s="980"/>
      <c r="AK49" s="958"/>
      <c r="AL49" s="953"/>
      <c r="AM49" s="953"/>
      <c r="AN49" s="953"/>
      <c r="AO49" s="953"/>
      <c r="AP49" s="953"/>
      <c r="AQ49" s="953"/>
      <c r="AR49" s="953"/>
      <c r="AS49" s="953"/>
      <c r="AT49" s="953"/>
      <c r="AU49" s="953"/>
      <c r="AV49" s="953"/>
      <c r="AW49" s="953"/>
      <c r="AX49" s="953"/>
      <c r="AY49" s="953"/>
      <c r="AZ49" s="986"/>
      <c r="BA49" s="986"/>
      <c r="BB49" s="986"/>
      <c r="BC49" s="986"/>
      <c r="BD49" s="986"/>
      <c r="BE49" s="954"/>
      <c r="BF49" s="954"/>
      <c r="BG49" s="954"/>
      <c r="BH49" s="954"/>
      <c r="BI49" s="955"/>
      <c r="BJ49" s="56"/>
      <c r="BK49" s="56"/>
      <c r="BL49" s="56"/>
      <c r="BM49" s="56"/>
      <c r="BN49" s="56"/>
      <c r="BO49" s="55"/>
      <c r="BP49" s="55"/>
      <c r="BQ49" s="52">
        <v>43</v>
      </c>
      <c r="BR49" s="72"/>
      <c r="BS49" s="949"/>
      <c r="BT49" s="950"/>
      <c r="BU49" s="950"/>
      <c r="BV49" s="950"/>
      <c r="BW49" s="950"/>
      <c r="BX49" s="950"/>
      <c r="BY49" s="950"/>
      <c r="BZ49" s="950"/>
      <c r="CA49" s="950"/>
      <c r="CB49" s="950"/>
      <c r="CC49" s="950"/>
      <c r="CD49" s="950"/>
      <c r="CE49" s="950"/>
      <c r="CF49" s="950"/>
      <c r="CG49" s="951"/>
      <c r="CH49" s="956"/>
      <c r="CI49" s="957"/>
      <c r="CJ49" s="957"/>
      <c r="CK49" s="957"/>
      <c r="CL49" s="967"/>
      <c r="CM49" s="956"/>
      <c r="CN49" s="957"/>
      <c r="CO49" s="957"/>
      <c r="CP49" s="957"/>
      <c r="CQ49" s="967"/>
      <c r="CR49" s="956"/>
      <c r="CS49" s="957"/>
      <c r="CT49" s="957"/>
      <c r="CU49" s="957"/>
      <c r="CV49" s="967"/>
      <c r="CW49" s="956"/>
      <c r="CX49" s="957"/>
      <c r="CY49" s="957"/>
      <c r="CZ49" s="957"/>
      <c r="DA49" s="967"/>
      <c r="DB49" s="956"/>
      <c r="DC49" s="957"/>
      <c r="DD49" s="957"/>
      <c r="DE49" s="957"/>
      <c r="DF49" s="967"/>
      <c r="DG49" s="956"/>
      <c r="DH49" s="957"/>
      <c r="DI49" s="957"/>
      <c r="DJ49" s="957"/>
      <c r="DK49" s="967"/>
      <c r="DL49" s="956"/>
      <c r="DM49" s="957"/>
      <c r="DN49" s="957"/>
      <c r="DO49" s="957"/>
      <c r="DP49" s="967"/>
      <c r="DQ49" s="956"/>
      <c r="DR49" s="957"/>
      <c r="DS49" s="957"/>
      <c r="DT49" s="957"/>
      <c r="DU49" s="967"/>
      <c r="DV49" s="949"/>
      <c r="DW49" s="950"/>
      <c r="DX49" s="950"/>
      <c r="DY49" s="950"/>
      <c r="DZ49" s="968"/>
      <c r="EA49" s="48"/>
    </row>
    <row r="50" spans="1:131" ht="26.25" customHeight="1">
      <c r="A50" s="52">
        <v>23</v>
      </c>
      <c r="B50" s="949"/>
      <c r="C50" s="950"/>
      <c r="D50" s="950"/>
      <c r="E50" s="950"/>
      <c r="F50" s="950"/>
      <c r="G50" s="950"/>
      <c r="H50" s="950"/>
      <c r="I50" s="950"/>
      <c r="J50" s="950"/>
      <c r="K50" s="950"/>
      <c r="L50" s="950"/>
      <c r="M50" s="950"/>
      <c r="N50" s="950"/>
      <c r="O50" s="950"/>
      <c r="P50" s="951"/>
      <c r="Q50" s="976"/>
      <c r="R50" s="977"/>
      <c r="S50" s="977"/>
      <c r="T50" s="977"/>
      <c r="U50" s="977"/>
      <c r="V50" s="977"/>
      <c r="W50" s="977"/>
      <c r="X50" s="977"/>
      <c r="Y50" s="977"/>
      <c r="Z50" s="977"/>
      <c r="AA50" s="977"/>
      <c r="AB50" s="977"/>
      <c r="AC50" s="977"/>
      <c r="AD50" s="977"/>
      <c r="AE50" s="978"/>
      <c r="AF50" s="979"/>
      <c r="AG50" s="957"/>
      <c r="AH50" s="957"/>
      <c r="AI50" s="957"/>
      <c r="AJ50" s="980"/>
      <c r="AK50" s="981"/>
      <c r="AL50" s="977"/>
      <c r="AM50" s="977"/>
      <c r="AN50" s="977"/>
      <c r="AO50" s="977"/>
      <c r="AP50" s="977"/>
      <c r="AQ50" s="977"/>
      <c r="AR50" s="977"/>
      <c r="AS50" s="977"/>
      <c r="AT50" s="977"/>
      <c r="AU50" s="977"/>
      <c r="AV50" s="977"/>
      <c r="AW50" s="977"/>
      <c r="AX50" s="977"/>
      <c r="AY50" s="977"/>
      <c r="AZ50" s="982"/>
      <c r="BA50" s="982"/>
      <c r="BB50" s="982"/>
      <c r="BC50" s="982"/>
      <c r="BD50" s="982"/>
      <c r="BE50" s="954"/>
      <c r="BF50" s="954"/>
      <c r="BG50" s="954"/>
      <c r="BH50" s="954"/>
      <c r="BI50" s="955"/>
      <c r="BJ50" s="56"/>
      <c r="BK50" s="56"/>
      <c r="BL50" s="56"/>
      <c r="BM50" s="56"/>
      <c r="BN50" s="56"/>
      <c r="BO50" s="55"/>
      <c r="BP50" s="55"/>
      <c r="BQ50" s="52">
        <v>44</v>
      </c>
      <c r="BR50" s="72"/>
      <c r="BS50" s="949"/>
      <c r="BT50" s="950"/>
      <c r="BU50" s="950"/>
      <c r="BV50" s="950"/>
      <c r="BW50" s="950"/>
      <c r="BX50" s="950"/>
      <c r="BY50" s="950"/>
      <c r="BZ50" s="950"/>
      <c r="CA50" s="950"/>
      <c r="CB50" s="950"/>
      <c r="CC50" s="950"/>
      <c r="CD50" s="950"/>
      <c r="CE50" s="950"/>
      <c r="CF50" s="950"/>
      <c r="CG50" s="951"/>
      <c r="CH50" s="956"/>
      <c r="CI50" s="957"/>
      <c r="CJ50" s="957"/>
      <c r="CK50" s="957"/>
      <c r="CL50" s="967"/>
      <c r="CM50" s="956"/>
      <c r="CN50" s="957"/>
      <c r="CO50" s="957"/>
      <c r="CP50" s="957"/>
      <c r="CQ50" s="967"/>
      <c r="CR50" s="956"/>
      <c r="CS50" s="957"/>
      <c r="CT50" s="957"/>
      <c r="CU50" s="957"/>
      <c r="CV50" s="967"/>
      <c r="CW50" s="956"/>
      <c r="CX50" s="957"/>
      <c r="CY50" s="957"/>
      <c r="CZ50" s="957"/>
      <c r="DA50" s="967"/>
      <c r="DB50" s="956"/>
      <c r="DC50" s="957"/>
      <c r="DD50" s="957"/>
      <c r="DE50" s="957"/>
      <c r="DF50" s="967"/>
      <c r="DG50" s="956"/>
      <c r="DH50" s="957"/>
      <c r="DI50" s="957"/>
      <c r="DJ50" s="957"/>
      <c r="DK50" s="967"/>
      <c r="DL50" s="956"/>
      <c r="DM50" s="957"/>
      <c r="DN50" s="957"/>
      <c r="DO50" s="957"/>
      <c r="DP50" s="967"/>
      <c r="DQ50" s="956"/>
      <c r="DR50" s="957"/>
      <c r="DS50" s="957"/>
      <c r="DT50" s="957"/>
      <c r="DU50" s="967"/>
      <c r="DV50" s="949"/>
      <c r="DW50" s="950"/>
      <c r="DX50" s="950"/>
      <c r="DY50" s="950"/>
      <c r="DZ50" s="968"/>
      <c r="EA50" s="48"/>
    </row>
    <row r="51" spans="1:131" ht="26.25" customHeight="1">
      <c r="A51" s="52">
        <v>24</v>
      </c>
      <c r="B51" s="949"/>
      <c r="C51" s="950"/>
      <c r="D51" s="950"/>
      <c r="E51" s="950"/>
      <c r="F51" s="950"/>
      <c r="G51" s="950"/>
      <c r="H51" s="950"/>
      <c r="I51" s="950"/>
      <c r="J51" s="950"/>
      <c r="K51" s="950"/>
      <c r="L51" s="950"/>
      <c r="M51" s="950"/>
      <c r="N51" s="950"/>
      <c r="O51" s="950"/>
      <c r="P51" s="951"/>
      <c r="Q51" s="976"/>
      <c r="R51" s="977"/>
      <c r="S51" s="977"/>
      <c r="T51" s="977"/>
      <c r="U51" s="977"/>
      <c r="V51" s="977"/>
      <c r="W51" s="977"/>
      <c r="X51" s="977"/>
      <c r="Y51" s="977"/>
      <c r="Z51" s="977"/>
      <c r="AA51" s="977"/>
      <c r="AB51" s="977"/>
      <c r="AC51" s="977"/>
      <c r="AD51" s="977"/>
      <c r="AE51" s="978"/>
      <c r="AF51" s="979"/>
      <c r="AG51" s="957"/>
      <c r="AH51" s="957"/>
      <c r="AI51" s="957"/>
      <c r="AJ51" s="980"/>
      <c r="AK51" s="981"/>
      <c r="AL51" s="977"/>
      <c r="AM51" s="977"/>
      <c r="AN51" s="977"/>
      <c r="AO51" s="977"/>
      <c r="AP51" s="977"/>
      <c r="AQ51" s="977"/>
      <c r="AR51" s="977"/>
      <c r="AS51" s="977"/>
      <c r="AT51" s="977"/>
      <c r="AU51" s="977"/>
      <c r="AV51" s="977"/>
      <c r="AW51" s="977"/>
      <c r="AX51" s="977"/>
      <c r="AY51" s="977"/>
      <c r="AZ51" s="982"/>
      <c r="BA51" s="982"/>
      <c r="BB51" s="982"/>
      <c r="BC51" s="982"/>
      <c r="BD51" s="982"/>
      <c r="BE51" s="954"/>
      <c r="BF51" s="954"/>
      <c r="BG51" s="954"/>
      <c r="BH51" s="954"/>
      <c r="BI51" s="955"/>
      <c r="BJ51" s="56"/>
      <c r="BK51" s="56"/>
      <c r="BL51" s="56"/>
      <c r="BM51" s="56"/>
      <c r="BN51" s="56"/>
      <c r="BO51" s="55"/>
      <c r="BP51" s="55"/>
      <c r="BQ51" s="52">
        <v>45</v>
      </c>
      <c r="BR51" s="72"/>
      <c r="BS51" s="949"/>
      <c r="BT51" s="950"/>
      <c r="BU51" s="950"/>
      <c r="BV51" s="950"/>
      <c r="BW51" s="950"/>
      <c r="BX51" s="950"/>
      <c r="BY51" s="950"/>
      <c r="BZ51" s="950"/>
      <c r="CA51" s="950"/>
      <c r="CB51" s="950"/>
      <c r="CC51" s="950"/>
      <c r="CD51" s="950"/>
      <c r="CE51" s="950"/>
      <c r="CF51" s="950"/>
      <c r="CG51" s="951"/>
      <c r="CH51" s="956"/>
      <c r="CI51" s="957"/>
      <c r="CJ51" s="957"/>
      <c r="CK51" s="957"/>
      <c r="CL51" s="967"/>
      <c r="CM51" s="956"/>
      <c r="CN51" s="957"/>
      <c r="CO51" s="957"/>
      <c r="CP51" s="957"/>
      <c r="CQ51" s="967"/>
      <c r="CR51" s="956"/>
      <c r="CS51" s="957"/>
      <c r="CT51" s="957"/>
      <c r="CU51" s="957"/>
      <c r="CV51" s="967"/>
      <c r="CW51" s="956"/>
      <c r="CX51" s="957"/>
      <c r="CY51" s="957"/>
      <c r="CZ51" s="957"/>
      <c r="DA51" s="967"/>
      <c r="DB51" s="956"/>
      <c r="DC51" s="957"/>
      <c r="DD51" s="957"/>
      <c r="DE51" s="957"/>
      <c r="DF51" s="967"/>
      <c r="DG51" s="956"/>
      <c r="DH51" s="957"/>
      <c r="DI51" s="957"/>
      <c r="DJ51" s="957"/>
      <c r="DK51" s="967"/>
      <c r="DL51" s="956"/>
      <c r="DM51" s="957"/>
      <c r="DN51" s="957"/>
      <c r="DO51" s="957"/>
      <c r="DP51" s="967"/>
      <c r="DQ51" s="956"/>
      <c r="DR51" s="957"/>
      <c r="DS51" s="957"/>
      <c r="DT51" s="957"/>
      <c r="DU51" s="967"/>
      <c r="DV51" s="949"/>
      <c r="DW51" s="950"/>
      <c r="DX51" s="950"/>
      <c r="DY51" s="950"/>
      <c r="DZ51" s="968"/>
      <c r="EA51" s="48"/>
    </row>
    <row r="52" spans="1:131" ht="26.25" customHeight="1">
      <c r="A52" s="52">
        <v>25</v>
      </c>
      <c r="B52" s="949"/>
      <c r="C52" s="950"/>
      <c r="D52" s="950"/>
      <c r="E52" s="950"/>
      <c r="F52" s="950"/>
      <c r="G52" s="950"/>
      <c r="H52" s="950"/>
      <c r="I52" s="950"/>
      <c r="J52" s="950"/>
      <c r="K52" s="950"/>
      <c r="L52" s="950"/>
      <c r="M52" s="950"/>
      <c r="N52" s="950"/>
      <c r="O52" s="950"/>
      <c r="P52" s="951"/>
      <c r="Q52" s="976"/>
      <c r="R52" s="977"/>
      <c r="S52" s="977"/>
      <c r="T52" s="977"/>
      <c r="U52" s="977"/>
      <c r="V52" s="977"/>
      <c r="W52" s="977"/>
      <c r="X52" s="977"/>
      <c r="Y52" s="977"/>
      <c r="Z52" s="977"/>
      <c r="AA52" s="977"/>
      <c r="AB52" s="977"/>
      <c r="AC52" s="977"/>
      <c r="AD52" s="977"/>
      <c r="AE52" s="978"/>
      <c r="AF52" s="979"/>
      <c r="AG52" s="957"/>
      <c r="AH52" s="957"/>
      <c r="AI52" s="957"/>
      <c r="AJ52" s="980"/>
      <c r="AK52" s="981"/>
      <c r="AL52" s="977"/>
      <c r="AM52" s="977"/>
      <c r="AN52" s="977"/>
      <c r="AO52" s="977"/>
      <c r="AP52" s="977"/>
      <c r="AQ52" s="977"/>
      <c r="AR52" s="977"/>
      <c r="AS52" s="977"/>
      <c r="AT52" s="977"/>
      <c r="AU52" s="977"/>
      <c r="AV52" s="977"/>
      <c r="AW52" s="977"/>
      <c r="AX52" s="977"/>
      <c r="AY52" s="977"/>
      <c r="AZ52" s="982"/>
      <c r="BA52" s="982"/>
      <c r="BB52" s="982"/>
      <c r="BC52" s="982"/>
      <c r="BD52" s="982"/>
      <c r="BE52" s="954"/>
      <c r="BF52" s="954"/>
      <c r="BG52" s="954"/>
      <c r="BH52" s="954"/>
      <c r="BI52" s="955"/>
      <c r="BJ52" s="56"/>
      <c r="BK52" s="56"/>
      <c r="BL52" s="56"/>
      <c r="BM52" s="56"/>
      <c r="BN52" s="56"/>
      <c r="BO52" s="55"/>
      <c r="BP52" s="55"/>
      <c r="BQ52" s="52">
        <v>46</v>
      </c>
      <c r="BR52" s="72"/>
      <c r="BS52" s="949"/>
      <c r="BT52" s="950"/>
      <c r="BU52" s="950"/>
      <c r="BV52" s="950"/>
      <c r="BW52" s="950"/>
      <c r="BX52" s="950"/>
      <c r="BY52" s="950"/>
      <c r="BZ52" s="950"/>
      <c r="CA52" s="950"/>
      <c r="CB52" s="950"/>
      <c r="CC52" s="950"/>
      <c r="CD52" s="950"/>
      <c r="CE52" s="950"/>
      <c r="CF52" s="950"/>
      <c r="CG52" s="951"/>
      <c r="CH52" s="956"/>
      <c r="CI52" s="957"/>
      <c r="CJ52" s="957"/>
      <c r="CK52" s="957"/>
      <c r="CL52" s="967"/>
      <c r="CM52" s="956"/>
      <c r="CN52" s="957"/>
      <c r="CO52" s="957"/>
      <c r="CP52" s="957"/>
      <c r="CQ52" s="967"/>
      <c r="CR52" s="956"/>
      <c r="CS52" s="957"/>
      <c r="CT52" s="957"/>
      <c r="CU52" s="957"/>
      <c r="CV52" s="967"/>
      <c r="CW52" s="956"/>
      <c r="CX52" s="957"/>
      <c r="CY52" s="957"/>
      <c r="CZ52" s="957"/>
      <c r="DA52" s="967"/>
      <c r="DB52" s="956"/>
      <c r="DC52" s="957"/>
      <c r="DD52" s="957"/>
      <c r="DE52" s="957"/>
      <c r="DF52" s="967"/>
      <c r="DG52" s="956"/>
      <c r="DH52" s="957"/>
      <c r="DI52" s="957"/>
      <c r="DJ52" s="957"/>
      <c r="DK52" s="967"/>
      <c r="DL52" s="956"/>
      <c r="DM52" s="957"/>
      <c r="DN52" s="957"/>
      <c r="DO52" s="957"/>
      <c r="DP52" s="967"/>
      <c r="DQ52" s="956"/>
      <c r="DR52" s="957"/>
      <c r="DS52" s="957"/>
      <c r="DT52" s="957"/>
      <c r="DU52" s="967"/>
      <c r="DV52" s="949"/>
      <c r="DW52" s="950"/>
      <c r="DX52" s="950"/>
      <c r="DY52" s="950"/>
      <c r="DZ52" s="968"/>
      <c r="EA52" s="48"/>
    </row>
    <row r="53" spans="1:131" ht="26.25" customHeight="1">
      <c r="A53" s="52">
        <v>26</v>
      </c>
      <c r="B53" s="949"/>
      <c r="C53" s="950"/>
      <c r="D53" s="950"/>
      <c r="E53" s="950"/>
      <c r="F53" s="950"/>
      <c r="G53" s="950"/>
      <c r="H53" s="950"/>
      <c r="I53" s="950"/>
      <c r="J53" s="950"/>
      <c r="K53" s="950"/>
      <c r="L53" s="950"/>
      <c r="M53" s="950"/>
      <c r="N53" s="950"/>
      <c r="O53" s="950"/>
      <c r="P53" s="951"/>
      <c r="Q53" s="976"/>
      <c r="R53" s="977"/>
      <c r="S53" s="977"/>
      <c r="T53" s="977"/>
      <c r="U53" s="977"/>
      <c r="V53" s="977"/>
      <c r="W53" s="977"/>
      <c r="X53" s="977"/>
      <c r="Y53" s="977"/>
      <c r="Z53" s="977"/>
      <c r="AA53" s="977"/>
      <c r="AB53" s="977"/>
      <c r="AC53" s="977"/>
      <c r="AD53" s="977"/>
      <c r="AE53" s="978"/>
      <c r="AF53" s="979"/>
      <c r="AG53" s="957"/>
      <c r="AH53" s="957"/>
      <c r="AI53" s="957"/>
      <c r="AJ53" s="980"/>
      <c r="AK53" s="981"/>
      <c r="AL53" s="977"/>
      <c r="AM53" s="977"/>
      <c r="AN53" s="977"/>
      <c r="AO53" s="977"/>
      <c r="AP53" s="977"/>
      <c r="AQ53" s="977"/>
      <c r="AR53" s="977"/>
      <c r="AS53" s="977"/>
      <c r="AT53" s="977"/>
      <c r="AU53" s="977"/>
      <c r="AV53" s="977"/>
      <c r="AW53" s="977"/>
      <c r="AX53" s="977"/>
      <c r="AY53" s="977"/>
      <c r="AZ53" s="982"/>
      <c r="BA53" s="982"/>
      <c r="BB53" s="982"/>
      <c r="BC53" s="982"/>
      <c r="BD53" s="982"/>
      <c r="BE53" s="954"/>
      <c r="BF53" s="954"/>
      <c r="BG53" s="954"/>
      <c r="BH53" s="954"/>
      <c r="BI53" s="955"/>
      <c r="BJ53" s="56"/>
      <c r="BK53" s="56"/>
      <c r="BL53" s="56"/>
      <c r="BM53" s="56"/>
      <c r="BN53" s="56"/>
      <c r="BO53" s="55"/>
      <c r="BP53" s="55"/>
      <c r="BQ53" s="52">
        <v>47</v>
      </c>
      <c r="BR53" s="72"/>
      <c r="BS53" s="949"/>
      <c r="BT53" s="950"/>
      <c r="BU53" s="950"/>
      <c r="BV53" s="950"/>
      <c r="BW53" s="950"/>
      <c r="BX53" s="950"/>
      <c r="BY53" s="950"/>
      <c r="BZ53" s="950"/>
      <c r="CA53" s="950"/>
      <c r="CB53" s="950"/>
      <c r="CC53" s="950"/>
      <c r="CD53" s="950"/>
      <c r="CE53" s="950"/>
      <c r="CF53" s="950"/>
      <c r="CG53" s="951"/>
      <c r="CH53" s="956"/>
      <c r="CI53" s="957"/>
      <c r="CJ53" s="957"/>
      <c r="CK53" s="957"/>
      <c r="CL53" s="967"/>
      <c r="CM53" s="956"/>
      <c r="CN53" s="957"/>
      <c r="CO53" s="957"/>
      <c r="CP53" s="957"/>
      <c r="CQ53" s="967"/>
      <c r="CR53" s="956"/>
      <c r="CS53" s="957"/>
      <c r="CT53" s="957"/>
      <c r="CU53" s="957"/>
      <c r="CV53" s="967"/>
      <c r="CW53" s="956"/>
      <c r="CX53" s="957"/>
      <c r="CY53" s="957"/>
      <c r="CZ53" s="957"/>
      <c r="DA53" s="967"/>
      <c r="DB53" s="956"/>
      <c r="DC53" s="957"/>
      <c r="DD53" s="957"/>
      <c r="DE53" s="957"/>
      <c r="DF53" s="967"/>
      <c r="DG53" s="956"/>
      <c r="DH53" s="957"/>
      <c r="DI53" s="957"/>
      <c r="DJ53" s="957"/>
      <c r="DK53" s="967"/>
      <c r="DL53" s="956"/>
      <c r="DM53" s="957"/>
      <c r="DN53" s="957"/>
      <c r="DO53" s="957"/>
      <c r="DP53" s="967"/>
      <c r="DQ53" s="956"/>
      <c r="DR53" s="957"/>
      <c r="DS53" s="957"/>
      <c r="DT53" s="957"/>
      <c r="DU53" s="967"/>
      <c r="DV53" s="949"/>
      <c r="DW53" s="950"/>
      <c r="DX53" s="950"/>
      <c r="DY53" s="950"/>
      <c r="DZ53" s="968"/>
      <c r="EA53" s="48"/>
    </row>
    <row r="54" spans="1:131" ht="26.25" customHeight="1">
      <c r="A54" s="52">
        <v>27</v>
      </c>
      <c r="B54" s="949"/>
      <c r="C54" s="950"/>
      <c r="D54" s="950"/>
      <c r="E54" s="950"/>
      <c r="F54" s="950"/>
      <c r="G54" s="950"/>
      <c r="H54" s="950"/>
      <c r="I54" s="950"/>
      <c r="J54" s="950"/>
      <c r="K54" s="950"/>
      <c r="L54" s="950"/>
      <c r="M54" s="950"/>
      <c r="N54" s="950"/>
      <c r="O54" s="950"/>
      <c r="P54" s="951"/>
      <c r="Q54" s="976"/>
      <c r="R54" s="977"/>
      <c r="S54" s="977"/>
      <c r="T54" s="977"/>
      <c r="U54" s="977"/>
      <c r="V54" s="977"/>
      <c r="W54" s="977"/>
      <c r="X54" s="977"/>
      <c r="Y54" s="977"/>
      <c r="Z54" s="977"/>
      <c r="AA54" s="977"/>
      <c r="AB54" s="977"/>
      <c r="AC54" s="977"/>
      <c r="AD54" s="977"/>
      <c r="AE54" s="978"/>
      <c r="AF54" s="979"/>
      <c r="AG54" s="957"/>
      <c r="AH54" s="957"/>
      <c r="AI54" s="957"/>
      <c r="AJ54" s="980"/>
      <c r="AK54" s="981"/>
      <c r="AL54" s="977"/>
      <c r="AM54" s="977"/>
      <c r="AN54" s="977"/>
      <c r="AO54" s="977"/>
      <c r="AP54" s="977"/>
      <c r="AQ54" s="977"/>
      <c r="AR54" s="977"/>
      <c r="AS54" s="977"/>
      <c r="AT54" s="977"/>
      <c r="AU54" s="977"/>
      <c r="AV54" s="977"/>
      <c r="AW54" s="977"/>
      <c r="AX54" s="977"/>
      <c r="AY54" s="977"/>
      <c r="AZ54" s="982"/>
      <c r="BA54" s="982"/>
      <c r="BB54" s="982"/>
      <c r="BC54" s="982"/>
      <c r="BD54" s="982"/>
      <c r="BE54" s="954"/>
      <c r="BF54" s="954"/>
      <c r="BG54" s="954"/>
      <c r="BH54" s="954"/>
      <c r="BI54" s="955"/>
      <c r="BJ54" s="56"/>
      <c r="BK54" s="56"/>
      <c r="BL54" s="56"/>
      <c r="BM54" s="56"/>
      <c r="BN54" s="56"/>
      <c r="BO54" s="55"/>
      <c r="BP54" s="55"/>
      <c r="BQ54" s="52">
        <v>48</v>
      </c>
      <c r="BR54" s="72"/>
      <c r="BS54" s="949"/>
      <c r="BT54" s="950"/>
      <c r="BU54" s="950"/>
      <c r="BV54" s="950"/>
      <c r="BW54" s="950"/>
      <c r="BX54" s="950"/>
      <c r="BY54" s="950"/>
      <c r="BZ54" s="950"/>
      <c r="CA54" s="950"/>
      <c r="CB54" s="950"/>
      <c r="CC54" s="950"/>
      <c r="CD54" s="950"/>
      <c r="CE54" s="950"/>
      <c r="CF54" s="950"/>
      <c r="CG54" s="951"/>
      <c r="CH54" s="956"/>
      <c r="CI54" s="957"/>
      <c r="CJ54" s="957"/>
      <c r="CK54" s="957"/>
      <c r="CL54" s="967"/>
      <c r="CM54" s="956"/>
      <c r="CN54" s="957"/>
      <c r="CO54" s="957"/>
      <c r="CP54" s="957"/>
      <c r="CQ54" s="967"/>
      <c r="CR54" s="956"/>
      <c r="CS54" s="957"/>
      <c r="CT54" s="957"/>
      <c r="CU54" s="957"/>
      <c r="CV54" s="967"/>
      <c r="CW54" s="956"/>
      <c r="CX54" s="957"/>
      <c r="CY54" s="957"/>
      <c r="CZ54" s="957"/>
      <c r="DA54" s="967"/>
      <c r="DB54" s="956"/>
      <c r="DC54" s="957"/>
      <c r="DD54" s="957"/>
      <c r="DE54" s="957"/>
      <c r="DF54" s="967"/>
      <c r="DG54" s="956"/>
      <c r="DH54" s="957"/>
      <c r="DI54" s="957"/>
      <c r="DJ54" s="957"/>
      <c r="DK54" s="967"/>
      <c r="DL54" s="956"/>
      <c r="DM54" s="957"/>
      <c r="DN54" s="957"/>
      <c r="DO54" s="957"/>
      <c r="DP54" s="967"/>
      <c r="DQ54" s="956"/>
      <c r="DR54" s="957"/>
      <c r="DS54" s="957"/>
      <c r="DT54" s="957"/>
      <c r="DU54" s="967"/>
      <c r="DV54" s="949"/>
      <c r="DW54" s="950"/>
      <c r="DX54" s="950"/>
      <c r="DY54" s="950"/>
      <c r="DZ54" s="968"/>
      <c r="EA54" s="48"/>
    </row>
    <row r="55" spans="1:131" ht="26.25" customHeight="1">
      <c r="A55" s="52">
        <v>28</v>
      </c>
      <c r="B55" s="949"/>
      <c r="C55" s="950"/>
      <c r="D55" s="950"/>
      <c r="E55" s="950"/>
      <c r="F55" s="950"/>
      <c r="G55" s="950"/>
      <c r="H55" s="950"/>
      <c r="I55" s="950"/>
      <c r="J55" s="950"/>
      <c r="K55" s="950"/>
      <c r="L55" s="950"/>
      <c r="M55" s="950"/>
      <c r="N55" s="950"/>
      <c r="O55" s="950"/>
      <c r="P55" s="951"/>
      <c r="Q55" s="976"/>
      <c r="R55" s="977"/>
      <c r="S55" s="977"/>
      <c r="T55" s="977"/>
      <c r="U55" s="977"/>
      <c r="V55" s="977"/>
      <c r="W55" s="977"/>
      <c r="X55" s="977"/>
      <c r="Y55" s="977"/>
      <c r="Z55" s="977"/>
      <c r="AA55" s="977"/>
      <c r="AB55" s="977"/>
      <c r="AC55" s="977"/>
      <c r="AD55" s="977"/>
      <c r="AE55" s="978"/>
      <c r="AF55" s="979"/>
      <c r="AG55" s="957"/>
      <c r="AH55" s="957"/>
      <c r="AI55" s="957"/>
      <c r="AJ55" s="980"/>
      <c r="AK55" s="981"/>
      <c r="AL55" s="977"/>
      <c r="AM55" s="977"/>
      <c r="AN55" s="977"/>
      <c r="AO55" s="977"/>
      <c r="AP55" s="977"/>
      <c r="AQ55" s="977"/>
      <c r="AR55" s="977"/>
      <c r="AS55" s="977"/>
      <c r="AT55" s="977"/>
      <c r="AU55" s="977"/>
      <c r="AV55" s="977"/>
      <c r="AW55" s="977"/>
      <c r="AX55" s="977"/>
      <c r="AY55" s="977"/>
      <c r="AZ55" s="982"/>
      <c r="BA55" s="982"/>
      <c r="BB55" s="982"/>
      <c r="BC55" s="982"/>
      <c r="BD55" s="982"/>
      <c r="BE55" s="954"/>
      <c r="BF55" s="954"/>
      <c r="BG55" s="954"/>
      <c r="BH55" s="954"/>
      <c r="BI55" s="955"/>
      <c r="BJ55" s="56"/>
      <c r="BK55" s="56"/>
      <c r="BL55" s="56"/>
      <c r="BM55" s="56"/>
      <c r="BN55" s="56"/>
      <c r="BO55" s="55"/>
      <c r="BP55" s="55"/>
      <c r="BQ55" s="52">
        <v>49</v>
      </c>
      <c r="BR55" s="72"/>
      <c r="BS55" s="949"/>
      <c r="BT55" s="950"/>
      <c r="BU55" s="950"/>
      <c r="BV55" s="950"/>
      <c r="BW55" s="950"/>
      <c r="BX55" s="950"/>
      <c r="BY55" s="950"/>
      <c r="BZ55" s="950"/>
      <c r="CA55" s="950"/>
      <c r="CB55" s="950"/>
      <c r="CC55" s="950"/>
      <c r="CD55" s="950"/>
      <c r="CE55" s="950"/>
      <c r="CF55" s="950"/>
      <c r="CG55" s="951"/>
      <c r="CH55" s="956"/>
      <c r="CI55" s="957"/>
      <c r="CJ55" s="957"/>
      <c r="CK55" s="957"/>
      <c r="CL55" s="967"/>
      <c r="CM55" s="956"/>
      <c r="CN55" s="957"/>
      <c r="CO55" s="957"/>
      <c r="CP55" s="957"/>
      <c r="CQ55" s="967"/>
      <c r="CR55" s="956"/>
      <c r="CS55" s="957"/>
      <c r="CT55" s="957"/>
      <c r="CU55" s="957"/>
      <c r="CV55" s="967"/>
      <c r="CW55" s="956"/>
      <c r="CX55" s="957"/>
      <c r="CY55" s="957"/>
      <c r="CZ55" s="957"/>
      <c r="DA55" s="967"/>
      <c r="DB55" s="956"/>
      <c r="DC55" s="957"/>
      <c r="DD55" s="957"/>
      <c r="DE55" s="957"/>
      <c r="DF55" s="967"/>
      <c r="DG55" s="956"/>
      <c r="DH55" s="957"/>
      <c r="DI55" s="957"/>
      <c r="DJ55" s="957"/>
      <c r="DK55" s="967"/>
      <c r="DL55" s="956"/>
      <c r="DM55" s="957"/>
      <c r="DN55" s="957"/>
      <c r="DO55" s="957"/>
      <c r="DP55" s="967"/>
      <c r="DQ55" s="956"/>
      <c r="DR55" s="957"/>
      <c r="DS55" s="957"/>
      <c r="DT55" s="957"/>
      <c r="DU55" s="967"/>
      <c r="DV55" s="949"/>
      <c r="DW55" s="950"/>
      <c r="DX55" s="950"/>
      <c r="DY55" s="950"/>
      <c r="DZ55" s="968"/>
      <c r="EA55" s="48"/>
    </row>
    <row r="56" spans="1:131" ht="26.25" customHeight="1">
      <c r="A56" s="52">
        <v>29</v>
      </c>
      <c r="B56" s="949"/>
      <c r="C56" s="950"/>
      <c r="D56" s="950"/>
      <c r="E56" s="950"/>
      <c r="F56" s="950"/>
      <c r="G56" s="950"/>
      <c r="H56" s="950"/>
      <c r="I56" s="950"/>
      <c r="J56" s="950"/>
      <c r="K56" s="950"/>
      <c r="L56" s="950"/>
      <c r="M56" s="950"/>
      <c r="N56" s="950"/>
      <c r="O56" s="950"/>
      <c r="P56" s="951"/>
      <c r="Q56" s="976"/>
      <c r="R56" s="977"/>
      <c r="S56" s="977"/>
      <c r="T56" s="977"/>
      <c r="U56" s="977"/>
      <c r="V56" s="977"/>
      <c r="W56" s="977"/>
      <c r="X56" s="977"/>
      <c r="Y56" s="977"/>
      <c r="Z56" s="977"/>
      <c r="AA56" s="977"/>
      <c r="AB56" s="977"/>
      <c r="AC56" s="977"/>
      <c r="AD56" s="977"/>
      <c r="AE56" s="978"/>
      <c r="AF56" s="979"/>
      <c r="AG56" s="957"/>
      <c r="AH56" s="957"/>
      <c r="AI56" s="957"/>
      <c r="AJ56" s="980"/>
      <c r="AK56" s="981"/>
      <c r="AL56" s="977"/>
      <c r="AM56" s="977"/>
      <c r="AN56" s="977"/>
      <c r="AO56" s="977"/>
      <c r="AP56" s="977"/>
      <c r="AQ56" s="977"/>
      <c r="AR56" s="977"/>
      <c r="AS56" s="977"/>
      <c r="AT56" s="977"/>
      <c r="AU56" s="977"/>
      <c r="AV56" s="977"/>
      <c r="AW56" s="977"/>
      <c r="AX56" s="977"/>
      <c r="AY56" s="977"/>
      <c r="AZ56" s="982"/>
      <c r="BA56" s="982"/>
      <c r="BB56" s="982"/>
      <c r="BC56" s="982"/>
      <c r="BD56" s="982"/>
      <c r="BE56" s="954"/>
      <c r="BF56" s="954"/>
      <c r="BG56" s="954"/>
      <c r="BH56" s="954"/>
      <c r="BI56" s="955"/>
      <c r="BJ56" s="56"/>
      <c r="BK56" s="56"/>
      <c r="BL56" s="56"/>
      <c r="BM56" s="56"/>
      <c r="BN56" s="56"/>
      <c r="BO56" s="55"/>
      <c r="BP56" s="55"/>
      <c r="BQ56" s="52">
        <v>50</v>
      </c>
      <c r="BR56" s="72"/>
      <c r="BS56" s="949"/>
      <c r="BT56" s="950"/>
      <c r="BU56" s="950"/>
      <c r="BV56" s="950"/>
      <c r="BW56" s="950"/>
      <c r="BX56" s="950"/>
      <c r="BY56" s="950"/>
      <c r="BZ56" s="950"/>
      <c r="CA56" s="950"/>
      <c r="CB56" s="950"/>
      <c r="CC56" s="950"/>
      <c r="CD56" s="950"/>
      <c r="CE56" s="950"/>
      <c r="CF56" s="950"/>
      <c r="CG56" s="951"/>
      <c r="CH56" s="956"/>
      <c r="CI56" s="957"/>
      <c r="CJ56" s="957"/>
      <c r="CK56" s="957"/>
      <c r="CL56" s="967"/>
      <c r="CM56" s="956"/>
      <c r="CN56" s="957"/>
      <c r="CO56" s="957"/>
      <c r="CP56" s="957"/>
      <c r="CQ56" s="967"/>
      <c r="CR56" s="956"/>
      <c r="CS56" s="957"/>
      <c r="CT56" s="957"/>
      <c r="CU56" s="957"/>
      <c r="CV56" s="967"/>
      <c r="CW56" s="956"/>
      <c r="CX56" s="957"/>
      <c r="CY56" s="957"/>
      <c r="CZ56" s="957"/>
      <c r="DA56" s="967"/>
      <c r="DB56" s="956"/>
      <c r="DC56" s="957"/>
      <c r="DD56" s="957"/>
      <c r="DE56" s="957"/>
      <c r="DF56" s="967"/>
      <c r="DG56" s="956"/>
      <c r="DH56" s="957"/>
      <c r="DI56" s="957"/>
      <c r="DJ56" s="957"/>
      <c r="DK56" s="967"/>
      <c r="DL56" s="956"/>
      <c r="DM56" s="957"/>
      <c r="DN56" s="957"/>
      <c r="DO56" s="957"/>
      <c r="DP56" s="967"/>
      <c r="DQ56" s="956"/>
      <c r="DR56" s="957"/>
      <c r="DS56" s="957"/>
      <c r="DT56" s="957"/>
      <c r="DU56" s="967"/>
      <c r="DV56" s="949"/>
      <c r="DW56" s="950"/>
      <c r="DX56" s="950"/>
      <c r="DY56" s="950"/>
      <c r="DZ56" s="968"/>
      <c r="EA56" s="48"/>
    </row>
    <row r="57" spans="1:131" ht="26.25" customHeight="1">
      <c r="A57" s="52">
        <v>30</v>
      </c>
      <c r="B57" s="949"/>
      <c r="C57" s="950"/>
      <c r="D57" s="950"/>
      <c r="E57" s="950"/>
      <c r="F57" s="950"/>
      <c r="G57" s="950"/>
      <c r="H57" s="950"/>
      <c r="I57" s="950"/>
      <c r="J57" s="950"/>
      <c r="K57" s="950"/>
      <c r="L57" s="950"/>
      <c r="M57" s="950"/>
      <c r="N57" s="950"/>
      <c r="O57" s="950"/>
      <c r="P57" s="951"/>
      <c r="Q57" s="976"/>
      <c r="R57" s="977"/>
      <c r="S57" s="977"/>
      <c r="T57" s="977"/>
      <c r="U57" s="977"/>
      <c r="V57" s="977"/>
      <c r="W57" s="977"/>
      <c r="X57" s="977"/>
      <c r="Y57" s="977"/>
      <c r="Z57" s="977"/>
      <c r="AA57" s="977"/>
      <c r="AB57" s="977"/>
      <c r="AC57" s="977"/>
      <c r="AD57" s="977"/>
      <c r="AE57" s="978"/>
      <c r="AF57" s="979"/>
      <c r="AG57" s="957"/>
      <c r="AH57" s="957"/>
      <c r="AI57" s="957"/>
      <c r="AJ57" s="980"/>
      <c r="AK57" s="981"/>
      <c r="AL57" s="977"/>
      <c r="AM57" s="977"/>
      <c r="AN57" s="977"/>
      <c r="AO57" s="977"/>
      <c r="AP57" s="977"/>
      <c r="AQ57" s="977"/>
      <c r="AR57" s="977"/>
      <c r="AS57" s="977"/>
      <c r="AT57" s="977"/>
      <c r="AU57" s="977"/>
      <c r="AV57" s="977"/>
      <c r="AW57" s="977"/>
      <c r="AX57" s="977"/>
      <c r="AY57" s="977"/>
      <c r="AZ57" s="982"/>
      <c r="BA57" s="982"/>
      <c r="BB57" s="982"/>
      <c r="BC57" s="982"/>
      <c r="BD57" s="982"/>
      <c r="BE57" s="954"/>
      <c r="BF57" s="954"/>
      <c r="BG57" s="954"/>
      <c r="BH57" s="954"/>
      <c r="BI57" s="955"/>
      <c r="BJ57" s="56"/>
      <c r="BK57" s="56"/>
      <c r="BL57" s="56"/>
      <c r="BM57" s="56"/>
      <c r="BN57" s="56"/>
      <c r="BO57" s="55"/>
      <c r="BP57" s="55"/>
      <c r="BQ57" s="52">
        <v>51</v>
      </c>
      <c r="BR57" s="72"/>
      <c r="BS57" s="949"/>
      <c r="BT57" s="950"/>
      <c r="BU57" s="950"/>
      <c r="BV57" s="950"/>
      <c r="BW57" s="950"/>
      <c r="BX57" s="950"/>
      <c r="BY57" s="950"/>
      <c r="BZ57" s="950"/>
      <c r="CA57" s="950"/>
      <c r="CB57" s="950"/>
      <c r="CC57" s="950"/>
      <c r="CD57" s="950"/>
      <c r="CE57" s="950"/>
      <c r="CF57" s="950"/>
      <c r="CG57" s="951"/>
      <c r="CH57" s="956"/>
      <c r="CI57" s="957"/>
      <c r="CJ57" s="957"/>
      <c r="CK57" s="957"/>
      <c r="CL57" s="967"/>
      <c r="CM57" s="956"/>
      <c r="CN57" s="957"/>
      <c r="CO57" s="957"/>
      <c r="CP57" s="957"/>
      <c r="CQ57" s="967"/>
      <c r="CR57" s="956"/>
      <c r="CS57" s="957"/>
      <c r="CT57" s="957"/>
      <c r="CU57" s="957"/>
      <c r="CV57" s="967"/>
      <c r="CW57" s="956"/>
      <c r="CX57" s="957"/>
      <c r="CY57" s="957"/>
      <c r="CZ57" s="957"/>
      <c r="DA57" s="967"/>
      <c r="DB57" s="956"/>
      <c r="DC57" s="957"/>
      <c r="DD57" s="957"/>
      <c r="DE57" s="957"/>
      <c r="DF57" s="967"/>
      <c r="DG57" s="956"/>
      <c r="DH57" s="957"/>
      <c r="DI57" s="957"/>
      <c r="DJ57" s="957"/>
      <c r="DK57" s="967"/>
      <c r="DL57" s="956"/>
      <c r="DM57" s="957"/>
      <c r="DN57" s="957"/>
      <c r="DO57" s="957"/>
      <c r="DP57" s="967"/>
      <c r="DQ57" s="956"/>
      <c r="DR57" s="957"/>
      <c r="DS57" s="957"/>
      <c r="DT57" s="957"/>
      <c r="DU57" s="967"/>
      <c r="DV57" s="949"/>
      <c r="DW57" s="950"/>
      <c r="DX57" s="950"/>
      <c r="DY57" s="950"/>
      <c r="DZ57" s="968"/>
      <c r="EA57" s="48"/>
    </row>
    <row r="58" spans="1:131" ht="26.25" customHeight="1">
      <c r="A58" s="52">
        <v>31</v>
      </c>
      <c r="B58" s="949"/>
      <c r="C58" s="950"/>
      <c r="D58" s="950"/>
      <c r="E58" s="950"/>
      <c r="F58" s="950"/>
      <c r="G58" s="950"/>
      <c r="H58" s="950"/>
      <c r="I58" s="950"/>
      <c r="J58" s="950"/>
      <c r="K58" s="950"/>
      <c r="L58" s="950"/>
      <c r="M58" s="950"/>
      <c r="N58" s="950"/>
      <c r="O58" s="950"/>
      <c r="P58" s="951"/>
      <c r="Q58" s="976"/>
      <c r="R58" s="977"/>
      <c r="S58" s="977"/>
      <c r="T58" s="977"/>
      <c r="U58" s="977"/>
      <c r="V58" s="977"/>
      <c r="W58" s="977"/>
      <c r="X58" s="977"/>
      <c r="Y58" s="977"/>
      <c r="Z58" s="977"/>
      <c r="AA58" s="977"/>
      <c r="AB58" s="977"/>
      <c r="AC58" s="977"/>
      <c r="AD58" s="977"/>
      <c r="AE58" s="978"/>
      <c r="AF58" s="979"/>
      <c r="AG58" s="957"/>
      <c r="AH58" s="957"/>
      <c r="AI58" s="957"/>
      <c r="AJ58" s="980"/>
      <c r="AK58" s="981"/>
      <c r="AL58" s="977"/>
      <c r="AM58" s="977"/>
      <c r="AN58" s="977"/>
      <c r="AO58" s="977"/>
      <c r="AP58" s="977"/>
      <c r="AQ58" s="977"/>
      <c r="AR58" s="977"/>
      <c r="AS58" s="977"/>
      <c r="AT58" s="977"/>
      <c r="AU58" s="977"/>
      <c r="AV58" s="977"/>
      <c r="AW58" s="977"/>
      <c r="AX58" s="977"/>
      <c r="AY58" s="977"/>
      <c r="AZ58" s="982"/>
      <c r="BA58" s="982"/>
      <c r="BB58" s="982"/>
      <c r="BC58" s="982"/>
      <c r="BD58" s="982"/>
      <c r="BE58" s="954"/>
      <c r="BF58" s="954"/>
      <c r="BG58" s="954"/>
      <c r="BH58" s="954"/>
      <c r="BI58" s="955"/>
      <c r="BJ58" s="56"/>
      <c r="BK58" s="56"/>
      <c r="BL58" s="56"/>
      <c r="BM58" s="56"/>
      <c r="BN58" s="56"/>
      <c r="BO58" s="55"/>
      <c r="BP58" s="55"/>
      <c r="BQ58" s="52">
        <v>52</v>
      </c>
      <c r="BR58" s="72"/>
      <c r="BS58" s="949"/>
      <c r="BT58" s="950"/>
      <c r="BU58" s="950"/>
      <c r="BV58" s="950"/>
      <c r="BW58" s="950"/>
      <c r="BX58" s="950"/>
      <c r="BY58" s="950"/>
      <c r="BZ58" s="950"/>
      <c r="CA58" s="950"/>
      <c r="CB58" s="950"/>
      <c r="CC58" s="950"/>
      <c r="CD58" s="950"/>
      <c r="CE58" s="950"/>
      <c r="CF58" s="950"/>
      <c r="CG58" s="951"/>
      <c r="CH58" s="956"/>
      <c r="CI58" s="957"/>
      <c r="CJ58" s="957"/>
      <c r="CK58" s="957"/>
      <c r="CL58" s="967"/>
      <c r="CM58" s="956"/>
      <c r="CN58" s="957"/>
      <c r="CO58" s="957"/>
      <c r="CP58" s="957"/>
      <c r="CQ58" s="967"/>
      <c r="CR58" s="956"/>
      <c r="CS58" s="957"/>
      <c r="CT58" s="957"/>
      <c r="CU58" s="957"/>
      <c r="CV58" s="967"/>
      <c r="CW58" s="956"/>
      <c r="CX58" s="957"/>
      <c r="CY58" s="957"/>
      <c r="CZ58" s="957"/>
      <c r="DA58" s="967"/>
      <c r="DB58" s="956"/>
      <c r="DC58" s="957"/>
      <c r="DD58" s="957"/>
      <c r="DE58" s="957"/>
      <c r="DF58" s="967"/>
      <c r="DG58" s="956"/>
      <c r="DH58" s="957"/>
      <c r="DI58" s="957"/>
      <c r="DJ58" s="957"/>
      <c r="DK58" s="967"/>
      <c r="DL58" s="956"/>
      <c r="DM58" s="957"/>
      <c r="DN58" s="957"/>
      <c r="DO58" s="957"/>
      <c r="DP58" s="967"/>
      <c r="DQ58" s="956"/>
      <c r="DR58" s="957"/>
      <c r="DS58" s="957"/>
      <c r="DT58" s="957"/>
      <c r="DU58" s="967"/>
      <c r="DV58" s="949"/>
      <c r="DW58" s="950"/>
      <c r="DX58" s="950"/>
      <c r="DY58" s="950"/>
      <c r="DZ58" s="968"/>
      <c r="EA58" s="48"/>
    </row>
    <row r="59" spans="1:131" ht="26.25" customHeight="1">
      <c r="A59" s="52">
        <v>32</v>
      </c>
      <c r="B59" s="949"/>
      <c r="C59" s="950"/>
      <c r="D59" s="950"/>
      <c r="E59" s="950"/>
      <c r="F59" s="950"/>
      <c r="G59" s="950"/>
      <c r="H59" s="950"/>
      <c r="I59" s="950"/>
      <c r="J59" s="950"/>
      <c r="K59" s="950"/>
      <c r="L59" s="950"/>
      <c r="M59" s="950"/>
      <c r="N59" s="950"/>
      <c r="O59" s="950"/>
      <c r="P59" s="951"/>
      <c r="Q59" s="976"/>
      <c r="R59" s="977"/>
      <c r="S59" s="977"/>
      <c r="T59" s="977"/>
      <c r="U59" s="977"/>
      <c r="V59" s="977"/>
      <c r="W59" s="977"/>
      <c r="X59" s="977"/>
      <c r="Y59" s="977"/>
      <c r="Z59" s="977"/>
      <c r="AA59" s="977"/>
      <c r="AB59" s="977"/>
      <c r="AC59" s="977"/>
      <c r="AD59" s="977"/>
      <c r="AE59" s="978"/>
      <c r="AF59" s="979"/>
      <c r="AG59" s="957"/>
      <c r="AH59" s="957"/>
      <c r="AI59" s="957"/>
      <c r="AJ59" s="980"/>
      <c r="AK59" s="981"/>
      <c r="AL59" s="977"/>
      <c r="AM59" s="977"/>
      <c r="AN59" s="977"/>
      <c r="AO59" s="977"/>
      <c r="AP59" s="977"/>
      <c r="AQ59" s="977"/>
      <c r="AR59" s="977"/>
      <c r="AS59" s="977"/>
      <c r="AT59" s="977"/>
      <c r="AU59" s="977"/>
      <c r="AV59" s="977"/>
      <c r="AW59" s="977"/>
      <c r="AX59" s="977"/>
      <c r="AY59" s="977"/>
      <c r="AZ59" s="982"/>
      <c r="BA59" s="982"/>
      <c r="BB59" s="982"/>
      <c r="BC59" s="982"/>
      <c r="BD59" s="982"/>
      <c r="BE59" s="954"/>
      <c r="BF59" s="954"/>
      <c r="BG59" s="954"/>
      <c r="BH59" s="954"/>
      <c r="BI59" s="955"/>
      <c r="BJ59" s="56"/>
      <c r="BK59" s="56"/>
      <c r="BL59" s="56"/>
      <c r="BM59" s="56"/>
      <c r="BN59" s="56"/>
      <c r="BO59" s="55"/>
      <c r="BP59" s="55"/>
      <c r="BQ59" s="52">
        <v>53</v>
      </c>
      <c r="BR59" s="72"/>
      <c r="BS59" s="949"/>
      <c r="BT59" s="950"/>
      <c r="BU59" s="950"/>
      <c r="BV59" s="950"/>
      <c r="BW59" s="950"/>
      <c r="BX59" s="950"/>
      <c r="BY59" s="950"/>
      <c r="BZ59" s="950"/>
      <c r="CA59" s="950"/>
      <c r="CB59" s="950"/>
      <c r="CC59" s="950"/>
      <c r="CD59" s="950"/>
      <c r="CE59" s="950"/>
      <c r="CF59" s="950"/>
      <c r="CG59" s="951"/>
      <c r="CH59" s="956"/>
      <c r="CI59" s="957"/>
      <c r="CJ59" s="957"/>
      <c r="CK59" s="957"/>
      <c r="CL59" s="967"/>
      <c r="CM59" s="956"/>
      <c r="CN59" s="957"/>
      <c r="CO59" s="957"/>
      <c r="CP59" s="957"/>
      <c r="CQ59" s="967"/>
      <c r="CR59" s="956"/>
      <c r="CS59" s="957"/>
      <c r="CT59" s="957"/>
      <c r="CU59" s="957"/>
      <c r="CV59" s="967"/>
      <c r="CW59" s="956"/>
      <c r="CX59" s="957"/>
      <c r="CY59" s="957"/>
      <c r="CZ59" s="957"/>
      <c r="DA59" s="967"/>
      <c r="DB59" s="956"/>
      <c r="DC59" s="957"/>
      <c r="DD59" s="957"/>
      <c r="DE59" s="957"/>
      <c r="DF59" s="967"/>
      <c r="DG59" s="956"/>
      <c r="DH59" s="957"/>
      <c r="DI59" s="957"/>
      <c r="DJ59" s="957"/>
      <c r="DK59" s="967"/>
      <c r="DL59" s="956"/>
      <c r="DM59" s="957"/>
      <c r="DN59" s="957"/>
      <c r="DO59" s="957"/>
      <c r="DP59" s="967"/>
      <c r="DQ59" s="956"/>
      <c r="DR59" s="957"/>
      <c r="DS59" s="957"/>
      <c r="DT59" s="957"/>
      <c r="DU59" s="967"/>
      <c r="DV59" s="949"/>
      <c r="DW59" s="950"/>
      <c r="DX59" s="950"/>
      <c r="DY59" s="950"/>
      <c r="DZ59" s="968"/>
      <c r="EA59" s="48"/>
    </row>
    <row r="60" spans="1:131" ht="26.25" customHeight="1">
      <c r="A60" s="52">
        <v>33</v>
      </c>
      <c r="B60" s="949"/>
      <c r="C60" s="950"/>
      <c r="D60" s="950"/>
      <c r="E60" s="950"/>
      <c r="F60" s="950"/>
      <c r="G60" s="950"/>
      <c r="H60" s="950"/>
      <c r="I60" s="950"/>
      <c r="J60" s="950"/>
      <c r="K60" s="950"/>
      <c r="L60" s="950"/>
      <c r="M60" s="950"/>
      <c r="N60" s="950"/>
      <c r="O60" s="950"/>
      <c r="P60" s="951"/>
      <c r="Q60" s="976"/>
      <c r="R60" s="977"/>
      <c r="S60" s="977"/>
      <c r="T60" s="977"/>
      <c r="U60" s="977"/>
      <c r="V60" s="977"/>
      <c r="W60" s="977"/>
      <c r="X60" s="977"/>
      <c r="Y60" s="977"/>
      <c r="Z60" s="977"/>
      <c r="AA60" s="977"/>
      <c r="AB60" s="977"/>
      <c r="AC60" s="977"/>
      <c r="AD60" s="977"/>
      <c r="AE60" s="978"/>
      <c r="AF60" s="979"/>
      <c r="AG60" s="957"/>
      <c r="AH60" s="957"/>
      <c r="AI60" s="957"/>
      <c r="AJ60" s="980"/>
      <c r="AK60" s="981"/>
      <c r="AL60" s="977"/>
      <c r="AM60" s="977"/>
      <c r="AN60" s="977"/>
      <c r="AO60" s="977"/>
      <c r="AP60" s="977"/>
      <c r="AQ60" s="977"/>
      <c r="AR60" s="977"/>
      <c r="AS60" s="977"/>
      <c r="AT60" s="977"/>
      <c r="AU60" s="977"/>
      <c r="AV60" s="977"/>
      <c r="AW60" s="977"/>
      <c r="AX60" s="977"/>
      <c r="AY60" s="977"/>
      <c r="AZ60" s="982"/>
      <c r="BA60" s="982"/>
      <c r="BB60" s="982"/>
      <c r="BC60" s="982"/>
      <c r="BD60" s="982"/>
      <c r="BE60" s="954"/>
      <c r="BF60" s="954"/>
      <c r="BG60" s="954"/>
      <c r="BH60" s="954"/>
      <c r="BI60" s="955"/>
      <c r="BJ60" s="56"/>
      <c r="BK60" s="56"/>
      <c r="BL60" s="56"/>
      <c r="BM60" s="56"/>
      <c r="BN60" s="56"/>
      <c r="BO60" s="55"/>
      <c r="BP60" s="55"/>
      <c r="BQ60" s="52">
        <v>54</v>
      </c>
      <c r="BR60" s="72"/>
      <c r="BS60" s="949"/>
      <c r="BT60" s="950"/>
      <c r="BU60" s="950"/>
      <c r="BV60" s="950"/>
      <c r="BW60" s="950"/>
      <c r="BX60" s="950"/>
      <c r="BY60" s="950"/>
      <c r="BZ60" s="950"/>
      <c r="CA60" s="950"/>
      <c r="CB60" s="950"/>
      <c r="CC60" s="950"/>
      <c r="CD60" s="950"/>
      <c r="CE60" s="950"/>
      <c r="CF60" s="950"/>
      <c r="CG60" s="951"/>
      <c r="CH60" s="956"/>
      <c r="CI60" s="957"/>
      <c r="CJ60" s="957"/>
      <c r="CK60" s="957"/>
      <c r="CL60" s="967"/>
      <c r="CM60" s="956"/>
      <c r="CN60" s="957"/>
      <c r="CO60" s="957"/>
      <c r="CP60" s="957"/>
      <c r="CQ60" s="967"/>
      <c r="CR60" s="956"/>
      <c r="CS60" s="957"/>
      <c r="CT60" s="957"/>
      <c r="CU60" s="957"/>
      <c r="CV60" s="967"/>
      <c r="CW60" s="956"/>
      <c r="CX60" s="957"/>
      <c r="CY60" s="957"/>
      <c r="CZ60" s="957"/>
      <c r="DA60" s="967"/>
      <c r="DB60" s="956"/>
      <c r="DC60" s="957"/>
      <c r="DD60" s="957"/>
      <c r="DE60" s="957"/>
      <c r="DF60" s="967"/>
      <c r="DG60" s="956"/>
      <c r="DH60" s="957"/>
      <c r="DI60" s="957"/>
      <c r="DJ60" s="957"/>
      <c r="DK60" s="967"/>
      <c r="DL60" s="956"/>
      <c r="DM60" s="957"/>
      <c r="DN60" s="957"/>
      <c r="DO60" s="957"/>
      <c r="DP60" s="967"/>
      <c r="DQ60" s="956"/>
      <c r="DR60" s="957"/>
      <c r="DS60" s="957"/>
      <c r="DT60" s="957"/>
      <c r="DU60" s="967"/>
      <c r="DV60" s="949"/>
      <c r="DW60" s="950"/>
      <c r="DX60" s="950"/>
      <c r="DY60" s="950"/>
      <c r="DZ60" s="968"/>
      <c r="EA60" s="48"/>
    </row>
    <row r="61" spans="1:131" ht="26.25" customHeight="1">
      <c r="A61" s="52">
        <v>34</v>
      </c>
      <c r="B61" s="949"/>
      <c r="C61" s="950"/>
      <c r="D61" s="950"/>
      <c r="E61" s="950"/>
      <c r="F61" s="950"/>
      <c r="G61" s="950"/>
      <c r="H61" s="950"/>
      <c r="I61" s="950"/>
      <c r="J61" s="950"/>
      <c r="K61" s="950"/>
      <c r="L61" s="950"/>
      <c r="M61" s="950"/>
      <c r="N61" s="950"/>
      <c r="O61" s="950"/>
      <c r="P61" s="951"/>
      <c r="Q61" s="976"/>
      <c r="R61" s="977"/>
      <c r="S61" s="977"/>
      <c r="T61" s="977"/>
      <c r="U61" s="977"/>
      <c r="V61" s="977"/>
      <c r="W61" s="977"/>
      <c r="X61" s="977"/>
      <c r="Y61" s="977"/>
      <c r="Z61" s="977"/>
      <c r="AA61" s="977"/>
      <c r="AB61" s="977"/>
      <c r="AC61" s="977"/>
      <c r="AD61" s="977"/>
      <c r="AE61" s="978"/>
      <c r="AF61" s="979"/>
      <c r="AG61" s="957"/>
      <c r="AH61" s="957"/>
      <c r="AI61" s="957"/>
      <c r="AJ61" s="980"/>
      <c r="AK61" s="981"/>
      <c r="AL61" s="977"/>
      <c r="AM61" s="977"/>
      <c r="AN61" s="977"/>
      <c r="AO61" s="977"/>
      <c r="AP61" s="977"/>
      <c r="AQ61" s="977"/>
      <c r="AR61" s="977"/>
      <c r="AS61" s="977"/>
      <c r="AT61" s="977"/>
      <c r="AU61" s="977"/>
      <c r="AV61" s="977"/>
      <c r="AW61" s="977"/>
      <c r="AX61" s="977"/>
      <c r="AY61" s="977"/>
      <c r="AZ61" s="982"/>
      <c r="BA61" s="982"/>
      <c r="BB61" s="982"/>
      <c r="BC61" s="982"/>
      <c r="BD61" s="982"/>
      <c r="BE61" s="954"/>
      <c r="BF61" s="954"/>
      <c r="BG61" s="954"/>
      <c r="BH61" s="954"/>
      <c r="BI61" s="955"/>
      <c r="BJ61" s="56"/>
      <c r="BK61" s="56"/>
      <c r="BL61" s="56"/>
      <c r="BM61" s="56"/>
      <c r="BN61" s="56"/>
      <c r="BO61" s="55"/>
      <c r="BP61" s="55"/>
      <c r="BQ61" s="52">
        <v>55</v>
      </c>
      <c r="BR61" s="72"/>
      <c r="BS61" s="949"/>
      <c r="BT61" s="950"/>
      <c r="BU61" s="950"/>
      <c r="BV61" s="950"/>
      <c r="BW61" s="950"/>
      <c r="BX61" s="950"/>
      <c r="BY61" s="950"/>
      <c r="BZ61" s="950"/>
      <c r="CA61" s="950"/>
      <c r="CB61" s="950"/>
      <c r="CC61" s="950"/>
      <c r="CD61" s="950"/>
      <c r="CE61" s="950"/>
      <c r="CF61" s="950"/>
      <c r="CG61" s="951"/>
      <c r="CH61" s="956"/>
      <c r="CI61" s="957"/>
      <c r="CJ61" s="957"/>
      <c r="CK61" s="957"/>
      <c r="CL61" s="967"/>
      <c r="CM61" s="956"/>
      <c r="CN61" s="957"/>
      <c r="CO61" s="957"/>
      <c r="CP61" s="957"/>
      <c r="CQ61" s="967"/>
      <c r="CR61" s="956"/>
      <c r="CS61" s="957"/>
      <c r="CT61" s="957"/>
      <c r="CU61" s="957"/>
      <c r="CV61" s="967"/>
      <c r="CW61" s="956"/>
      <c r="CX61" s="957"/>
      <c r="CY61" s="957"/>
      <c r="CZ61" s="957"/>
      <c r="DA61" s="967"/>
      <c r="DB61" s="956"/>
      <c r="DC61" s="957"/>
      <c r="DD61" s="957"/>
      <c r="DE61" s="957"/>
      <c r="DF61" s="967"/>
      <c r="DG61" s="956"/>
      <c r="DH61" s="957"/>
      <c r="DI61" s="957"/>
      <c r="DJ61" s="957"/>
      <c r="DK61" s="967"/>
      <c r="DL61" s="956"/>
      <c r="DM61" s="957"/>
      <c r="DN61" s="957"/>
      <c r="DO61" s="957"/>
      <c r="DP61" s="967"/>
      <c r="DQ61" s="956"/>
      <c r="DR61" s="957"/>
      <c r="DS61" s="957"/>
      <c r="DT61" s="957"/>
      <c r="DU61" s="967"/>
      <c r="DV61" s="949"/>
      <c r="DW61" s="950"/>
      <c r="DX61" s="950"/>
      <c r="DY61" s="950"/>
      <c r="DZ61" s="968"/>
      <c r="EA61" s="48"/>
    </row>
    <row r="62" spans="1:131" ht="26.25" customHeight="1">
      <c r="A62" s="52">
        <v>35</v>
      </c>
      <c r="B62" s="949"/>
      <c r="C62" s="950"/>
      <c r="D62" s="950"/>
      <c r="E62" s="950"/>
      <c r="F62" s="950"/>
      <c r="G62" s="950"/>
      <c r="H62" s="950"/>
      <c r="I62" s="950"/>
      <c r="J62" s="950"/>
      <c r="K62" s="950"/>
      <c r="L62" s="950"/>
      <c r="M62" s="950"/>
      <c r="N62" s="950"/>
      <c r="O62" s="950"/>
      <c r="P62" s="951"/>
      <c r="Q62" s="976"/>
      <c r="R62" s="977"/>
      <c r="S62" s="977"/>
      <c r="T62" s="977"/>
      <c r="U62" s="977"/>
      <c r="V62" s="977"/>
      <c r="W62" s="977"/>
      <c r="X62" s="977"/>
      <c r="Y62" s="977"/>
      <c r="Z62" s="977"/>
      <c r="AA62" s="977"/>
      <c r="AB62" s="977"/>
      <c r="AC62" s="977"/>
      <c r="AD62" s="977"/>
      <c r="AE62" s="978"/>
      <c r="AF62" s="979"/>
      <c r="AG62" s="957"/>
      <c r="AH62" s="957"/>
      <c r="AI62" s="957"/>
      <c r="AJ62" s="980"/>
      <c r="AK62" s="981"/>
      <c r="AL62" s="977"/>
      <c r="AM62" s="977"/>
      <c r="AN62" s="977"/>
      <c r="AO62" s="977"/>
      <c r="AP62" s="977"/>
      <c r="AQ62" s="977"/>
      <c r="AR62" s="977"/>
      <c r="AS62" s="977"/>
      <c r="AT62" s="977"/>
      <c r="AU62" s="977"/>
      <c r="AV62" s="977"/>
      <c r="AW62" s="977"/>
      <c r="AX62" s="977"/>
      <c r="AY62" s="977"/>
      <c r="AZ62" s="982"/>
      <c r="BA62" s="982"/>
      <c r="BB62" s="982"/>
      <c r="BC62" s="982"/>
      <c r="BD62" s="982"/>
      <c r="BE62" s="954"/>
      <c r="BF62" s="954"/>
      <c r="BG62" s="954"/>
      <c r="BH62" s="954"/>
      <c r="BI62" s="955"/>
      <c r="BJ62" s="983" t="s">
        <v>461</v>
      </c>
      <c r="BK62" s="984"/>
      <c r="BL62" s="984"/>
      <c r="BM62" s="984"/>
      <c r="BN62" s="985"/>
      <c r="BO62" s="55"/>
      <c r="BP62" s="55"/>
      <c r="BQ62" s="52">
        <v>56</v>
      </c>
      <c r="BR62" s="72"/>
      <c r="BS62" s="949"/>
      <c r="BT62" s="950"/>
      <c r="BU62" s="950"/>
      <c r="BV62" s="950"/>
      <c r="BW62" s="950"/>
      <c r="BX62" s="950"/>
      <c r="BY62" s="950"/>
      <c r="BZ62" s="950"/>
      <c r="CA62" s="950"/>
      <c r="CB62" s="950"/>
      <c r="CC62" s="950"/>
      <c r="CD62" s="950"/>
      <c r="CE62" s="950"/>
      <c r="CF62" s="950"/>
      <c r="CG62" s="951"/>
      <c r="CH62" s="956"/>
      <c r="CI62" s="957"/>
      <c r="CJ62" s="957"/>
      <c r="CK62" s="957"/>
      <c r="CL62" s="967"/>
      <c r="CM62" s="956"/>
      <c r="CN62" s="957"/>
      <c r="CO62" s="957"/>
      <c r="CP62" s="957"/>
      <c r="CQ62" s="967"/>
      <c r="CR62" s="956"/>
      <c r="CS62" s="957"/>
      <c r="CT62" s="957"/>
      <c r="CU62" s="957"/>
      <c r="CV62" s="967"/>
      <c r="CW62" s="956"/>
      <c r="CX62" s="957"/>
      <c r="CY62" s="957"/>
      <c r="CZ62" s="957"/>
      <c r="DA62" s="967"/>
      <c r="DB62" s="956"/>
      <c r="DC62" s="957"/>
      <c r="DD62" s="957"/>
      <c r="DE62" s="957"/>
      <c r="DF62" s="967"/>
      <c r="DG62" s="956"/>
      <c r="DH62" s="957"/>
      <c r="DI62" s="957"/>
      <c r="DJ62" s="957"/>
      <c r="DK62" s="967"/>
      <c r="DL62" s="956"/>
      <c r="DM62" s="957"/>
      <c r="DN62" s="957"/>
      <c r="DO62" s="957"/>
      <c r="DP62" s="967"/>
      <c r="DQ62" s="956"/>
      <c r="DR62" s="957"/>
      <c r="DS62" s="957"/>
      <c r="DT62" s="957"/>
      <c r="DU62" s="967"/>
      <c r="DV62" s="949"/>
      <c r="DW62" s="950"/>
      <c r="DX62" s="950"/>
      <c r="DY62" s="950"/>
      <c r="DZ62" s="968"/>
      <c r="EA62" s="48"/>
    </row>
    <row r="63" spans="1:131" ht="26.25" customHeight="1">
      <c r="A63" s="53" t="s">
        <v>253</v>
      </c>
      <c r="B63" s="927" t="s">
        <v>379</v>
      </c>
      <c r="C63" s="928"/>
      <c r="D63" s="928"/>
      <c r="E63" s="928"/>
      <c r="F63" s="928"/>
      <c r="G63" s="928"/>
      <c r="H63" s="928"/>
      <c r="I63" s="928"/>
      <c r="J63" s="928"/>
      <c r="K63" s="928"/>
      <c r="L63" s="928"/>
      <c r="M63" s="928"/>
      <c r="N63" s="928"/>
      <c r="O63" s="928"/>
      <c r="P63" s="929"/>
      <c r="Q63" s="937"/>
      <c r="R63" s="938"/>
      <c r="S63" s="938"/>
      <c r="T63" s="938"/>
      <c r="U63" s="938"/>
      <c r="V63" s="938"/>
      <c r="W63" s="938"/>
      <c r="X63" s="938"/>
      <c r="Y63" s="938"/>
      <c r="Z63" s="938"/>
      <c r="AA63" s="938"/>
      <c r="AB63" s="938"/>
      <c r="AC63" s="938"/>
      <c r="AD63" s="938"/>
      <c r="AE63" s="969"/>
      <c r="AF63" s="970">
        <v>1998</v>
      </c>
      <c r="AG63" s="939"/>
      <c r="AH63" s="939"/>
      <c r="AI63" s="939"/>
      <c r="AJ63" s="971"/>
      <c r="AK63" s="972"/>
      <c r="AL63" s="938"/>
      <c r="AM63" s="938"/>
      <c r="AN63" s="938"/>
      <c r="AO63" s="938"/>
      <c r="AP63" s="939">
        <v>2767</v>
      </c>
      <c r="AQ63" s="939"/>
      <c r="AR63" s="939"/>
      <c r="AS63" s="939"/>
      <c r="AT63" s="939"/>
      <c r="AU63" s="939">
        <v>1138</v>
      </c>
      <c r="AV63" s="939"/>
      <c r="AW63" s="939"/>
      <c r="AX63" s="939"/>
      <c r="AY63" s="939"/>
      <c r="AZ63" s="973"/>
      <c r="BA63" s="973"/>
      <c r="BB63" s="973"/>
      <c r="BC63" s="973"/>
      <c r="BD63" s="973"/>
      <c r="BE63" s="940"/>
      <c r="BF63" s="940"/>
      <c r="BG63" s="940"/>
      <c r="BH63" s="940"/>
      <c r="BI63" s="941"/>
      <c r="BJ63" s="974" t="s">
        <v>202</v>
      </c>
      <c r="BK63" s="934"/>
      <c r="BL63" s="934"/>
      <c r="BM63" s="934"/>
      <c r="BN63" s="975"/>
      <c r="BO63" s="55"/>
      <c r="BP63" s="55"/>
      <c r="BQ63" s="52">
        <v>57</v>
      </c>
      <c r="BR63" s="72"/>
      <c r="BS63" s="949"/>
      <c r="BT63" s="950"/>
      <c r="BU63" s="950"/>
      <c r="BV63" s="950"/>
      <c r="BW63" s="950"/>
      <c r="BX63" s="950"/>
      <c r="BY63" s="950"/>
      <c r="BZ63" s="950"/>
      <c r="CA63" s="950"/>
      <c r="CB63" s="950"/>
      <c r="CC63" s="950"/>
      <c r="CD63" s="950"/>
      <c r="CE63" s="950"/>
      <c r="CF63" s="950"/>
      <c r="CG63" s="951"/>
      <c r="CH63" s="956"/>
      <c r="CI63" s="957"/>
      <c r="CJ63" s="957"/>
      <c r="CK63" s="957"/>
      <c r="CL63" s="967"/>
      <c r="CM63" s="956"/>
      <c r="CN63" s="957"/>
      <c r="CO63" s="957"/>
      <c r="CP63" s="957"/>
      <c r="CQ63" s="967"/>
      <c r="CR63" s="956"/>
      <c r="CS63" s="957"/>
      <c r="CT63" s="957"/>
      <c r="CU63" s="957"/>
      <c r="CV63" s="967"/>
      <c r="CW63" s="956"/>
      <c r="CX63" s="957"/>
      <c r="CY63" s="957"/>
      <c r="CZ63" s="957"/>
      <c r="DA63" s="967"/>
      <c r="DB63" s="956"/>
      <c r="DC63" s="957"/>
      <c r="DD63" s="957"/>
      <c r="DE63" s="957"/>
      <c r="DF63" s="967"/>
      <c r="DG63" s="956"/>
      <c r="DH63" s="957"/>
      <c r="DI63" s="957"/>
      <c r="DJ63" s="957"/>
      <c r="DK63" s="967"/>
      <c r="DL63" s="956"/>
      <c r="DM63" s="957"/>
      <c r="DN63" s="957"/>
      <c r="DO63" s="957"/>
      <c r="DP63" s="967"/>
      <c r="DQ63" s="956"/>
      <c r="DR63" s="957"/>
      <c r="DS63" s="957"/>
      <c r="DT63" s="957"/>
      <c r="DU63" s="967"/>
      <c r="DV63" s="949"/>
      <c r="DW63" s="950"/>
      <c r="DX63" s="950"/>
      <c r="DY63" s="950"/>
      <c r="DZ63" s="968"/>
      <c r="EA63" s="48"/>
    </row>
    <row r="64" spans="1:131" ht="26.2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49"/>
      <c r="BT64" s="950"/>
      <c r="BU64" s="950"/>
      <c r="BV64" s="950"/>
      <c r="BW64" s="950"/>
      <c r="BX64" s="950"/>
      <c r="BY64" s="950"/>
      <c r="BZ64" s="950"/>
      <c r="CA64" s="950"/>
      <c r="CB64" s="950"/>
      <c r="CC64" s="950"/>
      <c r="CD64" s="950"/>
      <c r="CE64" s="950"/>
      <c r="CF64" s="950"/>
      <c r="CG64" s="951"/>
      <c r="CH64" s="956"/>
      <c r="CI64" s="957"/>
      <c r="CJ64" s="957"/>
      <c r="CK64" s="957"/>
      <c r="CL64" s="967"/>
      <c r="CM64" s="956"/>
      <c r="CN64" s="957"/>
      <c r="CO64" s="957"/>
      <c r="CP64" s="957"/>
      <c r="CQ64" s="967"/>
      <c r="CR64" s="956"/>
      <c r="CS64" s="957"/>
      <c r="CT64" s="957"/>
      <c r="CU64" s="957"/>
      <c r="CV64" s="967"/>
      <c r="CW64" s="956"/>
      <c r="CX64" s="957"/>
      <c r="CY64" s="957"/>
      <c r="CZ64" s="957"/>
      <c r="DA64" s="967"/>
      <c r="DB64" s="956"/>
      <c r="DC64" s="957"/>
      <c r="DD64" s="957"/>
      <c r="DE64" s="957"/>
      <c r="DF64" s="967"/>
      <c r="DG64" s="956"/>
      <c r="DH64" s="957"/>
      <c r="DI64" s="957"/>
      <c r="DJ64" s="957"/>
      <c r="DK64" s="967"/>
      <c r="DL64" s="956"/>
      <c r="DM64" s="957"/>
      <c r="DN64" s="957"/>
      <c r="DO64" s="957"/>
      <c r="DP64" s="967"/>
      <c r="DQ64" s="956"/>
      <c r="DR64" s="957"/>
      <c r="DS64" s="957"/>
      <c r="DT64" s="957"/>
      <c r="DU64" s="967"/>
      <c r="DV64" s="949"/>
      <c r="DW64" s="950"/>
      <c r="DX64" s="950"/>
      <c r="DY64" s="950"/>
      <c r="DZ64" s="968"/>
      <c r="EA64" s="48"/>
    </row>
    <row r="65" spans="1:131" ht="26.25" customHeight="1">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49"/>
      <c r="BT65" s="950"/>
      <c r="BU65" s="950"/>
      <c r="BV65" s="950"/>
      <c r="BW65" s="950"/>
      <c r="BX65" s="950"/>
      <c r="BY65" s="950"/>
      <c r="BZ65" s="950"/>
      <c r="CA65" s="950"/>
      <c r="CB65" s="950"/>
      <c r="CC65" s="950"/>
      <c r="CD65" s="950"/>
      <c r="CE65" s="950"/>
      <c r="CF65" s="950"/>
      <c r="CG65" s="951"/>
      <c r="CH65" s="956"/>
      <c r="CI65" s="957"/>
      <c r="CJ65" s="957"/>
      <c r="CK65" s="957"/>
      <c r="CL65" s="967"/>
      <c r="CM65" s="956"/>
      <c r="CN65" s="957"/>
      <c r="CO65" s="957"/>
      <c r="CP65" s="957"/>
      <c r="CQ65" s="967"/>
      <c r="CR65" s="956"/>
      <c r="CS65" s="957"/>
      <c r="CT65" s="957"/>
      <c r="CU65" s="957"/>
      <c r="CV65" s="967"/>
      <c r="CW65" s="956"/>
      <c r="CX65" s="957"/>
      <c r="CY65" s="957"/>
      <c r="CZ65" s="957"/>
      <c r="DA65" s="967"/>
      <c r="DB65" s="956"/>
      <c r="DC65" s="957"/>
      <c r="DD65" s="957"/>
      <c r="DE65" s="957"/>
      <c r="DF65" s="967"/>
      <c r="DG65" s="956"/>
      <c r="DH65" s="957"/>
      <c r="DI65" s="957"/>
      <c r="DJ65" s="957"/>
      <c r="DK65" s="967"/>
      <c r="DL65" s="956"/>
      <c r="DM65" s="957"/>
      <c r="DN65" s="957"/>
      <c r="DO65" s="957"/>
      <c r="DP65" s="967"/>
      <c r="DQ65" s="956"/>
      <c r="DR65" s="957"/>
      <c r="DS65" s="957"/>
      <c r="DT65" s="957"/>
      <c r="DU65" s="967"/>
      <c r="DV65" s="949"/>
      <c r="DW65" s="950"/>
      <c r="DX65" s="950"/>
      <c r="DY65" s="950"/>
      <c r="DZ65" s="968"/>
      <c r="EA65" s="48"/>
    </row>
    <row r="66" spans="1:131" ht="26.25" customHeight="1">
      <c r="A66" s="695" t="s">
        <v>446</v>
      </c>
      <c r="B66" s="696"/>
      <c r="C66" s="696"/>
      <c r="D66" s="696"/>
      <c r="E66" s="696"/>
      <c r="F66" s="696"/>
      <c r="G66" s="696"/>
      <c r="H66" s="696"/>
      <c r="I66" s="696"/>
      <c r="J66" s="696"/>
      <c r="K66" s="696"/>
      <c r="L66" s="696"/>
      <c r="M66" s="696"/>
      <c r="N66" s="696"/>
      <c r="O66" s="696"/>
      <c r="P66" s="697"/>
      <c r="Q66" s="687" t="s">
        <v>454</v>
      </c>
      <c r="R66" s="688"/>
      <c r="S66" s="688"/>
      <c r="T66" s="688"/>
      <c r="U66" s="689"/>
      <c r="V66" s="687" t="s">
        <v>455</v>
      </c>
      <c r="W66" s="688"/>
      <c r="X66" s="688"/>
      <c r="Y66" s="688"/>
      <c r="Z66" s="689"/>
      <c r="AA66" s="687" t="s">
        <v>456</v>
      </c>
      <c r="AB66" s="688"/>
      <c r="AC66" s="688"/>
      <c r="AD66" s="688"/>
      <c r="AE66" s="689"/>
      <c r="AF66" s="707" t="s">
        <v>249</v>
      </c>
      <c r="AG66" s="702"/>
      <c r="AH66" s="702"/>
      <c r="AI66" s="702"/>
      <c r="AJ66" s="708"/>
      <c r="AK66" s="687" t="s">
        <v>391</v>
      </c>
      <c r="AL66" s="696"/>
      <c r="AM66" s="696"/>
      <c r="AN66" s="696"/>
      <c r="AO66" s="697"/>
      <c r="AP66" s="687" t="s">
        <v>364</v>
      </c>
      <c r="AQ66" s="688"/>
      <c r="AR66" s="688"/>
      <c r="AS66" s="688"/>
      <c r="AT66" s="689"/>
      <c r="AU66" s="687" t="s">
        <v>462</v>
      </c>
      <c r="AV66" s="688"/>
      <c r="AW66" s="688"/>
      <c r="AX66" s="688"/>
      <c r="AY66" s="689"/>
      <c r="AZ66" s="687" t="s">
        <v>442</v>
      </c>
      <c r="BA66" s="688"/>
      <c r="BB66" s="688"/>
      <c r="BC66" s="688"/>
      <c r="BD66" s="693"/>
      <c r="BE66" s="55"/>
      <c r="BF66" s="55"/>
      <c r="BG66" s="55"/>
      <c r="BH66" s="55"/>
      <c r="BI66" s="55"/>
      <c r="BJ66" s="55"/>
      <c r="BK66" s="55"/>
      <c r="BL66" s="55"/>
      <c r="BM66" s="55"/>
      <c r="BN66" s="55"/>
      <c r="BO66" s="55"/>
      <c r="BP66" s="55"/>
      <c r="BQ66" s="52">
        <v>60</v>
      </c>
      <c r="BR66" s="73"/>
      <c r="BS66" s="920"/>
      <c r="BT66" s="921"/>
      <c r="BU66" s="921"/>
      <c r="BV66" s="921"/>
      <c r="BW66" s="921"/>
      <c r="BX66" s="921"/>
      <c r="BY66" s="921"/>
      <c r="BZ66" s="921"/>
      <c r="CA66" s="921"/>
      <c r="CB66" s="921"/>
      <c r="CC66" s="921"/>
      <c r="CD66" s="921"/>
      <c r="CE66" s="921"/>
      <c r="CF66" s="921"/>
      <c r="CG66" s="922"/>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6"/>
      <c r="EA66" s="48"/>
    </row>
    <row r="67" spans="1:131" ht="26.25" customHeight="1">
      <c r="A67" s="698"/>
      <c r="B67" s="699"/>
      <c r="C67" s="699"/>
      <c r="D67" s="699"/>
      <c r="E67" s="699"/>
      <c r="F67" s="699"/>
      <c r="G67" s="699"/>
      <c r="H67" s="699"/>
      <c r="I67" s="699"/>
      <c r="J67" s="699"/>
      <c r="K67" s="699"/>
      <c r="L67" s="699"/>
      <c r="M67" s="699"/>
      <c r="N67" s="699"/>
      <c r="O67" s="699"/>
      <c r="P67" s="700"/>
      <c r="Q67" s="690"/>
      <c r="R67" s="691"/>
      <c r="S67" s="691"/>
      <c r="T67" s="691"/>
      <c r="U67" s="692"/>
      <c r="V67" s="690"/>
      <c r="W67" s="691"/>
      <c r="X67" s="691"/>
      <c r="Y67" s="691"/>
      <c r="Z67" s="692"/>
      <c r="AA67" s="690"/>
      <c r="AB67" s="691"/>
      <c r="AC67" s="691"/>
      <c r="AD67" s="691"/>
      <c r="AE67" s="692"/>
      <c r="AF67" s="709"/>
      <c r="AG67" s="705"/>
      <c r="AH67" s="705"/>
      <c r="AI67" s="705"/>
      <c r="AJ67" s="710"/>
      <c r="AK67" s="711"/>
      <c r="AL67" s="699"/>
      <c r="AM67" s="699"/>
      <c r="AN67" s="699"/>
      <c r="AO67" s="700"/>
      <c r="AP67" s="690"/>
      <c r="AQ67" s="691"/>
      <c r="AR67" s="691"/>
      <c r="AS67" s="691"/>
      <c r="AT67" s="692"/>
      <c r="AU67" s="690"/>
      <c r="AV67" s="691"/>
      <c r="AW67" s="691"/>
      <c r="AX67" s="691"/>
      <c r="AY67" s="692"/>
      <c r="AZ67" s="690"/>
      <c r="BA67" s="691"/>
      <c r="BB67" s="691"/>
      <c r="BC67" s="691"/>
      <c r="BD67" s="694"/>
      <c r="BE67" s="55"/>
      <c r="BF67" s="55"/>
      <c r="BG67" s="55"/>
      <c r="BH67" s="55"/>
      <c r="BI67" s="55"/>
      <c r="BJ67" s="55"/>
      <c r="BK67" s="55"/>
      <c r="BL67" s="55"/>
      <c r="BM67" s="55"/>
      <c r="BN67" s="55"/>
      <c r="BO67" s="55"/>
      <c r="BP67" s="55"/>
      <c r="BQ67" s="52">
        <v>61</v>
      </c>
      <c r="BR67" s="73"/>
      <c r="BS67" s="920"/>
      <c r="BT67" s="921"/>
      <c r="BU67" s="921"/>
      <c r="BV67" s="921"/>
      <c r="BW67" s="921"/>
      <c r="BX67" s="921"/>
      <c r="BY67" s="921"/>
      <c r="BZ67" s="921"/>
      <c r="CA67" s="921"/>
      <c r="CB67" s="921"/>
      <c r="CC67" s="921"/>
      <c r="CD67" s="921"/>
      <c r="CE67" s="921"/>
      <c r="CF67" s="921"/>
      <c r="CG67" s="922"/>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6"/>
      <c r="EA67" s="48"/>
    </row>
    <row r="68" spans="1:131" ht="26.25" customHeight="1">
      <c r="A68" s="51">
        <v>1</v>
      </c>
      <c r="B68" s="960" t="s">
        <v>532</v>
      </c>
      <c r="C68" s="961"/>
      <c r="D68" s="961"/>
      <c r="E68" s="961"/>
      <c r="F68" s="961"/>
      <c r="G68" s="961"/>
      <c r="H68" s="961"/>
      <c r="I68" s="961"/>
      <c r="J68" s="961"/>
      <c r="K68" s="961"/>
      <c r="L68" s="961"/>
      <c r="M68" s="961"/>
      <c r="N68" s="961"/>
      <c r="O68" s="961"/>
      <c r="P68" s="962"/>
      <c r="Q68" s="963">
        <v>5402</v>
      </c>
      <c r="R68" s="964"/>
      <c r="S68" s="964"/>
      <c r="T68" s="964"/>
      <c r="U68" s="964"/>
      <c r="V68" s="964">
        <v>5225</v>
      </c>
      <c r="W68" s="964"/>
      <c r="X68" s="964"/>
      <c r="Y68" s="964"/>
      <c r="Z68" s="964"/>
      <c r="AA68" s="964">
        <v>177</v>
      </c>
      <c r="AB68" s="964"/>
      <c r="AC68" s="964"/>
      <c r="AD68" s="964"/>
      <c r="AE68" s="964"/>
      <c r="AF68" s="964">
        <v>177</v>
      </c>
      <c r="AG68" s="964"/>
      <c r="AH68" s="964"/>
      <c r="AI68" s="964"/>
      <c r="AJ68" s="964"/>
      <c r="AK68" s="964" t="s">
        <v>202</v>
      </c>
      <c r="AL68" s="964"/>
      <c r="AM68" s="964"/>
      <c r="AN68" s="964"/>
      <c r="AO68" s="964"/>
      <c r="AP68" s="964">
        <v>474</v>
      </c>
      <c r="AQ68" s="964"/>
      <c r="AR68" s="964"/>
      <c r="AS68" s="964"/>
      <c r="AT68" s="964"/>
      <c r="AU68" s="964">
        <v>474</v>
      </c>
      <c r="AV68" s="964"/>
      <c r="AW68" s="964"/>
      <c r="AX68" s="964"/>
      <c r="AY68" s="964"/>
      <c r="AZ68" s="965"/>
      <c r="BA68" s="965"/>
      <c r="BB68" s="965"/>
      <c r="BC68" s="965"/>
      <c r="BD68" s="966"/>
      <c r="BE68" s="55"/>
      <c r="BF68" s="55"/>
      <c r="BG68" s="55"/>
      <c r="BH68" s="55"/>
      <c r="BI68" s="55"/>
      <c r="BJ68" s="55"/>
      <c r="BK68" s="55"/>
      <c r="BL68" s="55"/>
      <c r="BM68" s="55"/>
      <c r="BN68" s="55"/>
      <c r="BO68" s="55"/>
      <c r="BP68" s="55"/>
      <c r="BQ68" s="52">
        <v>62</v>
      </c>
      <c r="BR68" s="73"/>
      <c r="BS68" s="920"/>
      <c r="BT68" s="921"/>
      <c r="BU68" s="921"/>
      <c r="BV68" s="921"/>
      <c r="BW68" s="921"/>
      <c r="BX68" s="921"/>
      <c r="BY68" s="921"/>
      <c r="BZ68" s="921"/>
      <c r="CA68" s="921"/>
      <c r="CB68" s="921"/>
      <c r="CC68" s="921"/>
      <c r="CD68" s="921"/>
      <c r="CE68" s="921"/>
      <c r="CF68" s="921"/>
      <c r="CG68" s="922"/>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6"/>
      <c r="EA68" s="48"/>
    </row>
    <row r="69" spans="1:131" ht="26.25" customHeight="1">
      <c r="A69" s="52">
        <v>2</v>
      </c>
      <c r="B69" s="949" t="s">
        <v>300</v>
      </c>
      <c r="C69" s="950"/>
      <c r="D69" s="950"/>
      <c r="E69" s="950"/>
      <c r="F69" s="950"/>
      <c r="G69" s="950"/>
      <c r="H69" s="950"/>
      <c r="I69" s="950"/>
      <c r="J69" s="950"/>
      <c r="K69" s="950"/>
      <c r="L69" s="950"/>
      <c r="M69" s="950"/>
      <c r="N69" s="950"/>
      <c r="O69" s="950"/>
      <c r="P69" s="951"/>
      <c r="Q69" s="952">
        <v>1645</v>
      </c>
      <c r="R69" s="953"/>
      <c r="S69" s="953"/>
      <c r="T69" s="953"/>
      <c r="U69" s="953"/>
      <c r="V69" s="953">
        <v>1604</v>
      </c>
      <c r="W69" s="953"/>
      <c r="X69" s="953"/>
      <c r="Y69" s="953"/>
      <c r="Z69" s="953"/>
      <c r="AA69" s="953">
        <v>40</v>
      </c>
      <c r="AB69" s="953"/>
      <c r="AC69" s="953"/>
      <c r="AD69" s="953"/>
      <c r="AE69" s="953"/>
      <c r="AF69" s="953">
        <v>40</v>
      </c>
      <c r="AG69" s="953"/>
      <c r="AH69" s="953"/>
      <c r="AI69" s="953"/>
      <c r="AJ69" s="953"/>
      <c r="AK69" s="953" t="s">
        <v>202</v>
      </c>
      <c r="AL69" s="953"/>
      <c r="AM69" s="953"/>
      <c r="AN69" s="953"/>
      <c r="AO69" s="953"/>
      <c r="AP69" s="953" t="s">
        <v>202</v>
      </c>
      <c r="AQ69" s="953"/>
      <c r="AR69" s="953"/>
      <c r="AS69" s="953"/>
      <c r="AT69" s="953"/>
      <c r="AU69" s="953" t="s">
        <v>202</v>
      </c>
      <c r="AV69" s="953"/>
      <c r="AW69" s="953"/>
      <c r="AX69" s="953"/>
      <c r="AY69" s="953"/>
      <c r="AZ69" s="954" t="s">
        <v>130</v>
      </c>
      <c r="BA69" s="954"/>
      <c r="BB69" s="954"/>
      <c r="BC69" s="954"/>
      <c r="BD69" s="955"/>
      <c r="BE69" s="55"/>
      <c r="BF69" s="55"/>
      <c r="BG69" s="55"/>
      <c r="BH69" s="55"/>
      <c r="BI69" s="55"/>
      <c r="BJ69" s="55"/>
      <c r="BK69" s="55"/>
      <c r="BL69" s="55"/>
      <c r="BM69" s="55"/>
      <c r="BN69" s="55"/>
      <c r="BO69" s="55"/>
      <c r="BP69" s="55"/>
      <c r="BQ69" s="52">
        <v>63</v>
      </c>
      <c r="BR69" s="73"/>
      <c r="BS69" s="920"/>
      <c r="BT69" s="921"/>
      <c r="BU69" s="921"/>
      <c r="BV69" s="921"/>
      <c r="BW69" s="921"/>
      <c r="BX69" s="921"/>
      <c r="BY69" s="921"/>
      <c r="BZ69" s="921"/>
      <c r="CA69" s="921"/>
      <c r="CB69" s="921"/>
      <c r="CC69" s="921"/>
      <c r="CD69" s="921"/>
      <c r="CE69" s="921"/>
      <c r="CF69" s="921"/>
      <c r="CG69" s="922"/>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6"/>
      <c r="EA69" s="48"/>
    </row>
    <row r="70" spans="1:131" ht="26.25" customHeight="1">
      <c r="A70" s="52">
        <v>3</v>
      </c>
      <c r="B70" s="949" t="s">
        <v>300</v>
      </c>
      <c r="C70" s="950"/>
      <c r="D70" s="950"/>
      <c r="E70" s="950"/>
      <c r="F70" s="950"/>
      <c r="G70" s="950"/>
      <c r="H70" s="950"/>
      <c r="I70" s="950"/>
      <c r="J70" s="950"/>
      <c r="K70" s="950"/>
      <c r="L70" s="950"/>
      <c r="M70" s="950"/>
      <c r="N70" s="950"/>
      <c r="O70" s="950"/>
      <c r="P70" s="951"/>
      <c r="Q70" s="952">
        <v>847072</v>
      </c>
      <c r="R70" s="953"/>
      <c r="S70" s="953"/>
      <c r="T70" s="953"/>
      <c r="U70" s="953"/>
      <c r="V70" s="953">
        <v>828353</v>
      </c>
      <c r="W70" s="953"/>
      <c r="X70" s="953"/>
      <c r="Y70" s="953"/>
      <c r="Z70" s="953"/>
      <c r="AA70" s="953">
        <v>18719</v>
      </c>
      <c r="AB70" s="953"/>
      <c r="AC70" s="953"/>
      <c r="AD70" s="953"/>
      <c r="AE70" s="953"/>
      <c r="AF70" s="953">
        <v>18719</v>
      </c>
      <c r="AG70" s="953"/>
      <c r="AH70" s="953"/>
      <c r="AI70" s="953"/>
      <c r="AJ70" s="953"/>
      <c r="AK70" s="953">
        <v>7694</v>
      </c>
      <c r="AL70" s="953"/>
      <c r="AM70" s="953"/>
      <c r="AN70" s="953"/>
      <c r="AO70" s="953"/>
      <c r="AP70" s="953" t="s">
        <v>202</v>
      </c>
      <c r="AQ70" s="953"/>
      <c r="AR70" s="953"/>
      <c r="AS70" s="953"/>
      <c r="AT70" s="953"/>
      <c r="AU70" s="953" t="s">
        <v>202</v>
      </c>
      <c r="AV70" s="953"/>
      <c r="AW70" s="953"/>
      <c r="AX70" s="953"/>
      <c r="AY70" s="953"/>
      <c r="AZ70" s="954" t="s">
        <v>463</v>
      </c>
      <c r="BA70" s="954"/>
      <c r="BB70" s="954"/>
      <c r="BC70" s="954"/>
      <c r="BD70" s="955"/>
      <c r="BE70" s="55"/>
      <c r="BF70" s="55"/>
      <c r="BG70" s="55"/>
      <c r="BH70" s="55"/>
      <c r="BI70" s="55"/>
      <c r="BJ70" s="55"/>
      <c r="BK70" s="55"/>
      <c r="BL70" s="55"/>
      <c r="BM70" s="55"/>
      <c r="BN70" s="55"/>
      <c r="BO70" s="55"/>
      <c r="BP70" s="55"/>
      <c r="BQ70" s="52">
        <v>64</v>
      </c>
      <c r="BR70" s="73"/>
      <c r="BS70" s="920"/>
      <c r="BT70" s="921"/>
      <c r="BU70" s="921"/>
      <c r="BV70" s="921"/>
      <c r="BW70" s="921"/>
      <c r="BX70" s="921"/>
      <c r="BY70" s="921"/>
      <c r="BZ70" s="921"/>
      <c r="CA70" s="921"/>
      <c r="CB70" s="921"/>
      <c r="CC70" s="921"/>
      <c r="CD70" s="921"/>
      <c r="CE70" s="921"/>
      <c r="CF70" s="921"/>
      <c r="CG70" s="922"/>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6"/>
      <c r="EA70" s="48"/>
    </row>
    <row r="71" spans="1:131" ht="26.25" customHeight="1">
      <c r="A71" s="52">
        <v>4</v>
      </c>
      <c r="B71" s="949" t="s">
        <v>533</v>
      </c>
      <c r="C71" s="950"/>
      <c r="D71" s="950"/>
      <c r="E71" s="950"/>
      <c r="F71" s="950"/>
      <c r="G71" s="950"/>
      <c r="H71" s="950"/>
      <c r="I71" s="950"/>
      <c r="J71" s="950"/>
      <c r="K71" s="950"/>
      <c r="L71" s="950"/>
      <c r="M71" s="950"/>
      <c r="N71" s="950"/>
      <c r="O71" s="950"/>
      <c r="P71" s="951"/>
      <c r="Q71" s="952">
        <v>23479</v>
      </c>
      <c r="R71" s="953"/>
      <c r="S71" s="953"/>
      <c r="T71" s="953"/>
      <c r="U71" s="953"/>
      <c r="V71" s="953">
        <v>22911</v>
      </c>
      <c r="W71" s="953"/>
      <c r="X71" s="953"/>
      <c r="Y71" s="953"/>
      <c r="Z71" s="953"/>
      <c r="AA71" s="953">
        <v>568</v>
      </c>
      <c r="AB71" s="953"/>
      <c r="AC71" s="953"/>
      <c r="AD71" s="953"/>
      <c r="AE71" s="953"/>
      <c r="AF71" s="953">
        <v>568</v>
      </c>
      <c r="AG71" s="953"/>
      <c r="AH71" s="953"/>
      <c r="AI71" s="953"/>
      <c r="AJ71" s="953"/>
      <c r="AK71" s="953">
        <v>21</v>
      </c>
      <c r="AL71" s="953"/>
      <c r="AM71" s="953"/>
      <c r="AN71" s="953"/>
      <c r="AO71" s="953"/>
      <c r="AP71" s="953" t="s">
        <v>202</v>
      </c>
      <c r="AQ71" s="953"/>
      <c r="AR71" s="953"/>
      <c r="AS71" s="953"/>
      <c r="AT71" s="953"/>
      <c r="AU71" s="953" t="s">
        <v>202</v>
      </c>
      <c r="AV71" s="953"/>
      <c r="AW71" s="953"/>
      <c r="AX71" s="953"/>
      <c r="AY71" s="953"/>
      <c r="AZ71" s="954" t="s">
        <v>534</v>
      </c>
      <c r="BA71" s="954"/>
      <c r="BB71" s="954"/>
      <c r="BC71" s="954"/>
      <c r="BD71" s="955"/>
      <c r="BE71" s="55"/>
      <c r="BF71" s="55"/>
      <c r="BG71" s="55"/>
      <c r="BH71" s="55"/>
      <c r="BI71" s="55"/>
      <c r="BJ71" s="55"/>
      <c r="BK71" s="55"/>
      <c r="BL71" s="55"/>
      <c r="BM71" s="55"/>
      <c r="BN71" s="55"/>
      <c r="BO71" s="55"/>
      <c r="BP71" s="55"/>
      <c r="BQ71" s="52">
        <v>65</v>
      </c>
      <c r="BR71" s="73"/>
      <c r="BS71" s="920"/>
      <c r="BT71" s="921"/>
      <c r="BU71" s="921"/>
      <c r="BV71" s="921"/>
      <c r="BW71" s="921"/>
      <c r="BX71" s="921"/>
      <c r="BY71" s="921"/>
      <c r="BZ71" s="921"/>
      <c r="CA71" s="921"/>
      <c r="CB71" s="921"/>
      <c r="CC71" s="921"/>
      <c r="CD71" s="921"/>
      <c r="CE71" s="921"/>
      <c r="CF71" s="921"/>
      <c r="CG71" s="922"/>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6"/>
      <c r="EA71" s="48"/>
    </row>
    <row r="72" spans="1:131" ht="26.25" customHeight="1">
      <c r="A72" s="52">
        <v>5</v>
      </c>
      <c r="B72" s="949" t="s">
        <v>533</v>
      </c>
      <c r="C72" s="950"/>
      <c r="D72" s="950"/>
      <c r="E72" s="950"/>
      <c r="F72" s="950"/>
      <c r="G72" s="950"/>
      <c r="H72" s="950"/>
      <c r="I72" s="950"/>
      <c r="J72" s="950"/>
      <c r="K72" s="950"/>
      <c r="L72" s="950"/>
      <c r="M72" s="950"/>
      <c r="N72" s="950"/>
      <c r="O72" s="950"/>
      <c r="P72" s="951"/>
      <c r="Q72" s="952">
        <v>205</v>
      </c>
      <c r="R72" s="953"/>
      <c r="S72" s="953"/>
      <c r="T72" s="953"/>
      <c r="U72" s="953"/>
      <c r="V72" s="953">
        <v>97</v>
      </c>
      <c r="W72" s="953"/>
      <c r="X72" s="953"/>
      <c r="Y72" s="953"/>
      <c r="Z72" s="953"/>
      <c r="AA72" s="953">
        <v>108</v>
      </c>
      <c r="AB72" s="953"/>
      <c r="AC72" s="953"/>
      <c r="AD72" s="953"/>
      <c r="AE72" s="953"/>
      <c r="AF72" s="953">
        <v>108</v>
      </c>
      <c r="AG72" s="953"/>
      <c r="AH72" s="953"/>
      <c r="AI72" s="953"/>
      <c r="AJ72" s="953"/>
      <c r="AK72" s="953" t="s">
        <v>202</v>
      </c>
      <c r="AL72" s="953"/>
      <c r="AM72" s="953"/>
      <c r="AN72" s="953"/>
      <c r="AO72" s="953"/>
      <c r="AP72" s="953" t="s">
        <v>202</v>
      </c>
      <c r="AQ72" s="953"/>
      <c r="AR72" s="953"/>
      <c r="AS72" s="953"/>
      <c r="AT72" s="953"/>
      <c r="AU72" s="953" t="s">
        <v>202</v>
      </c>
      <c r="AV72" s="953"/>
      <c r="AW72" s="953"/>
      <c r="AX72" s="953"/>
      <c r="AY72" s="953"/>
      <c r="AZ72" s="954" t="s">
        <v>325</v>
      </c>
      <c r="BA72" s="954"/>
      <c r="BB72" s="954"/>
      <c r="BC72" s="954"/>
      <c r="BD72" s="955"/>
      <c r="BE72" s="55"/>
      <c r="BF72" s="55"/>
      <c r="BG72" s="55"/>
      <c r="BH72" s="55"/>
      <c r="BI72" s="55"/>
      <c r="BJ72" s="55"/>
      <c r="BK72" s="55"/>
      <c r="BL72" s="55"/>
      <c r="BM72" s="55"/>
      <c r="BN72" s="55"/>
      <c r="BO72" s="55"/>
      <c r="BP72" s="55"/>
      <c r="BQ72" s="52">
        <v>66</v>
      </c>
      <c r="BR72" s="73"/>
      <c r="BS72" s="920"/>
      <c r="BT72" s="921"/>
      <c r="BU72" s="921"/>
      <c r="BV72" s="921"/>
      <c r="BW72" s="921"/>
      <c r="BX72" s="921"/>
      <c r="BY72" s="921"/>
      <c r="BZ72" s="921"/>
      <c r="CA72" s="921"/>
      <c r="CB72" s="921"/>
      <c r="CC72" s="921"/>
      <c r="CD72" s="921"/>
      <c r="CE72" s="921"/>
      <c r="CF72" s="921"/>
      <c r="CG72" s="922"/>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6"/>
      <c r="EA72" s="48"/>
    </row>
    <row r="73" spans="1:131" ht="26.25" customHeight="1">
      <c r="A73" s="52">
        <v>6</v>
      </c>
      <c r="B73" s="949" t="s">
        <v>353</v>
      </c>
      <c r="C73" s="950"/>
      <c r="D73" s="950"/>
      <c r="E73" s="950"/>
      <c r="F73" s="950"/>
      <c r="G73" s="950"/>
      <c r="H73" s="950"/>
      <c r="I73" s="950"/>
      <c r="J73" s="950"/>
      <c r="K73" s="950"/>
      <c r="L73" s="950"/>
      <c r="M73" s="950"/>
      <c r="N73" s="950"/>
      <c r="O73" s="950"/>
      <c r="P73" s="951"/>
      <c r="Q73" s="952">
        <v>321</v>
      </c>
      <c r="R73" s="953"/>
      <c r="S73" s="953"/>
      <c r="T73" s="953"/>
      <c r="U73" s="953"/>
      <c r="V73" s="953">
        <v>310</v>
      </c>
      <c r="W73" s="953"/>
      <c r="X73" s="953"/>
      <c r="Y73" s="953"/>
      <c r="Z73" s="953"/>
      <c r="AA73" s="953">
        <v>11</v>
      </c>
      <c r="AB73" s="953"/>
      <c r="AC73" s="953"/>
      <c r="AD73" s="953"/>
      <c r="AE73" s="953"/>
      <c r="AF73" s="953">
        <v>11</v>
      </c>
      <c r="AG73" s="953"/>
      <c r="AH73" s="953"/>
      <c r="AI73" s="953"/>
      <c r="AJ73" s="953"/>
      <c r="AK73" s="953">
        <v>3</v>
      </c>
      <c r="AL73" s="953"/>
      <c r="AM73" s="953"/>
      <c r="AN73" s="953"/>
      <c r="AO73" s="953"/>
      <c r="AP73" s="953" t="s">
        <v>202</v>
      </c>
      <c r="AQ73" s="953"/>
      <c r="AR73" s="953"/>
      <c r="AS73" s="953"/>
      <c r="AT73" s="953"/>
      <c r="AU73" s="953" t="s">
        <v>202</v>
      </c>
      <c r="AV73" s="953"/>
      <c r="AW73" s="953"/>
      <c r="AX73" s="953"/>
      <c r="AY73" s="953"/>
      <c r="AZ73" s="954"/>
      <c r="BA73" s="954"/>
      <c r="BB73" s="954"/>
      <c r="BC73" s="954"/>
      <c r="BD73" s="955"/>
      <c r="BE73" s="55"/>
      <c r="BF73" s="55"/>
      <c r="BG73" s="55"/>
      <c r="BH73" s="55"/>
      <c r="BI73" s="55"/>
      <c r="BJ73" s="55"/>
      <c r="BK73" s="55"/>
      <c r="BL73" s="55"/>
      <c r="BM73" s="55"/>
      <c r="BN73" s="55"/>
      <c r="BO73" s="55"/>
      <c r="BP73" s="55"/>
      <c r="BQ73" s="52">
        <v>67</v>
      </c>
      <c r="BR73" s="73"/>
      <c r="BS73" s="920"/>
      <c r="BT73" s="921"/>
      <c r="BU73" s="921"/>
      <c r="BV73" s="921"/>
      <c r="BW73" s="921"/>
      <c r="BX73" s="921"/>
      <c r="BY73" s="921"/>
      <c r="BZ73" s="921"/>
      <c r="CA73" s="921"/>
      <c r="CB73" s="921"/>
      <c r="CC73" s="921"/>
      <c r="CD73" s="921"/>
      <c r="CE73" s="921"/>
      <c r="CF73" s="921"/>
      <c r="CG73" s="922"/>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6"/>
      <c r="EA73" s="48"/>
    </row>
    <row r="74" spans="1:131" ht="26.25" customHeight="1">
      <c r="A74" s="52">
        <v>7</v>
      </c>
      <c r="B74" s="949" t="s">
        <v>225</v>
      </c>
      <c r="C74" s="950"/>
      <c r="D74" s="950"/>
      <c r="E74" s="950"/>
      <c r="F74" s="950"/>
      <c r="G74" s="950"/>
      <c r="H74" s="950"/>
      <c r="I74" s="950"/>
      <c r="J74" s="950"/>
      <c r="K74" s="950"/>
      <c r="L74" s="950"/>
      <c r="M74" s="950"/>
      <c r="N74" s="950"/>
      <c r="O74" s="950"/>
      <c r="P74" s="951"/>
      <c r="Q74" s="952">
        <v>987</v>
      </c>
      <c r="R74" s="953"/>
      <c r="S74" s="953"/>
      <c r="T74" s="953"/>
      <c r="U74" s="953"/>
      <c r="V74" s="953">
        <v>934</v>
      </c>
      <c r="W74" s="953"/>
      <c r="X74" s="953"/>
      <c r="Y74" s="953"/>
      <c r="Z74" s="953"/>
      <c r="AA74" s="953">
        <v>53</v>
      </c>
      <c r="AB74" s="953"/>
      <c r="AC74" s="953"/>
      <c r="AD74" s="953"/>
      <c r="AE74" s="953"/>
      <c r="AF74" s="953">
        <v>53</v>
      </c>
      <c r="AG74" s="953"/>
      <c r="AH74" s="953"/>
      <c r="AI74" s="953"/>
      <c r="AJ74" s="953"/>
      <c r="AK74" s="953" t="s">
        <v>202</v>
      </c>
      <c r="AL74" s="953"/>
      <c r="AM74" s="953"/>
      <c r="AN74" s="953"/>
      <c r="AO74" s="953"/>
      <c r="AP74" s="953">
        <v>763</v>
      </c>
      <c r="AQ74" s="953"/>
      <c r="AR74" s="953"/>
      <c r="AS74" s="953"/>
      <c r="AT74" s="953"/>
      <c r="AU74" s="953">
        <v>763</v>
      </c>
      <c r="AV74" s="953"/>
      <c r="AW74" s="953"/>
      <c r="AX74" s="953"/>
      <c r="AY74" s="953"/>
      <c r="AZ74" s="954"/>
      <c r="BA74" s="954"/>
      <c r="BB74" s="954"/>
      <c r="BC74" s="954"/>
      <c r="BD74" s="955"/>
      <c r="BE74" s="55"/>
      <c r="BF74" s="55"/>
      <c r="BG74" s="55"/>
      <c r="BH74" s="55"/>
      <c r="BI74" s="55"/>
      <c r="BJ74" s="55"/>
      <c r="BK74" s="55"/>
      <c r="BL74" s="55"/>
      <c r="BM74" s="55"/>
      <c r="BN74" s="55"/>
      <c r="BO74" s="55"/>
      <c r="BP74" s="55"/>
      <c r="BQ74" s="52">
        <v>68</v>
      </c>
      <c r="BR74" s="73"/>
      <c r="BS74" s="920"/>
      <c r="BT74" s="921"/>
      <c r="BU74" s="921"/>
      <c r="BV74" s="921"/>
      <c r="BW74" s="921"/>
      <c r="BX74" s="921"/>
      <c r="BY74" s="921"/>
      <c r="BZ74" s="921"/>
      <c r="CA74" s="921"/>
      <c r="CB74" s="921"/>
      <c r="CC74" s="921"/>
      <c r="CD74" s="921"/>
      <c r="CE74" s="921"/>
      <c r="CF74" s="921"/>
      <c r="CG74" s="922"/>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6"/>
      <c r="EA74" s="48"/>
    </row>
    <row r="75" spans="1:131" ht="26.25" customHeight="1">
      <c r="A75" s="52">
        <v>8</v>
      </c>
      <c r="B75" s="949"/>
      <c r="C75" s="950"/>
      <c r="D75" s="950"/>
      <c r="E75" s="950"/>
      <c r="F75" s="950"/>
      <c r="G75" s="950"/>
      <c r="H75" s="950"/>
      <c r="I75" s="950"/>
      <c r="J75" s="950"/>
      <c r="K75" s="950"/>
      <c r="L75" s="950"/>
      <c r="M75" s="950"/>
      <c r="N75" s="950"/>
      <c r="O75" s="950"/>
      <c r="P75" s="951"/>
      <c r="Q75" s="956"/>
      <c r="R75" s="957"/>
      <c r="S75" s="957"/>
      <c r="T75" s="957"/>
      <c r="U75" s="958"/>
      <c r="V75" s="959"/>
      <c r="W75" s="957"/>
      <c r="X75" s="957"/>
      <c r="Y75" s="957"/>
      <c r="Z75" s="958"/>
      <c r="AA75" s="959"/>
      <c r="AB75" s="957"/>
      <c r="AC75" s="957"/>
      <c r="AD75" s="957"/>
      <c r="AE75" s="958"/>
      <c r="AF75" s="959"/>
      <c r="AG75" s="957"/>
      <c r="AH75" s="957"/>
      <c r="AI75" s="957"/>
      <c r="AJ75" s="958"/>
      <c r="AK75" s="959"/>
      <c r="AL75" s="957"/>
      <c r="AM75" s="957"/>
      <c r="AN75" s="957"/>
      <c r="AO75" s="958"/>
      <c r="AP75" s="959"/>
      <c r="AQ75" s="957"/>
      <c r="AR75" s="957"/>
      <c r="AS75" s="957"/>
      <c r="AT75" s="958"/>
      <c r="AU75" s="959"/>
      <c r="AV75" s="957"/>
      <c r="AW75" s="957"/>
      <c r="AX75" s="957"/>
      <c r="AY75" s="958"/>
      <c r="AZ75" s="954"/>
      <c r="BA75" s="954"/>
      <c r="BB75" s="954"/>
      <c r="BC75" s="954"/>
      <c r="BD75" s="955"/>
      <c r="BE75" s="55"/>
      <c r="BF75" s="55"/>
      <c r="BG75" s="55"/>
      <c r="BH75" s="55"/>
      <c r="BI75" s="55"/>
      <c r="BJ75" s="55"/>
      <c r="BK75" s="55"/>
      <c r="BL75" s="55"/>
      <c r="BM75" s="55"/>
      <c r="BN75" s="55"/>
      <c r="BO75" s="55"/>
      <c r="BP75" s="55"/>
      <c r="BQ75" s="52">
        <v>69</v>
      </c>
      <c r="BR75" s="73"/>
      <c r="BS75" s="920"/>
      <c r="BT75" s="921"/>
      <c r="BU75" s="921"/>
      <c r="BV75" s="921"/>
      <c r="BW75" s="921"/>
      <c r="BX75" s="921"/>
      <c r="BY75" s="921"/>
      <c r="BZ75" s="921"/>
      <c r="CA75" s="921"/>
      <c r="CB75" s="921"/>
      <c r="CC75" s="921"/>
      <c r="CD75" s="921"/>
      <c r="CE75" s="921"/>
      <c r="CF75" s="921"/>
      <c r="CG75" s="922"/>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6"/>
      <c r="EA75" s="48"/>
    </row>
    <row r="76" spans="1:131" ht="26.25" customHeight="1">
      <c r="A76" s="52">
        <v>9</v>
      </c>
      <c r="B76" s="949"/>
      <c r="C76" s="950"/>
      <c r="D76" s="950"/>
      <c r="E76" s="950"/>
      <c r="F76" s="950"/>
      <c r="G76" s="950"/>
      <c r="H76" s="950"/>
      <c r="I76" s="950"/>
      <c r="J76" s="950"/>
      <c r="K76" s="950"/>
      <c r="L76" s="950"/>
      <c r="M76" s="950"/>
      <c r="N76" s="950"/>
      <c r="O76" s="950"/>
      <c r="P76" s="951"/>
      <c r="Q76" s="956"/>
      <c r="R76" s="957"/>
      <c r="S76" s="957"/>
      <c r="T76" s="957"/>
      <c r="U76" s="958"/>
      <c r="V76" s="959"/>
      <c r="W76" s="957"/>
      <c r="X76" s="957"/>
      <c r="Y76" s="957"/>
      <c r="Z76" s="958"/>
      <c r="AA76" s="959"/>
      <c r="AB76" s="957"/>
      <c r="AC76" s="957"/>
      <c r="AD76" s="957"/>
      <c r="AE76" s="958"/>
      <c r="AF76" s="959"/>
      <c r="AG76" s="957"/>
      <c r="AH76" s="957"/>
      <c r="AI76" s="957"/>
      <c r="AJ76" s="958"/>
      <c r="AK76" s="959"/>
      <c r="AL76" s="957"/>
      <c r="AM76" s="957"/>
      <c r="AN76" s="957"/>
      <c r="AO76" s="958"/>
      <c r="AP76" s="959"/>
      <c r="AQ76" s="957"/>
      <c r="AR76" s="957"/>
      <c r="AS76" s="957"/>
      <c r="AT76" s="958"/>
      <c r="AU76" s="959"/>
      <c r="AV76" s="957"/>
      <c r="AW76" s="957"/>
      <c r="AX76" s="957"/>
      <c r="AY76" s="958"/>
      <c r="AZ76" s="954"/>
      <c r="BA76" s="954"/>
      <c r="BB76" s="954"/>
      <c r="BC76" s="954"/>
      <c r="BD76" s="955"/>
      <c r="BE76" s="55"/>
      <c r="BF76" s="55"/>
      <c r="BG76" s="55"/>
      <c r="BH76" s="55"/>
      <c r="BI76" s="55"/>
      <c r="BJ76" s="55"/>
      <c r="BK76" s="55"/>
      <c r="BL76" s="55"/>
      <c r="BM76" s="55"/>
      <c r="BN76" s="55"/>
      <c r="BO76" s="55"/>
      <c r="BP76" s="55"/>
      <c r="BQ76" s="52">
        <v>70</v>
      </c>
      <c r="BR76" s="73"/>
      <c r="BS76" s="920"/>
      <c r="BT76" s="921"/>
      <c r="BU76" s="921"/>
      <c r="BV76" s="921"/>
      <c r="BW76" s="921"/>
      <c r="BX76" s="921"/>
      <c r="BY76" s="921"/>
      <c r="BZ76" s="921"/>
      <c r="CA76" s="921"/>
      <c r="CB76" s="921"/>
      <c r="CC76" s="921"/>
      <c r="CD76" s="921"/>
      <c r="CE76" s="921"/>
      <c r="CF76" s="921"/>
      <c r="CG76" s="922"/>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6"/>
      <c r="EA76" s="48"/>
    </row>
    <row r="77" spans="1:131" ht="26.25" customHeight="1">
      <c r="A77" s="52">
        <v>10</v>
      </c>
      <c r="B77" s="949"/>
      <c r="C77" s="950"/>
      <c r="D77" s="950"/>
      <c r="E77" s="950"/>
      <c r="F77" s="950"/>
      <c r="G77" s="950"/>
      <c r="H77" s="950"/>
      <c r="I77" s="950"/>
      <c r="J77" s="950"/>
      <c r="K77" s="950"/>
      <c r="L77" s="950"/>
      <c r="M77" s="950"/>
      <c r="N77" s="950"/>
      <c r="O77" s="950"/>
      <c r="P77" s="951"/>
      <c r="Q77" s="956"/>
      <c r="R77" s="957"/>
      <c r="S77" s="957"/>
      <c r="T77" s="957"/>
      <c r="U77" s="958"/>
      <c r="V77" s="959"/>
      <c r="W77" s="957"/>
      <c r="X77" s="957"/>
      <c r="Y77" s="957"/>
      <c r="Z77" s="958"/>
      <c r="AA77" s="959"/>
      <c r="AB77" s="957"/>
      <c r="AC77" s="957"/>
      <c r="AD77" s="957"/>
      <c r="AE77" s="958"/>
      <c r="AF77" s="959"/>
      <c r="AG77" s="957"/>
      <c r="AH77" s="957"/>
      <c r="AI77" s="957"/>
      <c r="AJ77" s="958"/>
      <c r="AK77" s="959"/>
      <c r="AL77" s="957"/>
      <c r="AM77" s="957"/>
      <c r="AN77" s="957"/>
      <c r="AO77" s="958"/>
      <c r="AP77" s="959"/>
      <c r="AQ77" s="957"/>
      <c r="AR77" s="957"/>
      <c r="AS77" s="957"/>
      <c r="AT77" s="958"/>
      <c r="AU77" s="959"/>
      <c r="AV77" s="957"/>
      <c r="AW77" s="957"/>
      <c r="AX77" s="957"/>
      <c r="AY77" s="958"/>
      <c r="AZ77" s="954"/>
      <c r="BA77" s="954"/>
      <c r="BB77" s="954"/>
      <c r="BC77" s="954"/>
      <c r="BD77" s="955"/>
      <c r="BE77" s="55"/>
      <c r="BF77" s="55"/>
      <c r="BG77" s="55"/>
      <c r="BH77" s="55"/>
      <c r="BI77" s="55"/>
      <c r="BJ77" s="55"/>
      <c r="BK77" s="55"/>
      <c r="BL77" s="55"/>
      <c r="BM77" s="55"/>
      <c r="BN77" s="55"/>
      <c r="BO77" s="55"/>
      <c r="BP77" s="55"/>
      <c r="BQ77" s="52">
        <v>71</v>
      </c>
      <c r="BR77" s="73"/>
      <c r="BS77" s="920"/>
      <c r="BT77" s="921"/>
      <c r="BU77" s="921"/>
      <c r="BV77" s="921"/>
      <c r="BW77" s="921"/>
      <c r="BX77" s="921"/>
      <c r="BY77" s="921"/>
      <c r="BZ77" s="921"/>
      <c r="CA77" s="921"/>
      <c r="CB77" s="921"/>
      <c r="CC77" s="921"/>
      <c r="CD77" s="921"/>
      <c r="CE77" s="921"/>
      <c r="CF77" s="921"/>
      <c r="CG77" s="922"/>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6"/>
      <c r="EA77" s="48"/>
    </row>
    <row r="78" spans="1:131" ht="26.25" customHeight="1">
      <c r="A78" s="52">
        <v>11</v>
      </c>
      <c r="B78" s="949"/>
      <c r="C78" s="950"/>
      <c r="D78" s="950"/>
      <c r="E78" s="950"/>
      <c r="F78" s="950"/>
      <c r="G78" s="950"/>
      <c r="H78" s="950"/>
      <c r="I78" s="950"/>
      <c r="J78" s="950"/>
      <c r="K78" s="950"/>
      <c r="L78" s="950"/>
      <c r="M78" s="950"/>
      <c r="N78" s="950"/>
      <c r="O78" s="950"/>
      <c r="P78" s="951"/>
      <c r="Q78" s="952"/>
      <c r="R78" s="953"/>
      <c r="S78" s="953"/>
      <c r="T78" s="953"/>
      <c r="U78" s="953"/>
      <c r="V78" s="953"/>
      <c r="W78" s="953"/>
      <c r="X78" s="953"/>
      <c r="Y78" s="953"/>
      <c r="Z78" s="953"/>
      <c r="AA78" s="953"/>
      <c r="AB78" s="953"/>
      <c r="AC78" s="953"/>
      <c r="AD78" s="953"/>
      <c r="AE78" s="953"/>
      <c r="AF78" s="953"/>
      <c r="AG78" s="953"/>
      <c r="AH78" s="953"/>
      <c r="AI78" s="953"/>
      <c r="AJ78" s="953"/>
      <c r="AK78" s="953"/>
      <c r="AL78" s="953"/>
      <c r="AM78" s="953"/>
      <c r="AN78" s="953"/>
      <c r="AO78" s="953"/>
      <c r="AP78" s="953"/>
      <c r="AQ78" s="953"/>
      <c r="AR78" s="953"/>
      <c r="AS78" s="953"/>
      <c r="AT78" s="953"/>
      <c r="AU78" s="953"/>
      <c r="AV78" s="953"/>
      <c r="AW78" s="953"/>
      <c r="AX78" s="953"/>
      <c r="AY78" s="953"/>
      <c r="AZ78" s="954"/>
      <c r="BA78" s="954"/>
      <c r="BB78" s="954"/>
      <c r="BC78" s="954"/>
      <c r="BD78" s="955"/>
      <c r="BE78" s="55"/>
      <c r="BF78" s="55"/>
      <c r="BG78" s="55"/>
      <c r="BH78" s="55"/>
      <c r="BI78" s="55"/>
      <c r="BJ78" s="48"/>
      <c r="BK78" s="48"/>
      <c r="BL78" s="48"/>
      <c r="BM78" s="48"/>
      <c r="BN78" s="48"/>
      <c r="BO78" s="55"/>
      <c r="BP78" s="55"/>
      <c r="BQ78" s="52">
        <v>72</v>
      </c>
      <c r="BR78" s="73"/>
      <c r="BS78" s="920"/>
      <c r="BT78" s="921"/>
      <c r="BU78" s="921"/>
      <c r="BV78" s="921"/>
      <c r="BW78" s="921"/>
      <c r="BX78" s="921"/>
      <c r="BY78" s="921"/>
      <c r="BZ78" s="921"/>
      <c r="CA78" s="921"/>
      <c r="CB78" s="921"/>
      <c r="CC78" s="921"/>
      <c r="CD78" s="921"/>
      <c r="CE78" s="921"/>
      <c r="CF78" s="921"/>
      <c r="CG78" s="922"/>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6"/>
      <c r="EA78" s="48"/>
    </row>
    <row r="79" spans="1:131" ht="26.25" customHeight="1">
      <c r="A79" s="52">
        <v>12</v>
      </c>
      <c r="B79" s="949"/>
      <c r="C79" s="950"/>
      <c r="D79" s="950"/>
      <c r="E79" s="950"/>
      <c r="F79" s="950"/>
      <c r="G79" s="950"/>
      <c r="H79" s="950"/>
      <c r="I79" s="950"/>
      <c r="J79" s="950"/>
      <c r="K79" s="950"/>
      <c r="L79" s="950"/>
      <c r="M79" s="950"/>
      <c r="N79" s="950"/>
      <c r="O79" s="950"/>
      <c r="P79" s="951"/>
      <c r="Q79" s="952"/>
      <c r="R79" s="953"/>
      <c r="S79" s="953"/>
      <c r="T79" s="953"/>
      <c r="U79" s="953"/>
      <c r="V79" s="953"/>
      <c r="W79" s="953"/>
      <c r="X79" s="953"/>
      <c r="Y79" s="953"/>
      <c r="Z79" s="953"/>
      <c r="AA79" s="953"/>
      <c r="AB79" s="953"/>
      <c r="AC79" s="953"/>
      <c r="AD79" s="953"/>
      <c r="AE79" s="953"/>
      <c r="AF79" s="953"/>
      <c r="AG79" s="953"/>
      <c r="AH79" s="953"/>
      <c r="AI79" s="953"/>
      <c r="AJ79" s="953"/>
      <c r="AK79" s="953"/>
      <c r="AL79" s="953"/>
      <c r="AM79" s="953"/>
      <c r="AN79" s="953"/>
      <c r="AO79" s="953"/>
      <c r="AP79" s="953"/>
      <c r="AQ79" s="953"/>
      <c r="AR79" s="953"/>
      <c r="AS79" s="953"/>
      <c r="AT79" s="953"/>
      <c r="AU79" s="953"/>
      <c r="AV79" s="953"/>
      <c r="AW79" s="953"/>
      <c r="AX79" s="953"/>
      <c r="AY79" s="953"/>
      <c r="AZ79" s="954"/>
      <c r="BA79" s="954"/>
      <c r="BB79" s="954"/>
      <c r="BC79" s="954"/>
      <c r="BD79" s="955"/>
      <c r="BE79" s="55"/>
      <c r="BF79" s="55"/>
      <c r="BG79" s="55"/>
      <c r="BH79" s="55"/>
      <c r="BI79" s="55"/>
      <c r="BJ79" s="48"/>
      <c r="BK79" s="48"/>
      <c r="BL79" s="48"/>
      <c r="BM79" s="48"/>
      <c r="BN79" s="48"/>
      <c r="BO79" s="55"/>
      <c r="BP79" s="55"/>
      <c r="BQ79" s="52">
        <v>73</v>
      </c>
      <c r="BR79" s="73"/>
      <c r="BS79" s="920"/>
      <c r="BT79" s="921"/>
      <c r="BU79" s="921"/>
      <c r="BV79" s="921"/>
      <c r="BW79" s="921"/>
      <c r="BX79" s="921"/>
      <c r="BY79" s="921"/>
      <c r="BZ79" s="921"/>
      <c r="CA79" s="921"/>
      <c r="CB79" s="921"/>
      <c r="CC79" s="921"/>
      <c r="CD79" s="921"/>
      <c r="CE79" s="921"/>
      <c r="CF79" s="921"/>
      <c r="CG79" s="922"/>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6"/>
      <c r="EA79" s="48"/>
    </row>
    <row r="80" spans="1:131" ht="26.25" customHeight="1">
      <c r="A80" s="52">
        <v>13</v>
      </c>
      <c r="B80" s="949"/>
      <c r="C80" s="950"/>
      <c r="D80" s="950"/>
      <c r="E80" s="950"/>
      <c r="F80" s="950"/>
      <c r="G80" s="950"/>
      <c r="H80" s="950"/>
      <c r="I80" s="950"/>
      <c r="J80" s="950"/>
      <c r="K80" s="950"/>
      <c r="L80" s="950"/>
      <c r="M80" s="950"/>
      <c r="N80" s="950"/>
      <c r="O80" s="950"/>
      <c r="P80" s="951"/>
      <c r="Q80" s="952"/>
      <c r="R80" s="953"/>
      <c r="S80" s="953"/>
      <c r="T80" s="953"/>
      <c r="U80" s="953"/>
      <c r="V80" s="953"/>
      <c r="W80" s="953"/>
      <c r="X80" s="953"/>
      <c r="Y80" s="953"/>
      <c r="Z80" s="953"/>
      <c r="AA80" s="953"/>
      <c r="AB80" s="953"/>
      <c r="AC80" s="953"/>
      <c r="AD80" s="953"/>
      <c r="AE80" s="953"/>
      <c r="AF80" s="953"/>
      <c r="AG80" s="953"/>
      <c r="AH80" s="953"/>
      <c r="AI80" s="953"/>
      <c r="AJ80" s="953"/>
      <c r="AK80" s="953"/>
      <c r="AL80" s="953"/>
      <c r="AM80" s="953"/>
      <c r="AN80" s="953"/>
      <c r="AO80" s="953"/>
      <c r="AP80" s="953"/>
      <c r="AQ80" s="953"/>
      <c r="AR80" s="953"/>
      <c r="AS80" s="953"/>
      <c r="AT80" s="953"/>
      <c r="AU80" s="953"/>
      <c r="AV80" s="953"/>
      <c r="AW80" s="953"/>
      <c r="AX80" s="953"/>
      <c r="AY80" s="953"/>
      <c r="AZ80" s="954"/>
      <c r="BA80" s="954"/>
      <c r="BB80" s="954"/>
      <c r="BC80" s="954"/>
      <c r="BD80" s="955"/>
      <c r="BE80" s="55"/>
      <c r="BF80" s="55"/>
      <c r="BG80" s="55"/>
      <c r="BH80" s="55"/>
      <c r="BI80" s="55"/>
      <c r="BJ80" s="55"/>
      <c r="BK80" s="55"/>
      <c r="BL80" s="55"/>
      <c r="BM80" s="55"/>
      <c r="BN80" s="55"/>
      <c r="BO80" s="55"/>
      <c r="BP80" s="55"/>
      <c r="BQ80" s="52">
        <v>74</v>
      </c>
      <c r="BR80" s="73"/>
      <c r="BS80" s="920"/>
      <c r="BT80" s="921"/>
      <c r="BU80" s="921"/>
      <c r="BV80" s="921"/>
      <c r="BW80" s="921"/>
      <c r="BX80" s="921"/>
      <c r="BY80" s="921"/>
      <c r="BZ80" s="921"/>
      <c r="CA80" s="921"/>
      <c r="CB80" s="921"/>
      <c r="CC80" s="921"/>
      <c r="CD80" s="921"/>
      <c r="CE80" s="921"/>
      <c r="CF80" s="921"/>
      <c r="CG80" s="922"/>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6"/>
      <c r="EA80" s="48"/>
    </row>
    <row r="81" spans="1:131" ht="26.25" customHeight="1">
      <c r="A81" s="52">
        <v>14</v>
      </c>
      <c r="B81" s="949"/>
      <c r="C81" s="950"/>
      <c r="D81" s="950"/>
      <c r="E81" s="950"/>
      <c r="F81" s="950"/>
      <c r="G81" s="950"/>
      <c r="H81" s="950"/>
      <c r="I81" s="950"/>
      <c r="J81" s="950"/>
      <c r="K81" s="950"/>
      <c r="L81" s="950"/>
      <c r="M81" s="950"/>
      <c r="N81" s="950"/>
      <c r="O81" s="950"/>
      <c r="P81" s="951"/>
      <c r="Q81" s="952"/>
      <c r="R81" s="953"/>
      <c r="S81" s="953"/>
      <c r="T81" s="953"/>
      <c r="U81" s="953"/>
      <c r="V81" s="953"/>
      <c r="W81" s="953"/>
      <c r="X81" s="953"/>
      <c r="Y81" s="953"/>
      <c r="Z81" s="953"/>
      <c r="AA81" s="953"/>
      <c r="AB81" s="953"/>
      <c r="AC81" s="953"/>
      <c r="AD81" s="953"/>
      <c r="AE81" s="953"/>
      <c r="AF81" s="953"/>
      <c r="AG81" s="953"/>
      <c r="AH81" s="953"/>
      <c r="AI81" s="953"/>
      <c r="AJ81" s="953"/>
      <c r="AK81" s="953"/>
      <c r="AL81" s="953"/>
      <c r="AM81" s="953"/>
      <c r="AN81" s="953"/>
      <c r="AO81" s="953"/>
      <c r="AP81" s="953"/>
      <c r="AQ81" s="953"/>
      <c r="AR81" s="953"/>
      <c r="AS81" s="953"/>
      <c r="AT81" s="953"/>
      <c r="AU81" s="953"/>
      <c r="AV81" s="953"/>
      <c r="AW81" s="953"/>
      <c r="AX81" s="953"/>
      <c r="AY81" s="953"/>
      <c r="AZ81" s="954"/>
      <c r="BA81" s="954"/>
      <c r="BB81" s="954"/>
      <c r="BC81" s="954"/>
      <c r="BD81" s="955"/>
      <c r="BE81" s="55"/>
      <c r="BF81" s="55"/>
      <c r="BG81" s="55"/>
      <c r="BH81" s="55"/>
      <c r="BI81" s="55"/>
      <c r="BJ81" s="55"/>
      <c r="BK81" s="55"/>
      <c r="BL81" s="55"/>
      <c r="BM81" s="55"/>
      <c r="BN81" s="55"/>
      <c r="BO81" s="55"/>
      <c r="BP81" s="55"/>
      <c r="BQ81" s="52">
        <v>75</v>
      </c>
      <c r="BR81" s="73"/>
      <c r="BS81" s="920"/>
      <c r="BT81" s="921"/>
      <c r="BU81" s="921"/>
      <c r="BV81" s="921"/>
      <c r="BW81" s="921"/>
      <c r="BX81" s="921"/>
      <c r="BY81" s="921"/>
      <c r="BZ81" s="921"/>
      <c r="CA81" s="921"/>
      <c r="CB81" s="921"/>
      <c r="CC81" s="921"/>
      <c r="CD81" s="921"/>
      <c r="CE81" s="921"/>
      <c r="CF81" s="921"/>
      <c r="CG81" s="922"/>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6"/>
      <c r="EA81" s="48"/>
    </row>
    <row r="82" spans="1:131" ht="26.25" customHeight="1">
      <c r="A82" s="52">
        <v>15</v>
      </c>
      <c r="B82" s="949"/>
      <c r="C82" s="950"/>
      <c r="D82" s="950"/>
      <c r="E82" s="950"/>
      <c r="F82" s="950"/>
      <c r="G82" s="950"/>
      <c r="H82" s="950"/>
      <c r="I82" s="950"/>
      <c r="J82" s="950"/>
      <c r="K82" s="950"/>
      <c r="L82" s="950"/>
      <c r="M82" s="950"/>
      <c r="N82" s="950"/>
      <c r="O82" s="950"/>
      <c r="P82" s="951"/>
      <c r="Q82" s="952"/>
      <c r="R82" s="953"/>
      <c r="S82" s="953"/>
      <c r="T82" s="953"/>
      <c r="U82" s="953"/>
      <c r="V82" s="953"/>
      <c r="W82" s="953"/>
      <c r="X82" s="953"/>
      <c r="Y82" s="953"/>
      <c r="Z82" s="953"/>
      <c r="AA82" s="953"/>
      <c r="AB82" s="953"/>
      <c r="AC82" s="953"/>
      <c r="AD82" s="953"/>
      <c r="AE82" s="953"/>
      <c r="AF82" s="953"/>
      <c r="AG82" s="953"/>
      <c r="AH82" s="953"/>
      <c r="AI82" s="953"/>
      <c r="AJ82" s="953"/>
      <c r="AK82" s="953"/>
      <c r="AL82" s="953"/>
      <c r="AM82" s="953"/>
      <c r="AN82" s="953"/>
      <c r="AO82" s="953"/>
      <c r="AP82" s="953"/>
      <c r="AQ82" s="953"/>
      <c r="AR82" s="953"/>
      <c r="AS82" s="953"/>
      <c r="AT82" s="953"/>
      <c r="AU82" s="953"/>
      <c r="AV82" s="953"/>
      <c r="AW82" s="953"/>
      <c r="AX82" s="953"/>
      <c r="AY82" s="953"/>
      <c r="AZ82" s="954"/>
      <c r="BA82" s="954"/>
      <c r="BB82" s="954"/>
      <c r="BC82" s="954"/>
      <c r="BD82" s="955"/>
      <c r="BE82" s="55"/>
      <c r="BF82" s="55"/>
      <c r="BG82" s="55"/>
      <c r="BH82" s="55"/>
      <c r="BI82" s="55"/>
      <c r="BJ82" s="55"/>
      <c r="BK82" s="55"/>
      <c r="BL82" s="55"/>
      <c r="BM82" s="55"/>
      <c r="BN82" s="55"/>
      <c r="BO82" s="55"/>
      <c r="BP82" s="55"/>
      <c r="BQ82" s="52">
        <v>76</v>
      </c>
      <c r="BR82" s="73"/>
      <c r="BS82" s="920"/>
      <c r="BT82" s="921"/>
      <c r="BU82" s="921"/>
      <c r="BV82" s="921"/>
      <c r="BW82" s="921"/>
      <c r="BX82" s="921"/>
      <c r="BY82" s="921"/>
      <c r="BZ82" s="921"/>
      <c r="CA82" s="921"/>
      <c r="CB82" s="921"/>
      <c r="CC82" s="921"/>
      <c r="CD82" s="921"/>
      <c r="CE82" s="921"/>
      <c r="CF82" s="921"/>
      <c r="CG82" s="922"/>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6"/>
      <c r="EA82" s="48"/>
    </row>
    <row r="83" spans="1:131" ht="26.25" customHeight="1">
      <c r="A83" s="52">
        <v>16</v>
      </c>
      <c r="B83" s="949"/>
      <c r="C83" s="950"/>
      <c r="D83" s="950"/>
      <c r="E83" s="950"/>
      <c r="F83" s="950"/>
      <c r="G83" s="950"/>
      <c r="H83" s="950"/>
      <c r="I83" s="950"/>
      <c r="J83" s="950"/>
      <c r="K83" s="950"/>
      <c r="L83" s="950"/>
      <c r="M83" s="950"/>
      <c r="N83" s="950"/>
      <c r="O83" s="950"/>
      <c r="P83" s="951"/>
      <c r="Q83" s="952"/>
      <c r="R83" s="953"/>
      <c r="S83" s="953"/>
      <c r="T83" s="953"/>
      <c r="U83" s="953"/>
      <c r="V83" s="953"/>
      <c r="W83" s="953"/>
      <c r="X83" s="953"/>
      <c r="Y83" s="953"/>
      <c r="Z83" s="953"/>
      <c r="AA83" s="953"/>
      <c r="AB83" s="953"/>
      <c r="AC83" s="953"/>
      <c r="AD83" s="953"/>
      <c r="AE83" s="953"/>
      <c r="AF83" s="953"/>
      <c r="AG83" s="953"/>
      <c r="AH83" s="953"/>
      <c r="AI83" s="953"/>
      <c r="AJ83" s="953"/>
      <c r="AK83" s="953"/>
      <c r="AL83" s="953"/>
      <c r="AM83" s="953"/>
      <c r="AN83" s="953"/>
      <c r="AO83" s="953"/>
      <c r="AP83" s="953"/>
      <c r="AQ83" s="953"/>
      <c r="AR83" s="953"/>
      <c r="AS83" s="953"/>
      <c r="AT83" s="953"/>
      <c r="AU83" s="953"/>
      <c r="AV83" s="953"/>
      <c r="AW83" s="953"/>
      <c r="AX83" s="953"/>
      <c r="AY83" s="953"/>
      <c r="AZ83" s="954"/>
      <c r="BA83" s="954"/>
      <c r="BB83" s="954"/>
      <c r="BC83" s="954"/>
      <c r="BD83" s="955"/>
      <c r="BE83" s="55"/>
      <c r="BF83" s="55"/>
      <c r="BG83" s="55"/>
      <c r="BH83" s="55"/>
      <c r="BI83" s="55"/>
      <c r="BJ83" s="55"/>
      <c r="BK83" s="55"/>
      <c r="BL83" s="55"/>
      <c r="BM83" s="55"/>
      <c r="BN83" s="55"/>
      <c r="BO83" s="55"/>
      <c r="BP83" s="55"/>
      <c r="BQ83" s="52">
        <v>77</v>
      </c>
      <c r="BR83" s="73"/>
      <c r="BS83" s="920"/>
      <c r="BT83" s="921"/>
      <c r="BU83" s="921"/>
      <c r="BV83" s="921"/>
      <c r="BW83" s="921"/>
      <c r="BX83" s="921"/>
      <c r="BY83" s="921"/>
      <c r="BZ83" s="921"/>
      <c r="CA83" s="921"/>
      <c r="CB83" s="921"/>
      <c r="CC83" s="921"/>
      <c r="CD83" s="921"/>
      <c r="CE83" s="921"/>
      <c r="CF83" s="921"/>
      <c r="CG83" s="922"/>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6"/>
      <c r="EA83" s="48"/>
    </row>
    <row r="84" spans="1:131" ht="26.25" customHeight="1">
      <c r="A84" s="52">
        <v>17</v>
      </c>
      <c r="B84" s="949"/>
      <c r="C84" s="950"/>
      <c r="D84" s="950"/>
      <c r="E84" s="950"/>
      <c r="F84" s="950"/>
      <c r="G84" s="950"/>
      <c r="H84" s="950"/>
      <c r="I84" s="950"/>
      <c r="J84" s="950"/>
      <c r="K84" s="950"/>
      <c r="L84" s="950"/>
      <c r="M84" s="950"/>
      <c r="N84" s="950"/>
      <c r="O84" s="950"/>
      <c r="P84" s="951"/>
      <c r="Q84" s="952"/>
      <c r="R84" s="953"/>
      <c r="S84" s="953"/>
      <c r="T84" s="953"/>
      <c r="U84" s="953"/>
      <c r="V84" s="953"/>
      <c r="W84" s="953"/>
      <c r="X84" s="953"/>
      <c r="Y84" s="953"/>
      <c r="Z84" s="953"/>
      <c r="AA84" s="953"/>
      <c r="AB84" s="953"/>
      <c r="AC84" s="953"/>
      <c r="AD84" s="953"/>
      <c r="AE84" s="953"/>
      <c r="AF84" s="953"/>
      <c r="AG84" s="953"/>
      <c r="AH84" s="953"/>
      <c r="AI84" s="953"/>
      <c r="AJ84" s="953"/>
      <c r="AK84" s="953"/>
      <c r="AL84" s="953"/>
      <c r="AM84" s="953"/>
      <c r="AN84" s="953"/>
      <c r="AO84" s="953"/>
      <c r="AP84" s="953"/>
      <c r="AQ84" s="953"/>
      <c r="AR84" s="953"/>
      <c r="AS84" s="953"/>
      <c r="AT84" s="953"/>
      <c r="AU84" s="953"/>
      <c r="AV84" s="953"/>
      <c r="AW84" s="953"/>
      <c r="AX84" s="953"/>
      <c r="AY84" s="953"/>
      <c r="AZ84" s="954"/>
      <c r="BA84" s="954"/>
      <c r="BB84" s="954"/>
      <c r="BC84" s="954"/>
      <c r="BD84" s="955"/>
      <c r="BE84" s="55"/>
      <c r="BF84" s="55"/>
      <c r="BG84" s="55"/>
      <c r="BH84" s="55"/>
      <c r="BI84" s="55"/>
      <c r="BJ84" s="55"/>
      <c r="BK84" s="55"/>
      <c r="BL84" s="55"/>
      <c r="BM84" s="55"/>
      <c r="BN84" s="55"/>
      <c r="BO84" s="55"/>
      <c r="BP84" s="55"/>
      <c r="BQ84" s="52">
        <v>78</v>
      </c>
      <c r="BR84" s="73"/>
      <c r="BS84" s="920"/>
      <c r="BT84" s="921"/>
      <c r="BU84" s="921"/>
      <c r="BV84" s="921"/>
      <c r="BW84" s="921"/>
      <c r="BX84" s="921"/>
      <c r="BY84" s="921"/>
      <c r="BZ84" s="921"/>
      <c r="CA84" s="921"/>
      <c r="CB84" s="921"/>
      <c r="CC84" s="921"/>
      <c r="CD84" s="921"/>
      <c r="CE84" s="921"/>
      <c r="CF84" s="921"/>
      <c r="CG84" s="922"/>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6"/>
      <c r="EA84" s="48"/>
    </row>
    <row r="85" spans="1:131" ht="26.25" customHeight="1">
      <c r="A85" s="52">
        <v>18</v>
      </c>
      <c r="B85" s="949"/>
      <c r="C85" s="950"/>
      <c r="D85" s="950"/>
      <c r="E85" s="950"/>
      <c r="F85" s="950"/>
      <c r="G85" s="950"/>
      <c r="H85" s="950"/>
      <c r="I85" s="950"/>
      <c r="J85" s="950"/>
      <c r="K85" s="950"/>
      <c r="L85" s="950"/>
      <c r="M85" s="950"/>
      <c r="N85" s="950"/>
      <c r="O85" s="950"/>
      <c r="P85" s="951"/>
      <c r="Q85" s="952"/>
      <c r="R85" s="953"/>
      <c r="S85" s="953"/>
      <c r="T85" s="953"/>
      <c r="U85" s="953"/>
      <c r="V85" s="953"/>
      <c r="W85" s="953"/>
      <c r="X85" s="953"/>
      <c r="Y85" s="953"/>
      <c r="Z85" s="953"/>
      <c r="AA85" s="953"/>
      <c r="AB85" s="953"/>
      <c r="AC85" s="953"/>
      <c r="AD85" s="953"/>
      <c r="AE85" s="953"/>
      <c r="AF85" s="953"/>
      <c r="AG85" s="953"/>
      <c r="AH85" s="953"/>
      <c r="AI85" s="953"/>
      <c r="AJ85" s="953"/>
      <c r="AK85" s="953"/>
      <c r="AL85" s="953"/>
      <c r="AM85" s="953"/>
      <c r="AN85" s="953"/>
      <c r="AO85" s="953"/>
      <c r="AP85" s="953"/>
      <c r="AQ85" s="953"/>
      <c r="AR85" s="953"/>
      <c r="AS85" s="953"/>
      <c r="AT85" s="953"/>
      <c r="AU85" s="953"/>
      <c r="AV85" s="953"/>
      <c r="AW85" s="953"/>
      <c r="AX85" s="953"/>
      <c r="AY85" s="953"/>
      <c r="AZ85" s="954"/>
      <c r="BA85" s="954"/>
      <c r="BB85" s="954"/>
      <c r="BC85" s="954"/>
      <c r="BD85" s="955"/>
      <c r="BE85" s="55"/>
      <c r="BF85" s="55"/>
      <c r="BG85" s="55"/>
      <c r="BH85" s="55"/>
      <c r="BI85" s="55"/>
      <c r="BJ85" s="55"/>
      <c r="BK85" s="55"/>
      <c r="BL85" s="55"/>
      <c r="BM85" s="55"/>
      <c r="BN85" s="55"/>
      <c r="BO85" s="55"/>
      <c r="BP85" s="55"/>
      <c r="BQ85" s="52">
        <v>79</v>
      </c>
      <c r="BR85" s="73"/>
      <c r="BS85" s="920"/>
      <c r="BT85" s="921"/>
      <c r="BU85" s="921"/>
      <c r="BV85" s="921"/>
      <c r="BW85" s="921"/>
      <c r="BX85" s="921"/>
      <c r="BY85" s="921"/>
      <c r="BZ85" s="921"/>
      <c r="CA85" s="921"/>
      <c r="CB85" s="921"/>
      <c r="CC85" s="921"/>
      <c r="CD85" s="921"/>
      <c r="CE85" s="921"/>
      <c r="CF85" s="921"/>
      <c r="CG85" s="922"/>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6"/>
      <c r="EA85" s="48"/>
    </row>
    <row r="86" spans="1:131" ht="26.25" customHeight="1">
      <c r="A86" s="52">
        <v>19</v>
      </c>
      <c r="B86" s="949"/>
      <c r="C86" s="950"/>
      <c r="D86" s="950"/>
      <c r="E86" s="950"/>
      <c r="F86" s="950"/>
      <c r="G86" s="950"/>
      <c r="H86" s="950"/>
      <c r="I86" s="950"/>
      <c r="J86" s="950"/>
      <c r="K86" s="950"/>
      <c r="L86" s="950"/>
      <c r="M86" s="950"/>
      <c r="N86" s="950"/>
      <c r="O86" s="950"/>
      <c r="P86" s="951"/>
      <c r="Q86" s="952"/>
      <c r="R86" s="953"/>
      <c r="S86" s="953"/>
      <c r="T86" s="953"/>
      <c r="U86" s="953"/>
      <c r="V86" s="953"/>
      <c r="W86" s="953"/>
      <c r="X86" s="953"/>
      <c r="Y86" s="953"/>
      <c r="Z86" s="953"/>
      <c r="AA86" s="953"/>
      <c r="AB86" s="953"/>
      <c r="AC86" s="953"/>
      <c r="AD86" s="953"/>
      <c r="AE86" s="953"/>
      <c r="AF86" s="953"/>
      <c r="AG86" s="953"/>
      <c r="AH86" s="953"/>
      <c r="AI86" s="953"/>
      <c r="AJ86" s="953"/>
      <c r="AK86" s="953"/>
      <c r="AL86" s="953"/>
      <c r="AM86" s="953"/>
      <c r="AN86" s="953"/>
      <c r="AO86" s="953"/>
      <c r="AP86" s="953"/>
      <c r="AQ86" s="953"/>
      <c r="AR86" s="953"/>
      <c r="AS86" s="953"/>
      <c r="AT86" s="953"/>
      <c r="AU86" s="953"/>
      <c r="AV86" s="953"/>
      <c r="AW86" s="953"/>
      <c r="AX86" s="953"/>
      <c r="AY86" s="953"/>
      <c r="AZ86" s="954"/>
      <c r="BA86" s="954"/>
      <c r="BB86" s="954"/>
      <c r="BC86" s="954"/>
      <c r="BD86" s="955"/>
      <c r="BE86" s="55"/>
      <c r="BF86" s="55"/>
      <c r="BG86" s="55"/>
      <c r="BH86" s="55"/>
      <c r="BI86" s="55"/>
      <c r="BJ86" s="55"/>
      <c r="BK86" s="55"/>
      <c r="BL86" s="55"/>
      <c r="BM86" s="55"/>
      <c r="BN86" s="55"/>
      <c r="BO86" s="55"/>
      <c r="BP86" s="55"/>
      <c r="BQ86" s="52">
        <v>80</v>
      </c>
      <c r="BR86" s="73"/>
      <c r="BS86" s="920"/>
      <c r="BT86" s="921"/>
      <c r="BU86" s="921"/>
      <c r="BV86" s="921"/>
      <c r="BW86" s="921"/>
      <c r="BX86" s="921"/>
      <c r="BY86" s="921"/>
      <c r="BZ86" s="921"/>
      <c r="CA86" s="921"/>
      <c r="CB86" s="921"/>
      <c r="CC86" s="921"/>
      <c r="CD86" s="921"/>
      <c r="CE86" s="921"/>
      <c r="CF86" s="921"/>
      <c r="CG86" s="922"/>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6"/>
      <c r="EA86" s="48"/>
    </row>
    <row r="87" spans="1:131" ht="26.25" customHeight="1">
      <c r="A87" s="57">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55"/>
      <c r="BF87" s="55"/>
      <c r="BG87" s="55"/>
      <c r="BH87" s="55"/>
      <c r="BI87" s="55"/>
      <c r="BJ87" s="55"/>
      <c r="BK87" s="55"/>
      <c r="BL87" s="55"/>
      <c r="BM87" s="55"/>
      <c r="BN87" s="55"/>
      <c r="BO87" s="55"/>
      <c r="BP87" s="55"/>
      <c r="BQ87" s="52">
        <v>81</v>
      </c>
      <c r="BR87" s="73"/>
      <c r="BS87" s="920"/>
      <c r="BT87" s="921"/>
      <c r="BU87" s="921"/>
      <c r="BV87" s="921"/>
      <c r="BW87" s="921"/>
      <c r="BX87" s="921"/>
      <c r="BY87" s="921"/>
      <c r="BZ87" s="921"/>
      <c r="CA87" s="921"/>
      <c r="CB87" s="921"/>
      <c r="CC87" s="921"/>
      <c r="CD87" s="921"/>
      <c r="CE87" s="921"/>
      <c r="CF87" s="921"/>
      <c r="CG87" s="922"/>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6"/>
      <c r="EA87" s="48"/>
    </row>
    <row r="88" spans="1:131" ht="26.25" customHeight="1">
      <c r="A88" s="53" t="s">
        <v>253</v>
      </c>
      <c r="B88" s="927" t="s">
        <v>187</v>
      </c>
      <c r="C88" s="928"/>
      <c r="D88" s="928"/>
      <c r="E88" s="928"/>
      <c r="F88" s="928"/>
      <c r="G88" s="928"/>
      <c r="H88" s="928"/>
      <c r="I88" s="928"/>
      <c r="J88" s="928"/>
      <c r="K88" s="928"/>
      <c r="L88" s="928"/>
      <c r="M88" s="928"/>
      <c r="N88" s="928"/>
      <c r="O88" s="928"/>
      <c r="P88" s="929"/>
      <c r="Q88" s="937"/>
      <c r="R88" s="938"/>
      <c r="S88" s="938"/>
      <c r="T88" s="938"/>
      <c r="U88" s="938"/>
      <c r="V88" s="938"/>
      <c r="W88" s="938"/>
      <c r="X88" s="938"/>
      <c r="Y88" s="938"/>
      <c r="Z88" s="938"/>
      <c r="AA88" s="938"/>
      <c r="AB88" s="938"/>
      <c r="AC88" s="938"/>
      <c r="AD88" s="938"/>
      <c r="AE88" s="938"/>
      <c r="AF88" s="939">
        <v>19676</v>
      </c>
      <c r="AG88" s="939"/>
      <c r="AH88" s="939"/>
      <c r="AI88" s="939"/>
      <c r="AJ88" s="939"/>
      <c r="AK88" s="938"/>
      <c r="AL88" s="938"/>
      <c r="AM88" s="938"/>
      <c r="AN88" s="938"/>
      <c r="AO88" s="938"/>
      <c r="AP88" s="939">
        <v>1237</v>
      </c>
      <c r="AQ88" s="939"/>
      <c r="AR88" s="939"/>
      <c r="AS88" s="939"/>
      <c r="AT88" s="939"/>
      <c r="AU88" s="939">
        <v>1237</v>
      </c>
      <c r="AV88" s="939"/>
      <c r="AW88" s="939"/>
      <c r="AX88" s="939"/>
      <c r="AY88" s="939"/>
      <c r="AZ88" s="940"/>
      <c r="BA88" s="940"/>
      <c r="BB88" s="940"/>
      <c r="BC88" s="940"/>
      <c r="BD88" s="941"/>
      <c r="BE88" s="55"/>
      <c r="BF88" s="55"/>
      <c r="BG88" s="55"/>
      <c r="BH88" s="55"/>
      <c r="BI88" s="55"/>
      <c r="BJ88" s="55"/>
      <c r="BK88" s="55"/>
      <c r="BL88" s="55"/>
      <c r="BM88" s="55"/>
      <c r="BN88" s="55"/>
      <c r="BO88" s="55"/>
      <c r="BP88" s="55"/>
      <c r="BQ88" s="52">
        <v>82</v>
      </c>
      <c r="BR88" s="73"/>
      <c r="BS88" s="920"/>
      <c r="BT88" s="921"/>
      <c r="BU88" s="921"/>
      <c r="BV88" s="921"/>
      <c r="BW88" s="921"/>
      <c r="BX88" s="921"/>
      <c r="BY88" s="921"/>
      <c r="BZ88" s="921"/>
      <c r="CA88" s="921"/>
      <c r="CB88" s="921"/>
      <c r="CC88" s="921"/>
      <c r="CD88" s="921"/>
      <c r="CE88" s="921"/>
      <c r="CF88" s="921"/>
      <c r="CG88" s="922"/>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6"/>
      <c r="EA88" s="48"/>
    </row>
    <row r="89" spans="1:131" ht="26.25" hidden="1" customHeight="1">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0"/>
      <c r="BT89" s="921"/>
      <c r="BU89" s="921"/>
      <c r="BV89" s="921"/>
      <c r="BW89" s="921"/>
      <c r="BX89" s="921"/>
      <c r="BY89" s="921"/>
      <c r="BZ89" s="921"/>
      <c r="CA89" s="921"/>
      <c r="CB89" s="921"/>
      <c r="CC89" s="921"/>
      <c r="CD89" s="921"/>
      <c r="CE89" s="921"/>
      <c r="CF89" s="921"/>
      <c r="CG89" s="922"/>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6"/>
      <c r="EA89" s="48"/>
    </row>
    <row r="90" spans="1:131" ht="26.25" hidden="1" customHeight="1">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0"/>
      <c r="BT90" s="921"/>
      <c r="BU90" s="921"/>
      <c r="BV90" s="921"/>
      <c r="BW90" s="921"/>
      <c r="BX90" s="921"/>
      <c r="BY90" s="921"/>
      <c r="BZ90" s="921"/>
      <c r="CA90" s="921"/>
      <c r="CB90" s="921"/>
      <c r="CC90" s="921"/>
      <c r="CD90" s="921"/>
      <c r="CE90" s="921"/>
      <c r="CF90" s="921"/>
      <c r="CG90" s="922"/>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6"/>
      <c r="EA90" s="48"/>
    </row>
    <row r="91" spans="1:131" ht="26.25" hidden="1" customHeight="1">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0"/>
      <c r="BT91" s="921"/>
      <c r="BU91" s="921"/>
      <c r="BV91" s="921"/>
      <c r="BW91" s="921"/>
      <c r="BX91" s="921"/>
      <c r="BY91" s="921"/>
      <c r="BZ91" s="921"/>
      <c r="CA91" s="921"/>
      <c r="CB91" s="921"/>
      <c r="CC91" s="921"/>
      <c r="CD91" s="921"/>
      <c r="CE91" s="921"/>
      <c r="CF91" s="921"/>
      <c r="CG91" s="922"/>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6"/>
      <c r="EA91" s="48"/>
    </row>
    <row r="92" spans="1:131" ht="26.25" hidden="1" customHeight="1">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0"/>
      <c r="BT92" s="921"/>
      <c r="BU92" s="921"/>
      <c r="BV92" s="921"/>
      <c r="BW92" s="921"/>
      <c r="BX92" s="921"/>
      <c r="BY92" s="921"/>
      <c r="BZ92" s="921"/>
      <c r="CA92" s="921"/>
      <c r="CB92" s="921"/>
      <c r="CC92" s="921"/>
      <c r="CD92" s="921"/>
      <c r="CE92" s="921"/>
      <c r="CF92" s="921"/>
      <c r="CG92" s="922"/>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6"/>
      <c r="EA92" s="48"/>
    </row>
    <row r="93" spans="1:131" ht="26.25" hidden="1" customHeight="1">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0"/>
      <c r="BT93" s="921"/>
      <c r="BU93" s="921"/>
      <c r="BV93" s="921"/>
      <c r="BW93" s="921"/>
      <c r="BX93" s="921"/>
      <c r="BY93" s="921"/>
      <c r="BZ93" s="921"/>
      <c r="CA93" s="921"/>
      <c r="CB93" s="921"/>
      <c r="CC93" s="921"/>
      <c r="CD93" s="921"/>
      <c r="CE93" s="921"/>
      <c r="CF93" s="921"/>
      <c r="CG93" s="922"/>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6"/>
      <c r="EA93" s="48"/>
    </row>
    <row r="94" spans="1:131" ht="26.25" hidden="1" customHeight="1">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0"/>
      <c r="BT94" s="921"/>
      <c r="BU94" s="921"/>
      <c r="BV94" s="921"/>
      <c r="BW94" s="921"/>
      <c r="BX94" s="921"/>
      <c r="BY94" s="921"/>
      <c r="BZ94" s="921"/>
      <c r="CA94" s="921"/>
      <c r="CB94" s="921"/>
      <c r="CC94" s="921"/>
      <c r="CD94" s="921"/>
      <c r="CE94" s="921"/>
      <c r="CF94" s="921"/>
      <c r="CG94" s="922"/>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6"/>
      <c r="EA94" s="48"/>
    </row>
    <row r="95" spans="1:131" ht="26.25" hidden="1" customHeight="1">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0"/>
      <c r="BT95" s="921"/>
      <c r="BU95" s="921"/>
      <c r="BV95" s="921"/>
      <c r="BW95" s="921"/>
      <c r="BX95" s="921"/>
      <c r="BY95" s="921"/>
      <c r="BZ95" s="921"/>
      <c r="CA95" s="921"/>
      <c r="CB95" s="921"/>
      <c r="CC95" s="921"/>
      <c r="CD95" s="921"/>
      <c r="CE95" s="921"/>
      <c r="CF95" s="921"/>
      <c r="CG95" s="922"/>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6"/>
      <c r="EA95" s="48"/>
    </row>
    <row r="96" spans="1:131" ht="26.25" hidden="1" customHeight="1">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0"/>
      <c r="BT96" s="921"/>
      <c r="BU96" s="921"/>
      <c r="BV96" s="921"/>
      <c r="BW96" s="921"/>
      <c r="BX96" s="921"/>
      <c r="BY96" s="921"/>
      <c r="BZ96" s="921"/>
      <c r="CA96" s="921"/>
      <c r="CB96" s="921"/>
      <c r="CC96" s="921"/>
      <c r="CD96" s="921"/>
      <c r="CE96" s="921"/>
      <c r="CF96" s="921"/>
      <c r="CG96" s="922"/>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6"/>
      <c r="EA96" s="48"/>
    </row>
    <row r="97" spans="1:131" ht="26.25" hidden="1" customHeight="1">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0"/>
      <c r="BT97" s="921"/>
      <c r="BU97" s="921"/>
      <c r="BV97" s="921"/>
      <c r="BW97" s="921"/>
      <c r="BX97" s="921"/>
      <c r="BY97" s="921"/>
      <c r="BZ97" s="921"/>
      <c r="CA97" s="921"/>
      <c r="CB97" s="921"/>
      <c r="CC97" s="921"/>
      <c r="CD97" s="921"/>
      <c r="CE97" s="921"/>
      <c r="CF97" s="921"/>
      <c r="CG97" s="922"/>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6"/>
      <c r="EA97" s="48"/>
    </row>
    <row r="98" spans="1:131" ht="26.25" hidden="1" customHeight="1">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0"/>
      <c r="BT98" s="921"/>
      <c r="BU98" s="921"/>
      <c r="BV98" s="921"/>
      <c r="BW98" s="921"/>
      <c r="BX98" s="921"/>
      <c r="BY98" s="921"/>
      <c r="BZ98" s="921"/>
      <c r="CA98" s="921"/>
      <c r="CB98" s="921"/>
      <c r="CC98" s="921"/>
      <c r="CD98" s="921"/>
      <c r="CE98" s="921"/>
      <c r="CF98" s="921"/>
      <c r="CG98" s="922"/>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6"/>
      <c r="EA98" s="48"/>
    </row>
    <row r="99" spans="1:131" ht="26.25" hidden="1" customHeight="1">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0"/>
      <c r="BT99" s="921"/>
      <c r="BU99" s="921"/>
      <c r="BV99" s="921"/>
      <c r="BW99" s="921"/>
      <c r="BX99" s="921"/>
      <c r="BY99" s="921"/>
      <c r="BZ99" s="921"/>
      <c r="CA99" s="921"/>
      <c r="CB99" s="921"/>
      <c r="CC99" s="921"/>
      <c r="CD99" s="921"/>
      <c r="CE99" s="921"/>
      <c r="CF99" s="921"/>
      <c r="CG99" s="922"/>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6"/>
      <c r="EA99" s="48"/>
    </row>
    <row r="100" spans="1:131" ht="26.25" hidden="1" customHeight="1">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0"/>
      <c r="BT100" s="921"/>
      <c r="BU100" s="921"/>
      <c r="BV100" s="921"/>
      <c r="BW100" s="921"/>
      <c r="BX100" s="921"/>
      <c r="BY100" s="921"/>
      <c r="BZ100" s="921"/>
      <c r="CA100" s="921"/>
      <c r="CB100" s="921"/>
      <c r="CC100" s="921"/>
      <c r="CD100" s="921"/>
      <c r="CE100" s="921"/>
      <c r="CF100" s="921"/>
      <c r="CG100" s="922"/>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6"/>
      <c r="EA100" s="48"/>
    </row>
    <row r="101" spans="1:131" ht="26.25" hidden="1" customHeight="1">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0"/>
      <c r="BT101" s="921"/>
      <c r="BU101" s="921"/>
      <c r="BV101" s="921"/>
      <c r="BW101" s="921"/>
      <c r="BX101" s="921"/>
      <c r="BY101" s="921"/>
      <c r="BZ101" s="921"/>
      <c r="CA101" s="921"/>
      <c r="CB101" s="921"/>
      <c r="CC101" s="921"/>
      <c r="CD101" s="921"/>
      <c r="CE101" s="921"/>
      <c r="CF101" s="921"/>
      <c r="CG101" s="922"/>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6"/>
      <c r="EA101" s="48"/>
    </row>
    <row r="102" spans="1:131" ht="26.25" customHeight="1">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927" t="s">
        <v>448</v>
      </c>
      <c r="BS102" s="928"/>
      <c r="BT102" s="928"/>
      <c r="BU102" s="928"/>
      <c r="BV102" s="928"/>
      <c r="BW102" s="928"/>
      <c r="BX102" s="928"/>
      <c r="BY102" s="928"/>
      <c r="BZ102" s="928"/>
      <c r="CA102" s="928"/>
      <c r="CB102" s="928"/>
      <c r="CC102" s="928"/>
      <c r="CD102" s="928"/>
      <c r="CE102" s="928"/>
      <c r="CF102" s="928"/>
      <c r="CG102" s="929"/>
      <c r="CH102" s="930"/>
      <c r="CI102" s="931"/>
      <c r="CJ102" s="931"/>
      <c r="CK102" s="931"/>
      <c r="CL102" s="932"/>
      <c r="CM102" s="930"/>
      <c r="CN102" s="931"/>
      <c r="CO102" s="931"/>
      <c r="CP102" s="931"/>
      <c r="CQ102" s="932"/>
      <c r="CR102" s="933">
        <v>103</v>
      </c>
      <c r="CS102" s="934"/>
      <c r="CT102" s="934"/>
      <c r="CU102" s="934"/>
      <c r="CV102" s="935"/>
      <c r="CW102" s="933" t="s">
        <v>202</v>
      </c>
      <c r="CX102" s="934"/>
      <c r="CY102" s="934"/>
      <c r="CZ102" s="934"/>
      <c r="DA102" s="935"/>
      <c r="DB102" s="933" t="s">
        <v>202</v>
      </c>
      <c r="DC102" s="934"/>
      <c r="DD102" s="934"/>
      <c r="DE102" s="934"/>
      <c r="DF102" s="935"/>
      <c r="DG102" s="933" t="s">
        <v>202</v>
      </c>
      <c r="DH102" s="934"/>
      <c r="DI102" s="934"/>
      <c r="DJ102" s="934"/>
      <c r="DK102" s="935"/>
      <c r="DL102" s="933" t="s">
        <v>202</v>
      </c>
      <c r="DM102" s="934"/>
      <c r="DN102" s="934"/>
      <c r="DO102" s="934"/>
      <c r="DP102" s="935"/>
      <c r="DQ102" s="933" t="s">
        <v>202</v>
      </c>
      <c r="DR102" s="934"/>
      <c r="DS102" s="934"/>
      <c r="DT102" s="934"/>
      <c r="DU102" s="935"/>
      <c r="DV102" s="927"/>
      <c r="DW102" s="928"/>
      <c r="DX102" s="928"/>
      <c r="DY102" s="928"/>
      <c r="DZ102" s="936"/>
      <c r="EA102" s="48"/>
    </row>
    <row r="103" spans="1:131" ht="26.25" customHeight="1">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15" t="s">
        <v>104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48"/>
    </row>
    <row r="104" spans="1:131" ht="26.25" customHeight="1">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48" t="s">
        <v>464</v>
      </c>
      <c r="BR104" s="748"/>
      <c r="BS104" s="748"/>
      <c r="BT104" s="748"/>
      <c r="BU104" s="748"/>
      <c r="BV104" s="748"/>
      <c r="BW104" s="748"/>
      <c r="BX104" s="748"/>
      <c r="BY104" s="748"/>
      <c r="BZ104" s="748"/>
      <c r="CA104" s="748"/>
      <c r="CB104" s="748"/>
      <c r="CC104" s="748"/>
      <c r="CD104" s="748"/>
      <c r="CE104" s="748"/>
      <c r="CF104" s="748"/>
      <c r="CG104" s="748"/>
      <c r="CH104" s="748"/>
      <c r="CI104" s="748"/>
      <c r="CJ104" s="748"/>
      <c r="CK104" s="748"/>
      <c r="CL104" s="748"/>
      <c r="CM104" s="748"/>
      <c r="CN104" s="748"/>
      <c r="CO104" s="748"/>
      <c r="CP104" s="748"/>
      <c r="CQ104" s="748"/>
      <c r="CR104" s="748"/>
      <c r="CS104" s="748"/>
      <c r="CT104" s="748"/>
      <c r="CU104" s="748"/>
      <c r="CV104" s="748"/>
      <c r="CW104" s="748"/>
      <c r="CX104" s="748"/>
      <c r="CY104" s="748"/>
      <c r="CZ104" s="748"/>
      <c r="DA104" s="748"/>
      <c r="DB104" s="748"/>
      <c r="DC104" s="748"/>
      <c r="DD104" s="748"/>
      <c r="DE104" s="748"/>
      <c r="DF104" s="748"/>
      <c r="DG104" s="748"/>
      <c r="DH104" s="748"/>
      <c r="DI104" s="748"/>
      <c r="DJ104" s="748"/>
      <c r="DK104" s="748"/>
      <c r="DL104" s="748"/>
      <c r="DM104" s="748"/>
      <c r="DN104" s="748"/>
      <c r="DO104" s="748"/>
      <c r="DP104" s="748"/>
      <c r="DQ104" s="748"/>
      <c r="DR104" s="748"/>
      <c r="DS104" s="748"/>
      <c r="DT104" s="748"/>
      <c r="DU104" s="748"/>
      <c r="DV104" s="748"/>
      <c r="DW104" s="748"/>
      <c r="DX104" s="748"/>
      <c r="DY104" s="748"/>
      <c r="DZ104" s="748"/>
      <c r="EA104" s="48"/>
    </row>
    <row r="105" spans="1:131" ht="11.25" customHeight="1">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c r="A107" s="59" t="s">
        <v>465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c r="A108" s="916" t="s">
        <v>466</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203</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48" customFormat="1" ht="26.25" customHeight="1">
      <c r="A109" s="887" t="s">
        <v>467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430</v>
      </c>
      <c r="AB109" s="888"/>
      <c r="AC109" s="888"/>
      <c r="AD109" s="888"/>
      <c r="AE109" s="889"/>
      <c r="AF109" s="890" t="s">
        <v>468</v>
      </c>
      <c r="AG109" s="888"/>
      <c r="AH109" s="888"/>
      <c r="AI109" s="888"/>
      <c r="AJ109" s="889"/>
      <c r="AK109" s="890" t="s">
        <v>392</v>
      </c>
      <c r="AL109" s="888"/>
      <c r="AM109" s="888"/>
      <c r="AN109" s="888"/>
      <c r="AO109" s="889"/>
      <c r="AP109" s="890" t="s">
        <v>469</v>
      </c>
      <c r="AQ109" s="888"/>
      <c r="AR109" s="888"/>
      <c r="AS109" s="888"/>
      <c r="AT109" s="891"/>
      <c r="AU109" s="887" t="s">
        <v>467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430</v>
      </c>
      <c r="BR109" s="888"/>
      <c r="BS109" s="888"/>
      <c r="BT109" s="888"/>
      <c r="BU109" s="889"/>
      <c r="BV109" s="890" t="s">
        <v>468</v>
      </c>
      <c r="BW109" s="888"/>
      <c r="BX109" s="888"/>
      <c r="BY109" s="888"/>
      <c r="BZ109" s="889"/>
      <c r="CA109" s="890" t="s">
        <v>392</v>
      </c>
      <c r="CB109" s="888"/>
      <c r="CC109" s="888"/>
      <c r="CD109" s="888"/>
      <c r="CE109" s="889"/>
      <c r="CF109" s="919" t="s">
        <v>469</v>
      </c>
      <c r="CG109" s="919"/>
      <c r="CH109" s="919"/>
      <c r="CI109" s="919"/>
      <c r="CJ109" s="919"/>
      <c r="CK109" s="890" t="s">
        <v>91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430</v>
      </c>
      <c r="DH109" s="888"/>
      <c r="DI109" s="888"/>
      <c r="DJ109" s="888"/>
      <c r="DK109" s="889"/>
      <c r="DL109" s="890" t="s">
        <v>468</v>
      </c>
      <c r="DM109" s="888"/>
      <c r="DN109" s="888"/>
      <c r="DO109" s="888"/>
      <c r="DP109" s="889"/>
      <c r="DQ109" s="890" t="s">
        <v>392</v>
      </c>
      <c r="DR109" s="888"/>
      <c r="DS109" s="888"/>
      <c r="DT109" s="888"/>
      <c r="DU109" s="889"/>
      <c r="DV109" s="890" t="s">
        <v>469</v>
      </c>
      <c r="DW109" s="888"/>
      <c r="DX109" s="888"/>
      <c r="DY109" s="888"/>
      <c r="DZ109" s="891"/>
    </row>
    <row r="110" spans="1:131" s="48" customFormat="1" ht="26.25" customHeight="1">
      <c r="A110" s="798" t="s">
        <v>333</v>
      </c>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800"/>
      <c r="AA110" s="791">
        <v>2006788</v>
      </c>
      <c r="AB110" s="792"/>
      <c r="AC110" s="792"/>
      <c r="AD110" s="792"/>
      <c r="AE110" s="793"/>
      <c r="AF110" s="794">
        <v>2085298</v>
      </c>
      <c r="AG110" s="792"/>
      <c r="AH110" s="792"/>
      <c r="AI110" s="792"/>
      <c r="AJ110" s="793"/>
      <c r="AK110" s="794">
        <v>2168916</v>
      </c>
      <c r="AL110" s="792"/>
      <c r="AM110" s="792"/>
      <c r="AN110" s="792"/>
      <c r="AO110" s="793"/>
      <c r="AP110" s="892">
        <v>13.4</v>
      </c>
      <c r="AQ110" s="893"/>
      <c r="AR110" s="893"/>
      <c r="AS110" s="893"/>
      <c r="AT110" s="894"/>
      <c r="AU110" s="895" t="s">
        <v>124</v>
      </c>
      <c r="AV110" s="896"/>
      <c r="AW110" s="896"/>
      <c r="AX110" s="896"/>
      <c r="AY110" s="896"/>
      <c r="AZ110" s="851" t="s">
        <v>470</v>
      </c>
      <c r="BA110" s="799"/>
      <c r="BB110" s="799"/>
      <c r="BC110" s="799"/>
      <c r="BD110" s="799"/>
      <c r="BE110" s="799"/>
      <c r="BF110" s="799"/>
      <c r="BG110" s="799"/>
      <c r="BH110" s="799"/>
      <c r="BI110" s="799"/>
      <c r="BJ110" s="799"/>
      <c r="BK110" s="799"/>
      <c r="BL110" s="799"/>
      <c r="BM110" s="799"/>
      <c r="BN110" s="799"/>
      <c r="BO110" s="799"/>
      <c r="BP110" s="800"/>
      <c r="BQ110" s="852">
        <v>18710008</v>
      </c>
      <c r="BR110" s="853"/>
      <c r="BS110" s="853"/>
      <c r="BT110" s="853"/>
      <c r="BU110" s="853"/>
      <c r="BV110" s="853">
        <v>18382546</v>
      </c>
      <c r="BW110" s="853"/>
      <c r="BX110" s="853"/>
      <c r="BY110" s="853"/>
      <c r="BZ110" s="853"/>
      <c r="CA110" s="853">
        <v>17742824</v>
      </c>
      <c r="CB110" s="853"/>
      <c r="CC110" s="853"/>
      <c r="CD110" s="853"/>
      <c r="CE110" s="853"/>
      <c r="CF110" s="877">
        <v>109.4</v>
      </c>
      <c r="CG110" s="878"/>
      <c r="CH110" s="878"/>
      <c r="CI110" s="878"/>
      <c r="CJ110" s="878"/>
      <c r="CK110" s="901" t="s">
        <v>388</v>
      </c>
      <c r="CL110" s="742"/>
      <c r="CM110" s="851" t="s">
        <v>62</v>
      </c>
      <c r="CN110" s="799"/>
      <c r="CO110" s="799"/>
      <c r="CP110" s="799"/>
      <c r="CQ110" s="799"/>
      <c r="CR110" s="799"/>
      <c r="CS110" s="799"/>
      <c r="CT110" s="799"/>
      <c r="CU110" s="799"/>
      <c r="CV110" s="799"/>
      <c r="CW110" s="799"/>
      <c r="CX110" s="799"/>
      <c r="CY110" s="799"/>
      <c r="CZ110" s="799"/>
      <c r="DA110" s="799"/>
      <c r="DB110" s="799"/>
      <c r="DC110" s="799"/>
      <c r="DD110" s="799"/>
      <c r="DE110" s="799"/>
      <c r="DF110" s="800"/>
      <c r="DG110" s="852">
        <v>289075</v>
      </c>
      <c r="DH110" s="853"/>
      <c r="DI110" s="853"/>
      <c r="DJ110" s="853"/>
      <c r="DK110" s="853"/>
      <c r="DL110" s="853">
        <v>855749</v>
      </c>
      <c r="DM110" s="853"/>
      <c r="DN110" s="853"/>
      <c r="DO110" s="853"/>
      <c r="DP110" s="853"/>
      <c r="DQ110" s="853">
        <v>796771</v>
      </c>
      <c r="DR110" s="853"/>
      <c r="DS110" s="853"/>
      <c r="DT110" s="853"/>
      <c r="DU110" s="853"/>
      <c r="DV110" s="854">
        <v>4.9000000000000004</v>
      </c>
      <c r="DW110" s="854"/>
      <c r="DX110" s="854"/>
      <c r="DY110" s="854"/>
      <c r="DZ110" s="855"/>
    </row>
    <row r="111" spans="1:131" s="48" customFormat="1" ht="26.25" customHeight="1">
      <c r="A111" s="747" t="s">
        <v>453</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914"/>
      <c r="AA111" s="752" t="s">
        <v>202</v>
      </c>
      <c r="AB111" s="753"/>
      <c r="AC111" s="753"/>
      <c r="AD111" s="753"/>
      <c r="AE111" s="754"/>
      <c r="AF111" s="755" t="s">
        <v>202</v>
      </c>
      <c r="AG111" s="753"/>
      <c r="AH111" s="753"/>
      <c r="AI111" s="753"/>
      <c r="AJ111" s="754"/>
      <c r="AK111" s="755" t="s">
        <v>202</v>
      </c>
      <c r="AL111" s="753"/>
      <c r="AM111" s="753"/>
      <c r="AN111" s="753"/>
      <c r="AO111" s="754"/>
      <c r="AP111" s="824" t="s">
        <v>202</v>
      </c>
      <c r="AQ111" s="825"/>
      <c r="AR111" s="825"/>
      <c r="AS111" s="825"/>
      <c r="AT111" s="826"/>
      <c r="AU111" s="897"/>
      <c r="AV111" s="898"/>
      <c r="AW111" s="898"/>
      <c r="AX111" s="898"/>
      <c r="AY111" s="898"/>
      <c r="AZ111" s="823" t="s">
        <v>471</v>
      </c>
      <c r="BA111" s="760"/>
      <c r="BB111" s="760"/>
      <c r="BC111" s="760"/>
      <c r="BD111" s="760"/>
      <c r="BE111" s="760"/>
      <c r="BF111" s="760"/>
      <c r="BG111" s="760"/>
      <c r="BH111" s="760"/>
      <c r="BI111" s="760"/>
      <c r="BJ111" s="760"/>
      <c r="BK111" s="760"/>
      <c r="BL111" s="760"/>
      <c r="BM111" s="760"/>
      <c r="BN111" s="760"/>
      <c r="BO111" s="760"/>
      <c r="BP111" s="761"/>
      <c r="BQ111" s="827">
        <v>289075</v>
      </c>
      <c r="BR111" s="828"/>
      <c r="BS111" s="828"/>
      <c r="BT111" s="828"/>
      <c r="BU111" s="828"/>
      <c r="BV111" s="828">
        <v>855749</v>
      </c>
      <c r="BW111" s="828"/>
      <c r="BX111" s="828"/>
      <c r="BY111" s="828"/>
      <c r="BZ111" s="828"/>
      <c r="CA111" s="828">
        <v>796771</v>
      </c>
      <c r="CB111" s="828"/>
      <c r="CC111" s="828"/>
      <c r="CD111" s="828"/>
      <c r="CE111" s="828"/>
      <c r="CF111" s="885">
        <v>4.9000000000000004</v>
      </c>
      <c r="CG111" s="886"/>
      <c r="CH111" s="886"/>
      <c r="CI111" s="886"/>
      <c r="CJ111" s="886"/>
      <c r="CK111" s="902"/>
      <c r="CL111" s="744"/>
      <c r="CM111" s="823" t="s">
        <v>142</v>
      </c>
      <c r="CN111" s="760"/>
      <c r="CO111" s="760"/>
      <c r="CP111" s="760"/>
      <c r="CQ111" s="760"/>
      <c r="CR111" s="760"/>
      <c r="CS111" s="760"/>
      <c r="CT111" s="760"/>
      <c r="CU111" s="760"/>
      <c r="CV111" s="760"/>
      <c r="CW111" s="760"/>
      <c r="CX111" s="760"/>
      <c r="CY111" s="760"/>
      <c r="CZ111" s="760"/>
      <c r="DA111" s="760"/>
      <c r="DB111" s="760"/>
      <c r="DC111" s="760"/>
      <c r="DD111" s="760"/>
      <c r="DE111" s="760"/>
      <c r="DF111" s="761"/>
      <c r="DG111" s="827" t="s">
        <v>202</v>
      </c>
      <c r="DH111" s="828"/>
      <c r="DI111" s="828"/>
      <c r="DJ111" s="828"/>
      <c r="DK111" s="828"/>
      <c r="DL111" s="828" t="s">
        <v>202</v>
      </c>
      <c r="DM111" s="828"/>
      <c r="DN111" s="828"/>
      <c r="DO111" s="828"/>
      <c r="DP111" s="828"/>
      <c r="DQ111" s="828" t="s">
        <v>202</v>
      </c>
      <c r="DR111" s="828"/>
      <c r="DS111" s="828"/>
      <c r="DT111" s="828"/>
      <c r="DU111" s="828"/>
      <c r="DV111" s="829" t="s">
        <v>202</v>
      </c>
      <c r="DW111" s="829"/>
      <c r="DX111" s="829"/>
      <c r="DY111" s="829"/>
      <c r="DZ111" s="830"/>
    </row>
    <row r="112" spans="1:131" s="48" customFormat="1" ht="26.25" customHeight="1">
      <c r="A112" s="731" t="s">
        <v>156</v>
      </c>
      <c r="B112" s="732"/>
      <c r="C112" s="760" t="s">
        <v>473</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52" t="s">
        <v>202</v>
      </c>
      <c r="AB112" s="753"/>
      <c r="AC112" s="753"/>
      <c r="AD112" s="753"/>
      <c r="AE112" s="754"/>
      <c r="AF112" s="755" t="s">
        <v>202</v>
      </c>
      <c r="AG112" s="753"/>
      <c r="AH112" s="753"/>
      <c r="AI112" s="753"/>
      <c r="AJ112" s="754"/>
      <c r="AK112" s="755" t="s">
        <v>202</v>
      </c>
      <c r="AL112" s="753"/>
      <c r="AM112" s="753"/>
      <c r="AN112" s="753"/>
      <c r="AO112" s="754"/>
      <c r="AP112" s="824" t="s">
        <v>202</v>
      </c>
      <c r="AQ112" s="825"/>
      <c r="AR112" s="825"/>
      <c r="AS112" s="825"/>
      <c r="AT112" s="826"/>
      <c r="AU112" s="897"/>
      <c r="AV112" s="898"/>
      <c r="AW112" s="898"/>
      <c r="AX112" s="898"/>
      <c r="AY112" s="898"/>
      <c r="AZ112" s="823" t="s">
        <v>270</v>
      </c>
      <c r="BA112" s="760"/>
      <c r="BB112" s="760"/>
      <c r="BC112" s="760"/>
      <c r="BD112" s="760"/>
      <c r="BE112" s="760"/>
      <c r="BF112" s="760"/>
      <c r="BG112" s="760"/>
      <c r="BH112" s="760"/>
      <c r="BI112" s="760"/>
      <c r="BJ112" s="760"/>
      <c r="BK112" s="760"/>
      <c r="BL112" s="760"/>
      <c r="BM112" s="760"/>
      <c r="BN112" s="760"/>
      <c r="BO112" s="760"/>
      <c r="BP112" s="761"/>
      <c r="BQ112" s="827">
        <v>1404624</v>
      </c>
      <c r="BR112" s="828"/>
      <c r="BS112" s="828"/>
      <c r="BT112" s="828"/>
      <c r="BU112" s="828"/>
      <c r="BV112" s="828">
        <v>1159634</v>
      </c>
      <c r="BW112" s="828"/>
      <c r="BX112" s="828"/>
      <c r="BY112" s="828"/>
      <c r="BZ112" s="828"/>
      <c r="CA112" s="828">
        <v>1137759</v>
      </c>
      <c r="CB112" s="828"/>
      <c r="CC112" s="828"/>
      <c r="CD112" s="828"/>
      <c r="CE112" s="828"/>
      <c r="CF112" s="885">
        <v>7</v>
      </c>
      <c r="CG112" s="886"/>
      <c r="CH112" s="886"/>
      <c r="CI112" s="886"/>
      <c r="CJ112" s="886"/>
      <c r="CK112" s="902"/>
      <c r="CL112" s="744"/>
      <c r="CM112" s="823" t="s">
        <v>397</v>
      </c>
      <c r="CN112" s="760"/>
      <c r="CO112" s="760"/>
      <c r="CP112" s="760"/>
      <c r="CQ112" s="760"/>
      <c r="CR112" s="760"/>
      <c r="CS112" s="760"/>
      <c r="CT112" s="760"/>
      <c r="CU112" s="760"/>
      <c r="CV112" s="760"/>
      <c r="CW112" s="760"/>
      <c r="CX112" s="760"/>
      <c r="CY112" s="760"/>
      <c r="CZ112" s="760"/>
      <c r="DA112" s="760"/>
      <c r="DB112" s="760"/>
      <c r="DC112" s="760"/>
      <c r="DD112" s="760"/>
      <c r="DE112" s="760"/>
      <c r="DF112" s="761"/>
      <c r="DG112" s="827" t="s">
        <v>202</v>
      </c>
      <c r="DH112" s="828"/>
      <c r="DI112" s="828"/>
      <c r="DJ112" s="828"/>
      <c r="DK112" s="828"/>
      <c r="DL112" s="828" t="s">
        <v>202</v>
      </c>
      <c r="DM112" s="828"/>
      <c r="DN112" s="828"/>
      <c r="DO112" s="828"/>
      <c r="DP112" s="828"/>
      <c r="DQ112" s="828" t="s">
        <v>202</v>
      </c>
      <c r="DR112" s="828"/>
      <c r="DS112" s="828"/>
      <c r="DT112" s="828"/>
      <c r="DU112" s="828"/>
      <c r="DV112" s="829" t="s">
        <v>202</v>
      </c>
      <c r="DW112" s="829"/>
      <c r="DX112" s="829"/>
      <c r="DY112" s="829"/>
      <c r="DZ112" s="830"/>
    </row>
    <row r="113" spans="1:130" s="48" customFormat="1" ht="26.25" customHeight="1">
      <c r="A113" s="733"/>
      <c r="B113" s="734"/>
      <c r="C113" s="760" t="s">
        <v>474</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752">
        <v>178972</v>
      </c>
      <c r="AB113" s="753"/>
      <c r="AC113" s="753"/>
      <c r="AD113" s="753"/>
      <c r="AE113" s="754"/>
      <c r="AF113" s="755">
        <v>156803</v>
      </c>
      <c r="AG113" s="753"/>
      <c r="AH113" s="753"/>
      <c r="AI113" s="753"/>
      <c r="AJ113" s="754"/>
      <c r="AK113" s="755">
        <v>143941</v>
      </c>
      <c r="AL113" s="753"/>
      <c r="AM113" s="753"/>
      <c r="AN113" s="753"/>
      <c r="AO113" s="754"/>
      <c r="AP113" s="824">
        <v>0.9</v>
      </c>
      <c r="AQ113" s="825"/>
      <c r="AR113" s="825"/>
      <c r="AS113" s="825"/>
      <c r="AT113" s="826"/>
      <c r="AU113" s="897"/>
      <c r="AV113" s="898"/>
      <c r="AW113" s="898"/>
      <c r="AX113" s="898"/>
      <c r="AY113" s="898"/>
      <c r="AZ113" s="823" t="s">
        <v>206</v>
      </c>
      <c r="BA113" s="760"/>
      <c r="BB113" s="760"/>
      <c r="BC113" s="760"/>
      <c r="BD113" s="760"/>
      <c r="BE113" s="760"/>
      <c r="BF113" s="760"/>
      <c r="BG113" s="760"/>
      <c r="BH113" s="760"/>
      <c r="BI113" s="760"/>
      <c r="BJ113" s="760"/>
      <c r="BK113" s="760"/>
      <c r="BL113" s="760"/>
      <c r="BM113" s="760"/>
      <c r="BN113" s="760"/>
      <c r="BO113" s="760"/>
      <c r="BP113" s="761"/>
      <c r="BQ113" s="827">
        <v>76133</v>
      </c>
      <c r="BR113" s="828"/>
      <c r="BS113" s="828"/>
      <c r="BT113" s="828"/>
      <c r="BU113" s="828"/>
      <c r="BV113" s="828">
        <v>285700</v>
      </c>
      <c r="BW113" s="828"/>
      <c r="BX113" s="828"/>
      <c r="BY113" s="828"/>
      <c r="BZ113" s="828"/>
      <c r="CA113" s="828">
        <v>471286</v>
      </c>
      <c r="CB113" s="828"/>
      <c r="CC113" s="828"/>
      <c r="CD113" s="828"/>
      <c r="CE113" s="828"/>
      <c r="CF113" s="885">
        <v>2.9</v>
      </c>
      <c r="CG113" s="886"/>
      <c r="CH113" s="886"/>
      <c r="CI113" s="886"/>
      <c r="CJ113" s="886"/>
      <c r="CK113" s="902"/>
      <c r="CL113" s="744"/>
      <c r="CM113" s="823" t="s">
        <v>407</v>
      </c>
      <c r="CN113" s="760"/>
      <c r="CO113" s="760"/>
      <c r="CP113" s="760"/>
      <c r="CQ113" s="760"/>
      <c r="CR113" s="760"/>
      <c r="CS113" s="760"/>
      <c r="CT113" s="760"/>
      <c r="CU113" s="760"/>
      <c r="CV113" s="760"/>
      <c r="CW113" s="760"/>
      <c r="CX113" s="760"/>
      <c r="CY113" s="760"/>
      <c r="CZ113" s="760"/>
      <c r="DA113" s="760"/>
      <c r="DB113" s="760"/>
      <c r="DC113" s="760"/>
      <c r="DD113" s="760"/>
      <c r="DE113" s="760"/>
      <c r="DF113" s="761"/>
      <c r="DG113" s="752" t="s">
        <v>202</v>
      </c>
      <c r="DH113" s="753"/>
      <c r="DI113" s="753"/>
      <c r="DJ113" s="753"/>
      <c r="DK113" s="754"/>
      <c r="DL113" s="755" t="s">
        <v>202</v>
      </c>
      <c r="DM113" s="753"/>
      <c r="DN113" s="753"/>
      <c r="DO113" s="753"/>
      <c r="DP113" s="754"/>
      <c r="DQ113" s="755" t="s">
        <v>202</v>
      </c>
      <c r="DR113" s="753"/>
      <c r="DS113" s="753"/>
      <c r="DT113" s="753"/>
      <c r="DU113" s="754"/>
      <c r="DV113" s="824" t="s">
        <v>202</v>
      </c>
      <c r="DW113" s="825"/>
      <c r="DX113" s="825"/>
      <c r="DY113" s="825"/>
      <c r="DZ113" s="826"/>
    </row>
    <row r="114" spans="1:130" s="48" customFormat="1" ht="26.25" customHeight="1">
      <c r="A114" s="733"/>
      <c r="B114" s="734"/>
      <c r="C114" s="760" t="s">
        <v>476</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52">
        <v>12109</v>
      </c>
      <c r="AB114" s="753"/>
      <c r="AC114" s="753"/>
      <c r="AD114" s="753"/>
      <c r="AE114" s="754"/>
      <c r="AF114" s="755">
        <v>27721</v>
      </c>
      <c r="AG114" s="753"/>
      <c r="AH114" s="753"/>
      <c r="AI114" s="753"/>
      <c r="AJ114" s="754"/>
      <c r="AK114" s="755">
        <v>40952</v>
      </c>
      <c r="AL114" s="753"/>
      <c r="AM114" s="753"/>
      <c r="AN114" s="753"/>
      <c r="AO114" s="754"/>
      <c r="AP114" s="824">
        <v>0.3</v>
      </c>
      <c r="AQ114" s="825"/>
      <c r="AR114" s="825"/>
      <c r="AS114" s="825"/>
      <c r="AT114" s="826"/>
      <c r="AU114" s="897"/>
      <c r="AV114" s="898"/>
      <c r="AW114" s="898"/>
      <c r="AX114" s="898"/>
      <c r="AY114" s="898"/>
      <c r="AZ114" s="823" t="s">
        <v>477</v>
      </c>
      <c r="BA114" s="760"/>
      <c r="BB114" s="760"/>
      <c r="BC114" s="760"/>
      <c r="BD114" s="760"/>
      <c r="BE114" s="760"/>
      <c r="BF114" s="760"/>
      <c r="BG114" s="760"/>
      <c r="BH114" s="760"/>
      <c r="BI114" s="760"/>
      <c r="BJ114" s="760"/>
      <c r="BK114" s="760"/>
      <c r="BL114" s="760"/>
      <c r="BM114" s="760"/>
      <c r="BN114" s="760"/>
      <c r="BO114" s="760"/>
      <c r="BP114" s="761"/>
      <c r="BQ114" s="827">
        <v>2829905</v>
      </c>
      <c r="BR114" s="828"/>
      <c r="BS114" s="828"/>
      <c r="BT114" s="828"/>
      <c r="BU114" s="828"/>
      <c r="BV114" s="828">
        <v>2824147</v>
      </c>
      <c r="BW114" s="828"/>
      <c r="BX114" s="828"/>
      <c r="BY114" s="828"/>
      <c r="BZ114" s="828"/>
      <c r="CA114" s="828">
        <v>2765404</v>
      </c>
      <c r="CB114" s="828"/>
      <c r="CC114" s="828"/>
      <c r="CD114" s="828"/>
      <c r="CE114" s="828"/>
      <c r="CF114" s="885">
        <v>17.100000000000001</v>
      </c>
      <c r="CG114" s="886"/>
      <c r="CH114" s="886"/>
      <c r="CI114" s="886"/>
      <c r="CJ114" s="886"/>
      <c r="CK114" s="902"/>
      <c r="CL114" s="744"/>
      <c r="CM114" s="823" t="s">
        <v>478</v>
      </c>
      <c r="CN114" s="760"/>
      <c r="CO114" s="760"/>
      <c r="CP114" s="760"/>
      <c r="CQ114" s="760"/>
      <c r="CR114" s="760"/>
      <c r="CS114" s="760"/>
      <c r="CT114" s="760"/>
      <c r="CU114" s="760"/>
      <c r="CV114" s="760"/>
      <c r="CW114" s="760"/>
      <c r="CX114" s="760"/>
      <c r="CY114" s="760"/>
      <c r="CZ114" s="760"/>
      <c r="DA114" s="760"/>
      <c r="DB114" s="760"/>
      <c r="DC114" s="760"/>
      <c r="DD114" s="760"/>
      <c r="DE114" s="760"/>
      <c r="DF114" s="761"/>
      <c r="DG114" s="752" t="s">
        <v>202</v>
      </c>
      <c r="DH114" s="753"/>
      <c r="DI114" s="753"/>
      <c r="DJ114" s="753"/>
      <c r="DK114" s="754"/>
      <c r="DL114" s="755" t="s">
        <v>202</v>
      </c>
      <c r="DM114" s="753"/>
      <c r="DN114" s="753"/>
      <c r="DO114" s="753"/>
      <c r="DP114" s="754"/>
      <c r="DQ114" s="755" t="s">
        <v>202</v>
      </c>
      <c r="DR114" s="753"/>
      <c r="DS114" s="753"/>
      <c r="DT114" s="753"/>
      <c r="DU114" s="754"/>
      <c r="DV114" s="824" t="s">
        <v>202</v>
      </c>
      <c r="DW114" s="825"/>
      <c r="DX114" s="825"/>
      <c r="DY114" s="825"/>
      <c r="DZ114" s="826"/>
    </row>
    <row r="115" spans="1:130" s="48" customFormat="1" ht="26.25" customHeight="1">
      <c r="A115" s="733"/>
      <c r="B115" s="734"/>
      <c r="C115" s="760" t="s">
        <v>377</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752">
        <v>7601</v>
      </c>
      <c r="AB115" s="753"/>
      <c r="AC115" s="753"/>
      <c r="AD115" s="753"/>
      <c r="AE115" s="754"/>
      <c r="AF115" s="755">
        <v>34572</v>
      </c>
      <c r="AG115" s="753"/>
      <c r="AH115" s="753"/>
      <c r="AI115" s="753"/>
      <c r="AJ115" s="754"/>
      <c r="AK115" s="755">
        <v>64497</v>
      </c>
      <c r="AL115" s="753"/>
      <c r="AM115" s="753"/>
      <c r="AN115" s="753"/>
      <c r="AO115" s="754"/>
      <c r="AP115" s="824">
        <v>0.4</v>
      </c>
      <c r="AQ115" s="825"/>
      <c r="AR115" s="825"/>
      <c r="AS115" s="825"/>
      <c r="AT115" s="826"/>
      <c r="AU115" s="897"/>
      <c r="AV115" s="898"/>
      <c r="AW115" s="898"/>
      <c r="AX115" s="898"/>
      <c r="AY115" s="898"/>
      <c r="AZ115" s="823" t="s">
        <v>350</v>
      </c>
      <c r="BA115" s="760"/>
      <c r="BB115" s="760"/>
      <c r="BC115" s="760"/>
      <c r="BD115" s="760"/>
      <c r="BE115" s="760"/>
      <c r="BF115" s="760"/>
      <c r="BG115" s="760"/>
      <c r="BH115" s="760"/>
      <c r="BI115" s="760"/>
      <c r="BJ115" s="760"/>
      <c r="BK115" s="760"/>
      <c r="BL115" s="760"/>
      <c r="BM115" s="760"/>
      <c r="BN115" s="760"/>
      <c r="BO115" s="760"/>
      <c r="BP115" s="761"/>
      <c r="BQ115" s="827">
        <v>927</v>
      </c>
      <c r="BR115" s="828"/>
      <c r="BS115" s="828"/>
      <c r="BT115" s="828"/>
      <c r="BU115" s="828"/>
      <c r="BV115" s="828">
        <v>591</v>
      </c>
      <c r="BW115" s="828"/>
      <c r="BX115" s="828"/>
      <c r="BY115" s="828"/>
      <c r="BZ115" s="828"/>
      <c r="CA115" s="828" t="s">
        <v>202</v>
      </c>
      <c r="CB115" s="828"/>
      <c r="CC115" s="828"/>
      <c r="CD115" s="828"/>
      <c r="CE115" s="828"/>
      <c r="CF115" s="885" t="s">
        <v>202</v>
      </c>
      <c r="CG115" s="886"/>
      <c r="CH115" s="886"/>
      <c r="CI115" s="886"/>
      <c r="CJ115" s="886"/>
      <c r="CK115" s="902"/>
      <c r="CL115" s="744"/>
      <c r="CM115" s="823" t="s">
        <v>30</v>
      </c>
      <c r="CN115" s="760"/>
      <c r="CO115" s="760"/>
      <c r="CP115" s="760"/>
      <c r="CQ115" s="760"/>
      <c r="CR115" s="760"/>
      <c r="CS115" s="760"/>
      <c r="CT115" s="760"/>
      <c r="CU115" s="760"/>
      <c r="CV115" s="760"/>
      <c r="CW115" s="760"/>
      <c r="CX115" s="760"/>
      <c r="CY115" s="760"/>
      <c r="CZ115" s="760"/>
      <c r="DA115" s="760"/>
      <c r="DB115" s="760"/>
      <c r="DC115" s="760"/>
      <c r="DD115" s="760"/>
      <c r="DE115" s="760"/>
      <c r="DF115" s="761"/>
      <c r="DG115" s="752" t="s">
        <v>202</v>
      </c>
      <c r="DH115" s="753"/>
      <c r="DI115" s="753"/>
      <c r="DJ115" s="753"/>
      <c r="DK115" s="754"/>
      <c r="DL115" s="755" t="s">
        <v>202</v>
      </c>
      <c r="DM115" s="753"/>
      <c r="DN115" s="753"/>
      <c r="DO115" s="753"/>
      <c r="DP115" s="754"/>
      <c r="DQ115" s="755" t="s">
        <v>202</v>
      </c>
      <c r="DR115" s="753"/>
      <c r="DS115" s="753"/>
      <c r="DT115" s="753"/>
      <c r="DU115" s="754"/>
      <c r="DV115" s="824" t="s">
        <v>202</v>
      </c>
      <c r="DW115" s="825"/>
      <c r="DX115" s="825"/>
      <c r="DY115" s="825"/>
      <c r="DZ115" s="826"/>
    </row>
    <row r="116" spans="1:130" s="48" customFormat="1" ht="26.25" customHeight="1">
      <c r="A116" s="735"/>
      <c r="B116" s="736"/>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752" t="s">
        <v>202</v>
      </c>
      <c r="AB116" s="753"/>
      <c r="AC116" s="753"/>
      <c r="AD116" s="753"/>
      <c r="AE116" s="754"/>
      <c r="AF116" s="755" t="s">
        <v>202</v>
      </c>
      <c r="AG116" s="753"/>
      <c r="AH116" s="753"/>
      <c r="AI116" s="753"/>
      <c r="AJ116" s="754"/>
      <c r="AK116" s="755" t="s">
        <v>202</v>
      </c>
      <c r="AL116" s="753"/>
      <c r="AM116" s="753"/>
      <c r="AN116" s="753"/>
      <c r="AO116" s="754"/>
      <c r="AP116" s="824" t="s">
        <v>202</v>
      </c>
      <c r="AQ116" s="825"/>
      <c r="AR116" s="825"/>
      <c r="AS116" s="825"/>
      <c r="AT116" s="826"/>
      <c r="AU116" s="897"/>
      <c r="AV116" s="898"/>
      <c r="AW116" s="898"/>
      <c r="AX116" s="898"/>
      <c r="AY116" s="898"/>
      <c r="AZ116" s="904" t="s">
        <v>223</v>
      </c>
      <c r="BA116" s="905"/>
      <c r="BB116" s="905"/>
      <c r="BC116" s="905"/>
      <c r="BD116" s="905"/>
      <c r="BE116" s="905"/>
      <c r="BF116" s="905"/>
      <c r="BG116" s="905"/>
      <c r="BH116" s="905"/>
      <c r="BI116" s="905"/>
      <c r="BJ116" s="905"/>
      <c r="BK116" s="905"/>
      <c r="BL116" s="905"/>
      <c r="BM116" s="905"/>
      <c r="BN116" s="905"/>
      <c r="BO116" s="905"/>
      <c r="BP116" s="906"/>
      <c r="BQ116" s="827" t="s">
        <v>202</v>
      </c>
      <c r="BR116" s="828"/>
      <c r="BS116" s="828"/>
      <c r="BT116" s="828"/>
      <c r="BU116" s="828"/>
      <c r="BV116" s="828" t="s">
        <v>202</v>
      </c>
      <c r="BW116" s="828"/>
      <c r="BX116" s="828"/>
      <c r="BY116" s="828"/>
      <c r="BZ116" s="828"/>
      <c r="CA116" s="828" t="s">
        <v>202</v>
      </c>
      <c r="CB116" s="828"/>
      <c r="CC116" s="828"/>
      <c r="CD116" s="828"/>
      <c r="CE116" s="828"/>
      <c r="CF116" s="885" t="s">
        <v>202</v>
      </c>
      <c r="CG116" s="886"/>
      <c r="CH116" s="886"/>
      <c r="CI116" s="886"/>
      <c r="CJ116" s="886"/>
      <c r="CK116" s="902"/>
      <c r="CL116" s="744"/>
      <c r="CM116" s="823" t="s">
        <v>11</v>
      </c>
      <c r="CN116" s="760"/>
      <c r="CO116" s="760"/>
      <c r="CP116" s="760"/>
      <c r="CQ116" s="760"/>
      <c r="CR116" s="760"/>
      <c r="CS116" s="760"/>
      <c r="CT116" s="760"/>
      <c r="CU116" s="760"/>
      <c r="CV116" s="760"/>
      <c r="CW116" s="760"/>
      <c r="CX116" s="760"/>
      <c r="CY116" s="760"/>
      <c r="CZ116" s="760"/>
      <c r="DA116" s="760"/>
      <c r="DB116" s="760"/>
      <c r="DC116" s="760"/>
      <c r="DD116" s="760"/>
      <c r="DE116" s="760"/>
      <c r="DF116" s="761"/>
      <c r="DG116" s="752" t="s">
        <v>202</v>
      </c>
      <c r="DH116" s="753"/>
      <c r="DI116" s="753"/>
      <c r="DJ116" s="753"/>
      <c r="DK116" s="754"/>
      <c r="DL116" s="755" t="s">
        <v>202</v>
      </c>
      <c r="DM116" s="753"/>
      <c r="DN116" s="753"/>
      <c r="DO116" s="753"/>
      <c r="DP116" s="754"/>
      <c r="DQ116" s="755" t="s">
        <v>202</v>
      </c>
      <c r="DR116" s="753"/>
      <c r="DS116" s="753"/>
      <c r="DT116" s="753"/>
      <c r="DU116" s="754"/>
      <c r="DV116" s="824" t="s">
        <v>202</v>
      </c>
      <c r="DW116" s="825"/>
      <c r="DX116" s="825"/>
      <c r="DY116" s="825"/>
      <c r="DZ116" s="826"/>
    </row>
    <row r="117" spans="1:130" s="48" customFormat="1" ht="26.25" customHeight="1">
      <c r="A117" s="887" t="s">
        <v>275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64" t="s">
        <v>328</v>
      </c>
      <c r="Z117" s="889"/>
      <c r="AA117" s="907">
        <v>2205470</v>
      </c>
      <c r="AB117" s="908"/>
      <c r="AC117" s="908"/>
      <c r="AD117" s="908"/>
      <c r="AE117" s="909"/>
      <c r="AF117" s="910">
        <v>2304394</v>
      </c>
      <c r="AG117" s="908"/>
      <c r="AH117" s="908"/>
      <c r="AI117" s="908"/>
      <c r="AJ117" s="909"/>
      <c r="AK117" s="910">
        <v>2418306</v>
      </c>
      <c r="AL117" s="908"/>
      <c r="AM117" s="908"/>
      <c r="AN117" s="908"/>
      <c r="AO117" s="909"/>
      <c r="AP117" s="911"/>
      <c r="AQ117" s="912"/>
      <c r="AR117" s="912"/>
      <c r="AS117" s="912"/>
      <c r="AT117" s="913"/>
      <c r="AU117" s="897"/>
      <c r="AV117" s="898"/>
      <c r="AW117" s="898"/>
      <c r="AX117" s="898"/>
      <c r="AY117" s="898"/>
      <c r="AZ117" s="882" t="s">
        <v>479</v>
      </c>
      <c r="BA117" s="883"/>
      <c r="BB117" s="883"/>
      <c r="BC117" s="883"/>
      <c r="BD117" s="883"/>
      <c r="BE117" s="883"/>
      <c r="BF117" s="883"/>
      <c r="BG117" s="883"/>
      <c r="BH117" s="883"/>
      <c r="BI117" s="883"/>
      <c r="BJ117" s="883"/>
      <c r="BK117" s="883"/>
      <c r="BL117" s="883"/>
      <c r="BM117" s="883"/>
      <c r="BN117" s="883"/>
      <c r="BO117" s="883"/>
      <c r="BP117" s="884"/>
      <c r="BQ117" s="827" t="s">
        <v>202</v>
      </c>
      <c r="BR117" s="828"/>
      <c r="BS117" s="828"/>
      <c r="BT117" s="828"/>
      <c r="BU117" s="828"/>
      <c r="BV117" s="828" t="s">
        <v>202</v>
      </c>
      <c r="BW117" s="828"/>
      <c r="BX117" s="828"/>
      <c r="BY117" s="828"/>
      <c r="BZ117" s="828"/>
      <c r="CA117" s="828" t="s">
        <v>202</v>
      </c>
      <c r="CB117" s="828"/>
      <c r="CC117" s="828"/>
      <c r="CD117" s="828"/>
      <c r="CE117" s="828"/>
      <c r="CF117" s="885" t="s">
        <v>202</v>
      </c>
      <c r="CG117" s="886"/>
      <c r="CH117" s="886"/>
      <c r="CI117" s="886"/>
      <c r="CJ117" s="886"/>
      <c r="CK117" s="902"/>
      <c r="CL117" s="744"/>
      <c r="CM117" s="823" t="s">
        <v>343</v>
      </c>
      <c r="CN117" s="760"/>
      <c r="CO117" s="760"/>
      <c r="CP117" s="760"/>
      <c r="CQ117" s="760"/>
      <c r="CR117" s="760"/>
      <c r="CS117" s="760"/>
      <c r="CT117" s="760"/>
      <c r="CU117" s="760"/>
      <c r="CV117" s="760"/>
      <c r="CW117" s="760"/>
      <c r="CX117" s="760"/>
      <c r="CY117" s="760"/>
      <c r="CZ117" s="760"/>
      <c r="DA117" s="760"/>
      <c r="DB117" s="760"/>
      <c r="DC117" s="760"/>
      <c r="DD117" s="760"/>
      <c r="DE117" s="760"/>
      <c r="DF117" s="761"/>
      <c r="DG117" s="752" t="s">
        <v>202</v>
      </c>
      <c r="DH117" s="753"/>
      <c r="DI117" s="753"/>
      <c r="DJ117" s="753"/>
      <c r="DK117" s="754"/>
      <c r="DL117" s="755" t="s">
        <v>202</v>
      </c>
      <c r="DM117" s="753"/>
      <c r="DN117" s="753"/>
      <c r="DO117" s="753"/>
      <c r="DP117" s="754"/>
      <c r="DQ117" s="755" t="s">
        <v>202</v>
      </c>
      <c r="DR117" s="753"/>
      <c r="DS117" s="753"/>
      <c r="DT117" s="753"/>
      <c r="DU117" s="754"/>
      <c r="DV117" s="824" t="s">
        <v>202</v>
      </c>
      <c r="DW117" s="825"/>
      <c r="DX117" s="825"/>
      <c r="DY117" s="825"/>
      <c r="DZ117" s="826"/>
    </row>
    <row r="118" spans="1:130" s="48" customFormat="1" ht="26.25" customHeight="1">
      <c r="A118" s="887" t="s">
        <v>91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430</v>
      </c>
      <c r="AB118" s="888"/>
      <c r="AC118" s="888"/>
      <c r="AD118" s="888"/>
      <c r="AE118" s="889"/>
      <c r="AF118" s="890" t="s">
        <v>468</v>
      </c>
      <c r="AG118" s="888"/>
      <c r="AH118" s="888"/>
      <c r="AI118" s="888"/>
      <c r="AJ118" s="889"/>
      <c r="AK118" s="890" t="s">
        <v>392</v>
      </c>
      <c r="AL118" s="888"/>
      <c r="AM118" s="888"/>
      <c r="AN118" s="888"/>
      <c r="AO118" s="889"/>
      <c r="AP118" s="890" t="s">
        <v>469</v>
      </c>
      <c r="AQ118" s="888"/>
      <c r="AR118" s="888"/>
      <c r="AS118" s="888"/>
      <c r="AT118" s="891"/>
      <c r="AU118" s="897"/>
      <c r="AV118" s="898"/>
      <c r="AW118" s="898"/>
      <c r="AX118" s="898"/>
      <c r="AY118" s="898"/>
      <c r="AZ118" s="831" t="s">
        <v>480</v>
      </c>
      <c r="BA118" s="832"/>
      <c r="BB118" s="832"/>
      <c r="BC118" s="832"/>
      <c r="BD118" s="832"/>
      <c r="BE118" s="832"/>
      <c r="BF118" s="832"/>
      <c r="BG118" s="832"/>
      <c r="BH118" s="832"/>
      <c r="BI118" s="832"/>
      <c r="BJ118" s="832"/>
      <c r="BK118" s="832"/>
      <c r="BL118" s="832"/>
      <c r="BM118" s="832"/>
      <c r="BN118" s="832"/>
      <c r="BO118" s="832"/>
      <c r="BP118" s="833"/>
      <c r="BQ118" s="860" t="s">
        <v>202</v>
      </c>
      <c r="BR118" s="861"/>
      <c r="BS118" s="861"/>
      <c r="BT118" s="861"/>
      <c r="BU118" s="861"/>
      <c r="BV118" s="861" t="s">
        <v>202</v>
      </c>
      <c r="BW118" s="861"/>
      <c r="BX118" s="861"/>
      <c r="BY118" s="861"/>
      <c r="BZ118" s="861"/>
      <c r="CA118" s="861" t="s">
        <v>202</v>
      </c>
      <c r="CB118" s="861"/>
      <c r="CC118" s="861"/>
      <c r="CD118" s="861"/>
      <c r="CE118" s="861"/>
      <c r="CF118" s="885" t="s">
        <v>202</v>
      </c>
      <c r="CG118" s="886"/>
      <c r="CH118" s="886"/>
      <c r="CI118" s="886"/>
      <c r="CJ118" s="886"/>
      <c r="CK118" s="902"/>
      <c r="CL118" s="744"/>
      <c r="CM118" s="823" t="s">
        <v>481</v>
      </c>
      <c r="CN118" s="760"/>
      <c r="CO118" s="760"/>
      <c r="CP118" s="760"/>
      <c r="CQ118" s="760"/>
      <c r="CR118" s="760"/>
      <c r="CS118" s="760"/>
      <c r="CT118" s="760"/>
      <c r="CU118" s="760"/>
      <c r="CV118" s="760"/>
      <c r="CW118" s="760"/>
      <c r="CX118" s="760"/>
      <c r="CY118" s="760"/>
      <c r="CZ118" s="760"/>
      <c r="DA118" s="760"/>
      <c r="DB118" s="760"/>
      <c r="DC118" s="760"/>
      <c r="DD118" s="760"/>
      <c r="DE118" s="760"/>
      <c r="DF118" s="761"/>
      <c r="DG118" s="752" t="s">
        <v>202</v>
      </c>
      <c r="DH118" s="753"/>
      <c r="DI118" s="753"/>
      <c r="DJ118" s="753"/>
      <c r="DK118" s="754"/>
      <c r="DL118" s="755" t="s">
        <v>202</v>
      </c>
      <c r="DM118" s="753"/>
      <c r="DN118" s="753"/>
      <c r="DO118" s="753"/>
      <c r="DP118" s="754"/>
      <c r="DQ118" s="755" t="s">
        <v>202</v>
      </c>
      <c r="DR118" s="753"/>
      <c r="DS118" s="753"/>
      <c r="DT118" s="753"/>
      <c r="DU118" s="754"/>
      <c r="DV118" s="824" t="s">
        <v>202</v>
      </c>
      <c r="DW118" s="825"/>
      <c r="DX118" s="825"/>
      <c r="DY118" s="825"/>
      <c r="DZ118" s="826"/>
    </row>
    <row r="119" spans="1:130" s="48" customFormat="1" ht="26.25" customHeight="1">
      <c r="A119" s="741" t="s">
        <v>388</v>
      </c>
      <c r="B119" s="742"/>
      <c r="C119" s="851" t="s">
        <v>62</v>
      </c>
      <c r="D119" s="799"/>
      <c r="E119" s="799"/>
      <c r="F119" s="799"/>
      <c r="G119" s="799"/>
      <c r="H119" s="799"/>
      <c r="I119" s="799"/>
      <c r="J119" s="799"/>
      <c r="K119" s="799"/>
      <c r="L119" s="799"/>
      <c r="M119" s="799"/>
      <c r="N119" s="799"/>
      <c r="O119" s="799"/>
      <c r="P119" s="799"/>
      <c r="Q119" s="799"/>
      <c r="R119" s="799"/>
      <c r="S119" s="799"/>
      <c r="T119" s="799"/>
      <c r="U119" s="799"/>
      <c r="V119" s="799"/>
      <c r="W119" s="799"/>
      <c r="X119" s="799"/>
      <c r="Y119" s="799"/>
      <c r="Z119" s="800"/>
      <c r="AA119" s="791">
        <v>1631</v>
      </c>
      <c r="AB119" s="792"/>
      <c r="AC119" s="792"/>
      <c r="AD119" s="792"/>
      <c r="AE119" s="793"/>
      <c r="AF119" s="794">
        <v>29882</v>
      </c>
      <c r="AG119" s="792"/>
      <c r="AH119" s="792"/>
      <c r="AI119" s="792"/>
      <c r="AJ119" s="793"/>
      <c r="AK119" s="794">
        <v>62435</v>
      </c>
      <c r="AL119" s="792"/>
      <c r="AM119" s="792"/>
      <c r="AN119" s="792"/>
      <c r="AO119" s="793"/>
      <c r="AP119" s="892">
        <v>0.4</v>
      </c>
      <c r="AQ119" s="893"/>
      <c r="AR119" s="893"/>
      <c r="AS119" s="893"/>
      <c r="AT119" s="894"/>
      <c r="AU119" s="899"/>
      <c r="AV119" s="900"/>
      <c r="AW119" s="900"/>
      <c r="AX119" s="900"/>
      <c r="AY119" s="900"/>
      <c r="AZ119" s="69" t="s">
        <v>275</v>
      </c>
      <c r="BA119" s="69"/>
      <c r="BB119" s="69"/>
      <c r="BC119" s="69"/>
      <c r="BD119" s="69"/>
      <c r="BE119" s="69"/>
      <c r="BF119" s="69"/>
      <c r="BG119" s="69"/>
      <c r="BH119" s="69"/>
      <c r="BI119" s="69"/>
      <c r="BJ119" s="69"/>
      <c r="BK119" s="69"/>
      <c r="BL119" s="69"/>
      <c r="BM119" s="69"/>
      <c r="BN119" s="69"/>
      <c r="BO119" s="864" t="s">
        <v>172</v>
      </c>
      <c r="BP119" s="865"/>
      <c r="BQ119" s="860">
        <v>23310672</v>
      </c>
      <c r="BR119" s="861"/>
      <c r="BS119" s="861"/>
      <c r="BT119" s="861"/>
      <c r="BU119" s="861"/>
      <c r="BV119" s="861">
        <v>23508367</v>
      </c>
      <c r="BW119" s="861"/>
      <c r="BX119" s="861"/>
      <c r="BY119" s="861"/>
      <c r="BZ119" s="861"/>
      <c r="CA119" s="861">
        <v>22914044</v>
      </c>
      <c r="CB119" s="861"/>
      <c r="CC119" s="861"/>
      <c r="CD119" s="861"/>
      <c r="CE119" s="861"/>
      <c r="CF119" s="718"/>
      <c r="CG119" s="719"/>
      <c r="CH119" s="719"/>
      <c r="CI119" s="719"/>
      <c r="CJ119" s="868"/>
      <c r="CK119" s="903"/>
      <c r="CL119" s="746"/>
      <c r="CM119" s="831" t="s">
        <v>482</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771" t="s">
        <v>202</v>
      </c>
      <c r="DH119" s="772"/>
      <c r="DI119" s="772"/>
      <c r="DJ119" s="772"/>
      <c r="DK119" s="773"/>
      <c r="DL119" s="774" t="s">
        <v>202</v>
      </c>
      <c r="DM119" s="772"/>
      <c r="DN119" s="772"/>
      <c r="DO119" s="772"/>
      <c r="DP119" s="773"/>
      <c r="DQ119" s="774" t="s">
        <v>202</v>
      </c>
      <c r="DR119" s="772"/>
      <c r="DS119" s="772"/>
      <c r="DT119" s="772"/>
      <c r="DU119" s="773"/>
      <c r="DV119" s="848" t="s">
        <v>202</v>
      </c>
      <c r="DW119" s="849"/>
      <c r="DX119" s="849"/>
      <c r="DY119" s="849"/>
      <c r="DZ119" s="850"/>
    </row>
    <row r="120" spans="1:130" s="48" customFormat="1" ht="26.25" customHeight="1">
      <c r="A120" s="743"/>
      <c r="B120" s="744"/>
      <c r="C120" s="823" t="s">
        <v>142</v>
      </c>
      <c r="D120" s="760"/>
      <c r="E120" s="760"/>
      <c r="F120" s="760"/>
      <c r="G120" s="760"/>
      <c r="H120" s="760"/>
      <c r="I120" s="760"/>
      <c r="J120" s="760"/>
      <c r="K120" s="760"/>
      <c r="L120" s="760"/>
      <c r="M120" s="760"/>
      <c r="N120" s="760"/>
      <c r="O120" s="760"/>
      <c r="P120" s="760"/>
      <c r="Q120" s="760"/>
      <c r="R120" s="760"/>
      <c r="S120" s="760"/>
      <c r="T120" s="760"/>
      <c r="U120" s="760"/>
      <c r="V120" s="760"/>
      <c r="W120" s="760"/>
      <c r="X120" s="760"/>
      <c r="Y120" s="760"/>
      <c r="Z120" s="761"/>
      <c r="AA120" s="752" t="s">
        <v>202</v>
      </c>
      <c r="AB120" s="753"/>
      <c r="AC120" s="753"/>
      <c r="AD120" s="753"/>
      <c r="AE120" s="754"/>
      <c r="AF120" s="755" t="s">
        <v>202</v>
      </c>
      <c r="AG120" s="753"/>
      <c r="AH120" s="753"/>
      <c r="AI120" s="753"/>
      <c r="AJ120" s="754"/>
      <c r="AK120" s="755" t="s">
        <v>202</v>
      </c>
      <c r="AL120" s="753"/>
      <c r="AM120" s="753"/>
      <c r="AN120" s="753"/>
      <c r="AO120" s="754"/>
      <c r="AP120" s="824" t="s">
        <v>202</v>
      </c>
      <c r="AQ120" s="825"/>
      <c r="AR120" s="825"/>
      <c r="AS120" s="825"/>
      <c r="AT120" s="826"/>
      <c r="AU120" s="869" t="s">
        <v>472</v>
      </c>
      <c r="AV120" s="870"/>
      <c r="AW120" s="870"/>
      <c r="AX120" s="870"/>
      <c r="AY120" s="871"/>
      <c r="AZ120" s="851" t="s">
        <v>216</v>
      </c>
      <c r="BA120" s="799"/>
      <c r="BB120" s="799"/>
      <c r="BC120" s="799"/>
      <c r="BD120" s="799"/>
      <c r="BE120" s="799"/>
      <c r="BF120" s="799"/>
      <c r="BG120" s="799"/>
      <c r="BH120" s="799"/>
      <c r="BI120" s="799"/>
      <c r="BJ120" s="799"/>
      <c r="BK120" s="799"/>
      <c r="BL120" s="799"/>
      <c r="BM120" s="799"/>
      <c r="BN120" s="799"/>
      <c r="BO120" s="799"/>
      <c r="BP120" s="800"/>
      <c r="BQ120" s="852">
        <v>3913597</v>
      </c>
      <c r="BR120" s="853"/>
      <c r="BS120" s="853"/>
      <c r="BT120" s="853"/>
      <c r="BU120" s="853"/>
      <c r="BV120" s="853">
        <v>4074600</v>
      </c>
      <c r="BW120" s="853"/>
      <c r="BX120" s="853"/>
      <c r="BY120" s="853"/>
      <c r="BZ120" s="853"/>
      <c r="CA120" s="853">
        <v>5488775</v>
      </c>
      <c r="CB120" s="853"/>
      <c r="CC120" s="853"/>
      <c r="CD120" s="853"/>
      <c r="CE120" s="853"/>
      <c r="CF120" s="877">
        <v>33.9</v>
      </c>
      <c r="CG120" s="878"/>
      <c r="CH120" s="878"/>
      <c r="CI120" s="878"/>
      <c r="CJ120" s="878"/>
      <c r="CK120" s="856" t="s">
        <v>271</v>
      </c>
      <c r="CL120" s="815"/>
      <c r="CM120" s="815"/>
      <c r="CN120" s="815"/>
      <c r="CO120" s="816"/>
      <c r="CP120" s="879" t="s">
        <v>357</v>
      </c>
      <c r="CQ120" s="880"/>
      <c r="CR120" s="880"/>
      <c r="CS120" s="880"/>
      <c r="CT120" s="880"/>
      <c r="CU120" s="880"/>
      <c r="CV120" s="880"/>
      <c r="CW120" s="880"/>
      <c r="CX120" s="880"/>
      <c r="CY120" s="880"/>
      <c r="CZ120" s="880"/>
      <c r="DA120" s="880"/>
      <c r="DB120" s="880"/>
      <c r="DC120" s="880"/>
      <c r="DD120" s="880"/>
      <c r="DE120" s="880"/>
      <c r="DF120" s="881"/>
      <c r="DG120" s="852">
        <v>1390564</v>
      </c>
      <c r="DH120" s="853"/>
      <c r="DI120" s="853"/>
      <c r="DJ120" s="853"/>
      <c r="DK120" s="853"/>
      <c r="DL120" s="853">
        <v>1154488</v>
      </c>
      <c r="DM120" s="853"/>
      <c r="DN120" s="853"/>
      <c r="DO120" s="853"/>
      <c r="DP120" s="853"/>
      <c r="DQ120" s="853">
        <v>1136815</v>
      </c>
      <c r="DR120" s="853"/>
      <c r="DS120" s="853"/>
      <c r="DT120" s="853"/>
      <c r="DU120" s="853"/>
      <c r="DV120" s="854">
        <v>7</v>
      </c>
      <c r="DW120" s="854"/>
      <c r="DX120" s="854"/>
      <c r="DY120" s="854"/>
      <c r="DZ120" s="855"/>
    </row>
    <row r="121" spans="1:130" s="48" customFormat="1" ht="26.25" customHeight="1">
      <c r="A121" s="743"/>
      <c r="B121" s="744"/>
      <c r="C121" s="882" t="s">
        <v>141</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52" t="s">
        <v>202</v>
      </c>
      <c r="AB121" s="753"/>
      <c r="AC121" s="753"/>
      <c r="AD121" s="753"/>
      <c r="AE121" s="754"/>
      <c r="AF121" s="755" t="s">
        <v>202</v>
      </c>
      <c r="AG121" s="753"/>
      <c r="AH121" s="753"/>
      <c r="AI121" s="753"/>
      <c r="AJ121" s="754"/>
      <c r="AK121" s="755" t="s">
        <v>202</v>
      </c>
      <c r="AL121" s="753"/>
      <c r="AM121" s="753"/>
      <c r="AN121" s="753"/>
      <c r="AO121" s="754"/>
      <c r="AP121" s="824" t="s">
        <v>202</v>
      </c>
      <c r="AQ121" s="825"/>
      <c r="AR121" s="825"/>
      <c r="AS121" s="825"/>
      <c r="AT121" s="826"/>
      <c r="AU121" s="872"/>
      <c r="AV121" s="873"/>
      <c r="AW121" s="873"/>
      <c r="AX121" s="873"/>
      <c r="AY121" s="874"/>
      <c r="AZ121" s="823" t="s">
        <v>483</v>
      </c>
      <c r="BA121" s="760"/>
      <c r="BB121" s="760"/>
      <c r="BC121" s="760"/>
      <c r="BD121" s="760"/>
      <c r="BE121" s="760"/>
      <c r="BF121" s="760"/>
      <c r="BG121" s="760"/>
      <c r="BH121" s="760"/>
      <c r="BI121" s="760"/>
      <c r="BJ121" s="760"/>
      <c r="BK121" s="760"/>
      <c r="BL121" s="760"/>
      <c r="BM121" s="760"/>
      <c r="BN121" s="760"/>
      <c r="BO121" s="760"/>
      <c r="BP121" s="761"/>
      <c r="BQ121" s="827">
        <v>7906500</v>
      </c>
      <c r="BR121" s="828"/>
      <c r="BS121" s="828"/>
      <c r="BT121" s="828"/>
      <c r="BU121" s="828"/>
      <c r="BV121" s="828">
        <v>7323700</v>
      </c>
      <c r="BW121" s="828"/>
      <c r="BX121" s="828"/>
      <c r="BY121" s="828"/>
      <c r="BZ121" s="828"/>
      <c r="CA121" s="828">
        <v>6193055</v>
      </c>
      <c r="CB121" s="828"/>
      <c r="CC121" s="828"/>
      <c r="CD121" s="828"/>
      <c r="CE121" s="828"/>
      <c r="CF121" s="885">
        <v>38.200000000000003</v>
      </c>
      <c r="CG121" s="886"/>
      <c r="CH121" s="886"/>
      <c r="CI121" s="886"/>
      <c r="CJ121" s="886"/>
      <c r="CK121" s="857"/>
      <c r="CL121" s="818"/>
      <c r="CM121" s="818"/>
      <c r="CN121" s="818"/>
      <c r="CO121" s="819"/>
      <c r="CP121" s="845" t="s">
        <v>460</v>
      </c>
      <c r="CQ121" s="846"/>
      <c r="CR121" s="846"/>
      <c r="CS121" s="846"/>
      <c r="CT121" s="846"/>
      <c r="CU121" s="846"/>
      <c r="CV121" s="846"/>
      <c r="CW121" s="846"/>
      <c r="CX121" s="846"/>
      <c r="CY121" s="846"/>
      <c r="CZ121" s="846"/>
      <c r="DA121" s="846"/>
      <c r="DB121" s="846"/>
      <c r="DC121" s="846"/>
      <c r="DD121" s="846"/>
      <c r="DE121" s="846"/>
      <c r="DF121" s="847"/>
      <c r="DG121" s="827">
        <v>14060</v>
      </c>
      <c r="DH121" s="828"/>
      <c r="DI121" s="828"/>
      <c r="DJ121" s="828"/>
      <c r="DK121" s="828"/>
      <c r="DL121" s="828">
        <v>5146</v>
      </c>
      <c r="DM121" s="828"/>
      <c r="DN121" s="828"/>
      <c r="DO121" s="828"/>
      <c r="DP121" s="828"/>
      <c r="DQ121" s="828">
        <v>944</v>
      </c>
      <c r="DR121" s="828"/>
      <c r="DS121" s="828"/>
      <c r="DT121" s="828"/>
      <c r="DU121" s="828"/>
      <c r="DV121" s="829">
        <v>0</v>
      </c>
      <c r="DW121" s="829"/>
      <c r="DX121" s="829"/>
      <c r="DY121" s="829"/>
      <c r="DZ121" s="830"/>
    </row>
    <row r="122" spans="1:130" s="48" customFormat="1" ht="26.25" customHeight="1">
      <c r="A122" s="743"/>
      <c r="B122" s="744"/>
      <c r="C122" s="823" t="s">
        <v>478</v>
      </c>
      <c r="D122" s="760"/>
      <c r="E122" s="760"/>
      <c r="F122" s="760"/>
      <c r="G122" s="760"/>
      <c r="H122" s="760"/>
      <c r="I122" s="760"/>
      <c r="J122" s="760"/>
      <c r="K122" s="760"/>
      <c r="L122" s="760"/>
      <c r="M122" s="760"/>
      <c r="N122" s="760"/>
      <c r="O122" s="760"/>
      <c r="P122" s="760"/>
      <c r="Q122" s="760"/>
      <c r="R122" s="760"/>
      <c r="S122" s="760"/>
      <c r="T122" s="760"/>
      <c r="U122" s="760"/>
      <c r="V122" s="760"/>
      <c r="W122" s="760"/>
      <c r="X122" s="760"/>
      <c r="Y122" s="760"/>
      <c r="Z122" s="761"/>
      <c r="AA122" s="752" t="s">
        <v>202</v>
      </c>
      <c r="AB122" s="753"/>
      <c r="AC122" s="753"/>
      <c r="AD122" s="753"/>
      <c r="AE122" s="754"/>
      <c r="AF122" s="755" t="s">
        <v>202</v>
      </c>
      <c r="AG122" s="753"/>
      <c r="AH122" s="753"/>
      <c r="AI122" s="753"/>
      <c r="AJ122" s="754"/>
      <c r="AK122" s="755" t="s">
        <v>202</v>
      </c>
      <c r="AL122" s="753"/>
      <c r="AM122" s="753"/>
      <c r="AN122" s="753"/>
      <c r="AO122" s="754"/>
      <c r="AP122" s="824" t="s">
        <v>202</v>
      </c>
      <c r="AQ122" s="825"/>
      <c r="AR122" s="825"/>
      <c r="AS122" s="825"/>
      <c r="AT122" s="826"/>
      <c r="AU122" s="872"/>
      <c r="AV122" s="873"/>
      <c r="AW122" s="873"/>
      <c r="AX122" s="873"/>
      <c r="AY122" s="874"/>
      <c r="AZ122" s="831" t="s">
        <v>485</v>
      </c>
      <c r="BA122" s="832"/>
      <c r="BB122" s="832"/>
      <c r="BC122" s="832"/>
      <c r="BD122" s="832"/>
      <c r="BE122" s="832"/>
      <c r="BF122" s="832"/>
      <c r="BG122" s="832"/>
      <c r="BH122" s="832"/>
      <c r="BI122" s="832"/>
      <c r="BJ122" s="832"/>
      <c r="BK122" s="832"/>
      <c r="BL122" s="832"/>
      <c r="BM122" s="832"/>
      <c r="BN122" s="832"/>
      <c r="BO122" s="832"/>
      <c r="BP122" s="833"/>
      <c r="BQ122" s="860">
        <v>7055204</v>
      </c>
      <c r="BR122" s="861"/>
      <c r="BS122" s="861"/>
      <c r="BT122" s="861"/>
      <c r="BU122" s="861"/>
      <c r="BV122" s="861">
        <v>6331252</v>
      </c>
      <c r="BW122" s="861"/>
      <c r="BX122" s="861"/>
      <c r="BY122" s="861"/>
      <c r="BZ122" s="861"/>
      <c r="CA122" s="861">
        <v>5645353</v>
      </c>
      <c r="CB122" s="861"/>
      <c r="CC122" s="861"/>
      <c r="CD122" s="861"/>
      <c r="CE122" s="861"/>
      <c r="CF122" s="862">
        <v>34.799999999999997</v>
      </c>
      <c r="CG122" s="863"/>
      <c r="CH122" s="863"/>
      <c r="CI122" s="863"/>
      <c r="CJ122" s="863"/>
      <c r="CK122" s="857"/>
      <c r="CL122" s="818"/>
      <c r="CM122" s="818"/>
      <c r="CN122" s="818"/>
      <c r="CO122" s="819"/>
      <c r="CP122" s="845"/>
      <c r="CQ122" s="846"/>
      <c r="CR122" s="846"/>
      <c r="CS122" s="846"/>
      <c r="CT122" s="846"/>
      <c r="CU122" s="846"/>
      <c r="CV122" s="846"/>
      <c r="CW122" s="846"/>
      <c r="CX122" s="846"/>
      <c r="CY122" s="846"/>
      <c r="CZ122" s="846"/>
      <c r="DA122" s="846"/>
      <c r="DB122" s="846"/>
      <c r="DC122" s="846"/>
      <c r="DD122" s="846"/>
      <c r="DE122" s="846"/>
      <c r="DF122" s="847"/>
      <c r="DG122" s="827"/>
      <c r="DH122" s="828"/>
      <c r="DI122" s="828"/>
      <c r="DJ122" s="828"/>
      <c r="DK122" s="828"/>
      <c r="DL122" s="828"/>
      <c r="DM122" s="828"/>
      <c r="DN122" s="828"/>
      <c r="DO122" s="828"/>
      <c r="DP122" s="828"/>
      <c r="DQ122" s="828"/>
      <c r="DR122" s="828"/>
      <c r="DS122" s="828"/>
      <c r="DT122" s="828"/>
      <c r="DU122" s="828"/>
      <c r="DV122" s="829"/>
      <c r="DW122" s="829"/>
      <c r="DX122" s="829"/>
      <c r="DY122" s="829"/>
      <c r="DZ122" s="830"/>
    </row>
    <row r="123" spans="1:130" s="48" customFormat="1" ht="26.25" customHeight="1">
      <c r="A123" s="743"/>
      <c r="B123" s="744"/>
      <c r="C123" s="823" t="s">
        <v>11</v>
      </c>
      <c r="D123" s="760"/>
      <c r="E123" s="760"/>
      <c r="F123" s="760"/>
      <c r="G123" s="760"/>
      <c r="H123" s="760"/>
      <c r="I123" s="760"/>
      <c r="J123" s="760"/>
      <c r="K123" s="760"/>
      <c r="L123" s="760"/>
      <c r="M123" s="760"/>
      <c r="N123" s="760"/>
      <c r="O123" s="760"/>
      <c r="P123" s="760"/>
      <c r="Q123" s="760"/>
      <c r="R123" s="760"/>
      <c r="S123" s="760"/>
      <c r="T123" s="760"/>
      <c r="U123" s="760"/>
      <c r="V123" s="760"/>
      <c r="W123" s="760"/>
      <c r="X123" s="760"/>
      <c r="Y123" s="760"/>
      <c r="Z123" s="761"/>
      <c r="AA123" s="752" t="s">
        <v>202</v>
      </c>
      <c r="AB123" s="753"/>
      <c r="AC123" s="753"/>
      <c r="AD123" s="753"/>
      <c r="AE123" s="754"/>
      <c r="AF123" s="755" t="s">
        <v>202</v>
      </c>
      <c r="AG123" s="753"/>
      <c r="AH123" s="753"/>
      <c r="AI123" s="753"/>
      <c r="AJ123" s="754"/>
      <c r="AK123" s="755" t="s">
        <v>202</v>
      </c>
      <c r="AL123" s="753"/>
      <c r="AM123" s="753"/>
      <c r="AN123" s="753"/>
      <c r="AO123" s="754"/>
      <c r="AP123" s="824" t="s">
        <v>202</v>
      </c>
      <c r="AQ123" s="825"/>
      <c r="AR123" s="825"/>
      <c r="AS123" s="825"/>
      <c r="AT123" s="826"/>
      <c r="AU123" s="875"/>
      <c r="AV123" s="876"/>
      <c r="AW123" s="876"/>
      <c r="AX123" s="876"/>
      <c r="AY123" s="876"/>
      <c r="AZ123" s="69" t="s">
        <v>275</v>
      </c>
      <c r="BA123" s="69"/>
      <c r="BB123" s="69"/>
      <c r="BC123" s="69"/>
      <c r="BD123" s="69"/>
      <c r="BE123" s="69"/>
      <c r="BF123" s="69"/>
      <c r="BG123" s="69"/>
      <c r="BH123" s="69"/>
      <c r="BI123" s="69"/>
      <c r="BJ123" s="69"/>
      <c r="BK123" s="69"/>
      <c r="BL123" s="69"/>
      <c r="BM123" s="69"/>
      <c r="BN123" s="69"/>
      <c r="BO123" s="864" t="s">
        <v>486</v>
      </c>
      <c r="BP123" s="865"/>
      <c r="BQ123" s="866">
        <v>18875301</v>
      </c>
      <c r="BR123" s="867"/>
      <c r="BS123" s="867"/>
      <c r="BT123" s="867"/>
      <c r="BU123" s="867"/>
      <c r="BV123" s="867">
        <v>17729552</v>
      </c>
      <c r="BW123" s="867"/>
      <c r="BX123" s="867"/>
      <c r="BY123" s="867"/>
      <c r="BZ123" s="867"/>
      <c r="CA123" s="867">
        <v>17327183</v>
      </c>
      <c r="CB123" s="867"/>
      <c r="CC123" s="867"/>
      <c r="CD123" s="867"/>
      <c r="CE123" s="867"/>
      <c r="CF123" s="718"/>
      <c r="CG123" s="719"/>
      <c r="CH123" s="719"/>
      <c r="CI123" s="719"/>
      <c r="CJ123" s="868"/>
      <c r="CK123" s="857"/>
      <c r="CL123" s="818"/>
      <c r="CM123" s="818"/>
      <c r="CN123" s="818"/>
      <c r="CO123" s="819"/>
      <c r="CP123" s="845"/>
      <c r="CQ123" s="846"/>
      <c r="CR123" s="846"/>
      <c r="CS123" s="846"/>
      <c r="CT123" s="846"/>
      <c r="CU123" s="846"/>
      <c r="CV123" s="846"/>
      <c r="CW123" s="846"/>
      <c r="CX123" s="846"/>
      <c r="CY123" s="846"/>
      <c r="CZ123" s="846"/>
      <c r="DA123" s="846"/>
      <c r="DB123" s="846"/>
      <c r="DC123" s="846"/>
      <c r="DD123" s="846"/>
      <c r="DE123" s="846"/>
      <c r="DF123" s="847"/>
      <c r="DG123" s="752"/>
      <c r="DH123" s="753"/>
      <c r="DI123" s="753"/>
      <c r="DJ123" s="753"/>
      <c r="DK123" s="754"/>
      <c r="DL123" s="755"/>
      <c r="DM123" s="753"/>
      <c r="DN123" s="753"/>
      <c r="DO123" s="753"/>
      <c r="DP123" s="754"/>
      <c r="DQ123" s="755"/>
      <c r="DR123" s="753"/>
      <c r="DS123" s="753"/>
      <c r="DT123" s="753"/>
      <c r="DU123" s="754"/>
      <c r="DV123" s="824"/>
      <c r="DW123" s="825"/>
      <c r="DX123" s="825"/>
      <c r="DY123" s="825"/>
      <c r="DZ123" s="826"/>
    </row>
    <row r="124" spans="1:130" s="48" customFormat="1" ht="26.25" customHeight="1">
      <c r="A124" s="743"/>
      <c r="B124" s="744"/>
      <c r="C124" s="823" t="s">
        <v>343</v>
      </c>
      <c r="D124" s="760"/>
      <c r="E124" s="760"/>
      <c r="F124" s="760"/>
      <c r="G124" s="760"/>
      <c r="H124" s="760"/>
      <c r="I124" s="760"/>
      <c r="J124" s="760"/>
      <c r="K124" s="760"/>
      <c r="L124" s="760"/>
      <c r="M124" s="760"/>
      <c r="N124" s="760"/>
      <c r="O124" s="760"/>
      <c r="P124" s="760"/>
      <c r="Q124" s="760"/>
      <c r="R124" s="760"/>
      <c r="S124" s="760"/>
      <c r="T124" s="760"/>
      <c r="U124" s="760"/>
      <c r="V124" s="760"/>
      <c r="W124" s="760"/>
      <c r="X124" s="760"/>
      <c r="Y124" s="760"/>
      <c r="Z124" s="761"/>
      <c r="AA124" s="752" t="s">
        <v>202</v>
      </c>
      <c r="AB124" s="753"/>
      <c r="AC124" s="753"/>
      <c r="AD124" s="753"/>
      <c r="AE124" s="754"/>
      <c r="AF124" s="755" t="s">
        <v>202</v>
      </c>
      <c r="AG124" s="753"/>
      <c r="AH124" s="753"/>
      <c r="AI124" s="753"/>
      <c r="AJ124" s="754"/>
      <c r="AK124" s="755" t="s">
        <v>202</v>
      </c>
      <c r="AL124" s="753"/>
      <c r="AM124" s="753"/>
      <c r="AN124" s="753"/>
      <c r="AO124" s="754"/>
      <c r="AP124" s="824" t="s">
        <v>202</v>
      </c>
      <c r="AQ124" s="825"/>
      <c r="AR124" s="825"/>
      <c r="AS124" s="825"/>
      <c r="AT124" s="826"/>
      <c r="AU124" s="839" t="s">
        <v>487</v>
      </c>
      <c r="AV124" s="840"/>
      <c r="AW124" s="840"/>
      <c r="AX124" s="840"/>
      <c r="AY124" s="840"/>
      <c r="AZ124" s="840"/>
      <c r="BA124" s="840"/>
      <c r="BB124" s="840"/>
      <c r="BC124" s="840"/>
      <c r="BD124" s="840"/>
      <c r="BE124" s="840"/>
      <c r="BF124" s="840"/>
      <c r="BG124" s="840"/>
      <c r="BH124" s="840"/>
      <c r="BI124" s="840"/>
      <c r="BJ124" s="840"/>
      <c r="BK124" s="840"/>
      <c r="BL124" s="840"/>
      <c r="BM124" s="840"/>
      <c r="BN124" s="840"/>
      <c r="BO124" s="840"/>
      <c r="BP124" s="841"/>
      <c r="BQ124" s="842">
        <v>28.7</v>
      </c>
      <c r="BR124" s="843"/>
      <c r="BS124" s="843"/>
      <c r="BT124" s="843"/>
      <c r="BU124" s="843"/>
      <c r="BV124" s="843">
        <v>37.5</v>
      </c>
      <c r="BW124" s="843"/>
      <c r="BX124" s="843"/>
      <c r="BY124" s="843"/>
      <c r="BZ124" s="843"/>
      <c r="CA124" s="843">
        <v>34.4</v>
      </c>
      <c r="CB124" s="843"/>
      <c r="CC124" s="843"/>
      <c r="CD124" s="843"/>
      <c r="CE124" s="843"/>
      <c r="CF124" s="726"/>
      <c r="CG124" s="727"/>
      <c r="CH124" s="727"/>
      <c r="CI124" s="727"/>
      <c r="CJ124" s="844"/>
      <c r="CK124" s="858"/>
      <c r="CL124" s="858"/>
      <c r="CM124" s="858"/>
      <c r="CN124" s="858"/>
      <c r="CO124" s="859"/>
      <c r="CP124" s="845" t="s">
        <v>488</v>
      </c>
      <c r="CQ124" s="846"/>
      <c r="CR124" s="846"/>
      <c r="CS124" s="846"/>
      <c r="CT124" s="846"/>
      <c r="CU124" s="846"/>
      <c r="CV124" s="846"/>
      <c r="CW124" s="846"/>
      <c r="CX124" s="846"/>
      <c r="CY124" s="846"/>
      <c r="CZ124" s="846"/>
      <c r="DA124" s="846"/>
      <c r="DB124" s="846"/>
      <c r="DC124" s="846"/>
      <c r="DD124" s="846"/>
      <c r="DE124" s="846"/>
      <c r="DF124" s="847"/>
      <c r="DG124" s="771" t="s">
        <v>202</v>
      </c>
      <c r="DH124" s="772"/>
      <c r="DI124" s="772"/>
      <c r="DJ124" s="772"/>
      <c r="DK124" s="773"/>
      <c r="DL124" s="774" t="s">
        <v>202</v>
      </c>
      <c r="DM124" s="772"/>
      <c r="DN124" s="772"/>
      <c r="DO124" s="772"/>
      <c r="DP124" s="773"/>
      <c r="DQ124" s="774" t="s">
        <v>202</v>
      </c>
      <c r="DR124" s="772"/>
      <c r="DS124" s="772"/>
      <c r="DT124" s="772"/>
      <c r="DU124" s="773"/>
      <c r="DV124" s="848" t="s">
        <v>202</v>
      </c>
      <c r="DW124" s="849"/>
      <c r="DX124" s="849"/>
      <c r="DY124" s="849"/>
      <c r="DZ124" s="850"/>
    </row>
    <row r="125" spans="1:130" s="48" customFormat="1" ht="26.25" customHeight="1">
      <c r="A125" s="743"/>
      <c r="B125" s="744"/>
      <c r="C125" s="823" t="s">
        <v>481</v>
      </c>
      <c r="D125" s="760"/>
      <c r="E125" s="760"/>
      <c r="F125" s="760"/>
      <c r="G125" s="760"/>
      <c r="H125" s="760"/>
      <c r="I125" s="760"/>
      <c r="J125" s="760"/>
      <c r="K125" s="760"/>
      <c r="L125" s="760"/>
      <c r="M125" s="760"/>
      <c r="N125" s="760"/>
      <c r="O125" s="760"/>
      <c r="P125" s="760"/>
      <c r="Q125" s="760"/>
      <c r="R125" s="760"/>
      <c r="S125" s="760"/>
      <c r="T125" s="760"/>
      <c r="U125" s="760"/>
      <c r="V125" s="760"/>
      <c r="W125" s="760"/>
      <c r="X125" s="760"/>
      <c r="Y125" s="760"/>
      <c r="Z125" s="761"/>
      <c r="AA125" s="752" t="s">
        <v>202</v>
      </c>
      <c r="AB125" s="753"/>
      <c r="AC125" s="753"/>
      <c r="AD125" s="753"/>
      <c r="AE125" s="754"/>
      <c r="AF125" s="755" t="s">
        <v>202</v>
      </c>
      <c r="AG125" s="753"/>
      <c r="AH125" s="753"/>
      <c r="AI125" s="753"/>
      <c r="AJ125" s="754"/>
      <c r="AK125" s="755" t="s">
        <v>202</v>
      </c>
      <c r="AL125" s="753"/>
      <c r="AM125" s="753"/>
      <c r="AN125" s="753"/>
      <c r="AO125" s="754"/>
      <c r="AP125" s="824" t="s">
        <v>202</v>
      </c>
      <c r="AQ125" s="825"/>
      <c r="AR125" s="825"/>
      <c r="AS125" s="825"/>
      <c r="AT125" s="82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14" t="s">
        <v>491</v>
      </c>
      <c r="CL125" s="815"/>
      <c r="CM125" s="815"/>
      <c r="CN125" s="815"/>
      <c r="CO125" s="816"/>
      <c r="CP125" s="851" t="s">
        <v>145</v>
      </c>
      <c r="CQ125" s="799"/>
      <c r="CR125" s="799"/>
      <c r="CS125" s="799"/>
      <c r="CT125" s="799"/>
      <c r="CU125" s="799"/>
      <c r="CV125" s="799"/>
      <c r="CW125" s="799"/>
      <c r="CX125" s="799"/>
      <c r="CY125" s="799"/>
      <c r="CZ125" s="799"/>
      <c r="DA125" s="799"/>
      <c r="DB125" s="799"/>
      <c r="DC125" s="799"/>
      <c r="DD125" s="799"/>
      <c r="DE125" s="799"/>
      <c r="DF125" s="800"/>
      <c r="DG125" s="852" t="s">
        <v>202</v>
      </c>
      <c r="DH125" s="853"/>
      <c r="DI125" s="853"/>
      <c r="DJ125" s="853"/>
      <c r="DK125" s="853"/>
      <c r="DL125" s="853" t="s">
        <v>202</v>
      </c>
      <c r="DM125" s="853"/>
      <c r="DN125" s="853"/>
      <c r="DO125" s="853"/>
      <c r="DP125" s="853"/>
      <c r="DQ125" s="853" t="s">
        <v>202</v>
      </c>
      <c r="DR125" s="853"/>
      <c r="DS125" s="853"/>
      <c r="DT125" s="853"/>
      <c r="DU125" s="853"/>
      <c r="DV125" s="854" t="s">
        <v>202</v>
      </c>
      <c r="DW125" s="854"/>
      <c r="DX125" s="854"/>
      <c r="DY125" s="854"/>
      <c r="DZ125" s="855"/>
    </row>
    <row r="126" spans="1:130" s="48" customFormat="1" ht="26.25" customHeight="1">
      <c r="A126" s="743"/>
      <c r="B126" s="744"/>
      <c r="C126" s="823" t="s">
        <v>482</v>
      </c>
      <c r="D126" s="760"/>
      <c r="E126" s="760"/>
      <c r="F126" s="760"/>
      <c r="G126" s="760"/>
      <c r="H126" s="760"/>
      <c r="I126" s="760"/>
      <c r="J126" s="760"/>
      <c r="K126" s="760"/>
      <c r="L126" s="760"/>
      <c r="M126" s="760"/>
      <c r="N126" s="760"/>
      <c r="O126" s="760"/>
      <c r="P126" s="760"/>
      <c r="Q126" s="760"/>
      <c r="R126" s="760"/>
      <c r="S126" s="760"/>
      <c r="T126" s="760"/>
      <c r="U126" s="760"/>
      <c r="V126" s="760"/>
      <c r="W126" s="760"/>
      <c r="X126" s="760"/>
      <c r="Y126" s="760"/>
      <c r="Z126" s="761"/>
      <c r="AA126" s="752" t="s">
        <v>202</v>
      </c>
      <c r="AB126" s="753"/>
      <c r="AC126" s="753"/>
      <c r="AD126" s="753"/>
      <c r="AE126" s="754"/>
      <c r="AF126" s="755" t="s">
        <v>202</v>
      </c>
      <c r="AG126" s="753"/>
      <c r="AH126" s="753"/>
      <c r="AI126" s="753"/>
      <c r="AJ126" s="754"/>
      <c r="AK126" s="755" t="s">
        <v>202</v>
      </c>
      <c r="AL126" s="753"/>
      <c r="AM126" s="753"/>
      <c r="AN126" s="753"/>
      <c r="AO126" s="754"/>
      <c r="AP126" s="824" t="s">
        <v>202</v>
      </c>
      <c r="AQ126" s="825"/>
      <c r="AR126" s="825"/>
      <c r="AS126" s="825"/>
      <c r="AT126" s="82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17"/>
      <c r="CL126" s="818"/>
      <c r="CM126" s="818"/>
      <c r="CN126" s="818"/>
      <c r="CO126" s="819"/>
      <c r="CP126" s="823" t="s">
        <v>418</v>
      </c>
      <c r="CQ126" s="760"/>
      <c r="CR126" s="760"/>
      <c r="CS126" s="760"/>
      <c r="CT126" s="760"/>
      <c r="CU126" s="760"/>
      <c r="CV126" s="760"/>
      <c r="CW126" s="760"/>
      <c r="CX126" s="760"/>
      <c r="CY126" s="760"/>
      <c r="CZ126" s="760"/>
      <c r="DA126" s="760"/>
      <c r="DB126" s="760"/>
      <c r="DC126" s="760"/>
      <c r="DD126" s="760"/>
      <c r="DE126" s="760"/>
      <c r="DF126" s="761"/>
      <c r="DG126" s="827" t="s">
        <v>202</v>
      </c>
      <c r="DH126" s="828"/>
      <c r="DI126" s="828"/>
      <c r="DJ126" s="828"/>
      <c r="DK126" s="828"/>
      <c r="DL126" s="828" t="s">
        <v>202</v>
      </c>
      <c r="DM126" s="828"/>
      <c r="DN126" s="828"/>
      <c r="DO126" s="828"/>
      <c r="DP126" s="828"/>
      <c r="DQ126" s="828" t="s">
        <v>202</v>
      </c>
      <c r="DR126" s="828"/>
      <c r="DS126" s="828"/>
      <c r="DT126" s="828"/>
      <c r="DU126" s="828"/>
      <c r="DV126" s="829" t="s">
        <v>202</v>
      </c>
      <c r="DW126" s="829"/>
      <c r="DX126" s="829"/>
      <c r="DY126" s="829"/>
      <c r="DZ126" s="830"/>
    </row>
    <row r="127" spans="1:130" s="48" customFormat="1" ht="26.25" customHeight="1">
      <c r="A127" s="745"/>
      <c r="B127" s="746"/>
      <c r="C127" s="831" t="s">
        <v>80</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752">
        <v>5970</v>
      </c>
      <c r="AB127" s="753"/>
      <c r="AC127" s="753"/>
      <c r="AD127" s="753"/>
      <c r="AE127" s="754"/>
      <c r="AF127" s="755">
        <v>4690</v>
      </c>
      <c r="AG127" s="753"/>
      <c r="AH127" s="753"/>
      <c r="AI127" s="753"/>
      <c r="AJ127" s="754"/>
      <c r="AK127" s="755">
        <v>2062</v>
      </c>
      <c r="AL127" s="753"/>
      <c r="AM127" s="753"/>
      <c r="AN127" s="753"/>
      <c r="AO127" s="754"/>
      <c r="AP127" s="824">
        <v>0</v>
      </c>
      <c r="AQ127" s="825"/>
      <c r="AR127" s="825"/>
      <c r="AS127" s="825"/>
      <c r="AT127" s="826"/>
      <c r="AU127" s="56"/>
      <c r="AV127" s="56"/>
      <c r="AW127" s="56"/>
      <c r="AX127" s="834" t="s">
        <v>492</v>
      </c>
      <c r="AY127" s="835"/>
      <c r="AZ127" s="835"/>
      <c r="BA127" s="835"/>
      <c r="BB127" s="835"/>
      <c r="BC127" s="835"/>
      <c r="BD127" s="835"/>
      <c r="BE127" s="836"/>
      <c r="BF127" s="837" t="s">
        <v>123</v>
      </c>
      <c r="BG127" s="835"/>
      <c r="BH127" s="835"/>
      <c r="BI127" s="835"/>
      <c r="BJ127" s="835"/>
      <c r="BK127" s="835"/>
      <c r="BL127" s="836"/>
      <c r="BM127" s="837" t="s">
        <v>419</v>
      </c>
      <c r="BN127" s="835"/>
      <c r="BO127" s="835"/>
      <c r="BP127" s="835"/>
      <c r="BQ127" s="835"/>
      <c r="BR127" s="835"/>
      <c r="BS127" s="836"/>
      <c r="BT127" s="837" t="s">
        <v>411</v>
      </c>
      <c r="BU127" s="835"/>
      <c r="BV127" s="835"/>
      <c r="BW127" s="835"/>
      <c r="BX127" s="835"/>
      <c r="BY127" s="835"/>
      <c r="BZ127" s="838"/>
      <c r="CA127" s="56"/>
      <c r="CB127" s="56"/>
      <c r="CC127" s="56"/>
      <c r="CD127" s="74"/>
      <c r="CE127" s="74"/>
      <c r="CF127" s="74"/>
      <c r="CG127" s="56"/>
      <c r="CH127" s="56"/>
      <c r="CI127" s="56"/>
      <c r="CJ127" s="75"/>
      <c r="CK127" s="817"/>
      <c r="CL127" s="818"/>
      <c r="CM127" s="818"/>
      <c r="CN127" s="818"/>
      <c r="CO127" s="819"/>
      <c r="CP127" s="823" t="s">
        <v>444</v>
      </c>
      <c r="CQ127" s="760"/>
      <c r="CR127" s="760"/>
      <c r="CS127" s="760"/>
      <c r="CT127" s="760"/>
      <c r="CU127" s="760"/>
      <c r="CV127" s="760"/>
      <c r="CW127" s="760"/>
      <c r="CX127" s="760"/>
      <c r="CY127" s="760"/>
      <c r="CZ127" s="760"/>
      <c r="DA127" s="760"/>
      <c r="DB127" s="760"/>
      <c r="DC127" s="760"/>
      <c r="DD127" s="760"/>
      <c r="DE127" s="760"/>
      <c r="DF127" s="761"/>
      <c r="DG127" s="827" t="s">
        <v>202</v>
      </c>
      <c r="DH127" s="828"/>
      <c r="DI127" s="828"/>
      <c r="DJ127" s="828"/>
      <c r="DK127" s="828"/>
      <c r="DL127" s="828" t="s">
        <v>202</v>
      </c>
      <c r="DM127" s="828"/>
      <c r="DN127" s="828"/>
      <c r="DO127" s="828"/>
      <c r="DP127" s="828"/>
      <c r="DQ127" s="828" t="s">
        <v>202</v>
      </c>
      <c r="DR127" s="828"/>
      <c r="DS127" s="828"/>
      <c r="DT127" s="828"/>
      <c r="DU127" s="828"/>
      <c r="DV127" s="829" t="s">
        <v>202</v>
      </c>
      <c r="DW127" s="829"/>
      <c r="DX127" s="829"/>
      <c r="DY127" s="829"/>
      <c r="DZ127" s="830"/>
    </row>
    <row r="128" spans="1:130" s="48" customFormat="1" ht="26.25" customHeight="1">
      <c r="A128" s="787" t="s">
        <v>493</v>
      </c>
      <c r="B128" s="788"/>
      <c r="C128" s="788"/>
      <c r="D128" s="788"/>
      <c r="E128" s="788"/>
      <c r="F128" s="788"/>
      <c r="G128" s="788"/>
      <c r="H128" s="788"/>
      <c r="I128" s="788"/>
      <c r="J128" s="788"/>
      <c r="K128" s="788"/>
      <c r="L128" s="788"/>
      <c r="M128" s="788"/>
      <c r="N128" s="788"/>
      <c r="O128" s="788"/>
      <c r="P128" s="788"/>
      <c r="Q128" s="788"/>
      <c r="R128" s="788"/>
      <c r="S128" s="788"/>
      <c r="T128" s="788"/>
      <c r="U128" s="788"/>
      <c r="V128" s="788"/>
      <c r="W128" s="789" t="s">
        <v>7</v>
      </c>
      <c r="X128" s="789"/>
      <c r="Y128" s="789"/>
      <c r="Z128" s="790"/>
      <c r="AA128" s="791">
        <v>573871</v>
      </c>
      <c r="AB128" s="792"/>
      <c r="AC128" s="792"/>
      <c r="AD128" s="792"/>
      <c r="AE128" s="793"/>
      <c r="AF128" s="794">
        <v>664000</v>
      </c>
      <c r="AG128" s="792"/>
      <c r="AH128" s="792"/>
      <c r="AI128" s="792"/>
      <c r="AJ128" s="793"/>
      <c r="AK128" s="794">
        <v>548204</v>
      </c>
      <c r="AL128" s="792"/>
      <c r="AM128" s="792"/>
      <c r="AN128" s="792"/>
      <c r="AO128" s="793"/>
      <c r="AP128" s="795"/>
      <c r="AQ128" s="796"/>
      <c r="AR128" s="796"/>
      <c r="AS128" s="796"/>
      <c r="AT128" s="797"/>
      <c r="AU128" s="56"/>
      <c r="AV128" s="56"/>
      <c r="AW128" s="56"/>
      <c r="AX128" s="798" t="s">
        <v>311</v>
      </c>
      <c r="AY128" s="799"/>
      <c r="AZ128" s="799"/>
      <c r="BA128" s="799"/>
      <c r="BB128" s="799"/>
      <c r="BC128" s="799"/>
      <c r="BD128" s="799"/>
      <c r="BE128" s="800"/>
      <c r="BF128" s="801" t="s">
        <v>202</v>
      </c>
      <c r="BG128" s="802"/>
      <c r="BH128" s="802"/>
      <c r="BI128" s="802"/>
      <c r="BJ128" s="802"/>
      <c r="BK128" s="802"/>
      <c r="BL128" s="803"/>
      <c r="BM128" s="801">
        <v>12.64</v>
      </c>
      <c r="BN128" s="802"/>
      <c r="BO128" s="802"/>
      <c r="BP128" s="802"/>
      <c r="BQ128" s="802"/>
      <c r="BR128" s="802"/>
      <c r="BS128" s="803"/>
      <c r="BT128" s="801">
        <v>20</v>
      </c>
      <c r="BU128" s="802"/>
      <c r="BV128" s="802"/>
      <c r="BW128" s="802"/>
      <c r="BX128" s="802"/>
      <c r="BY128" s="802"/>
      <c r="BZ128" s="804"/>
      <c r="CA128" s="74"/>
      <c r="CB128" s="74"/>
      <c r="CC128" s="74"/>
      <c r="CD128" s="74"/>
      <c r="CE128" s="74"/>
      <c r="CF128" s="74"/>
      <c r="CG128" s="56"/>
      <c r="CH128" s="56"/>
      <c r="CI128" s="56"/>
      <c r="CJ128" s="75"/>
      <c r="CK128" s="820"/>
      <c r="CL128" s="821"/>
      <c r="CM128" s="821"/>
      <c r="CN128" s="821"/>
      <c r="CO128" s="822"/>
      <c r="CP128" s="805" t="s">
        <v>403</v>
      </c>
      <c r="CQ128" s="779"/>
      <c r="CR128" s="779"/>
      <c r="CS128" s="779"/>
      <c r="CT128" s="779"/>
      <c r="CU128" s="779"/>
      <c r="CV128" s="779"/>
      <c r="CW128" s="779"/>
      <c r="CX128" s="779"/>
      <c r="CY128" s="779"/>
      <c r="CZ128" s="779"/>
      <c r="DA128" s="779"/>
      <c r="DB128" s="779"/>
      <c r="DC128" s="779"/>
      <c r="DD128" s="779"/>
      <c r="DE128" s="779"/>
      <c r="DF128" s="780"/>
      <c r="DG128" s="806">
        <v>927</v>
      </c>
      <c r="DH128" s="807"/>
      <c r="DI128" s="807"/>
      <c r="DJ128" s="807"/>
      <c r="DK128" s="807"/>
      <c r="DL128" s="807">
        <v>591</v>
      </c>
      <c r="DM128" s="807"/>
      <c r="DN128" s="807"/>
      <c r="DO128" s="807"/>
      <c r="DP128" s="807"/>
      <c r="DQ128" s="807" t="s">
        <v>202</v>
      </c>
      <c r="DR128" s="807"/>
      <c r="DS128" s="807"/>
      <c r="DT128" s="807"/>
      <c r="DU128" s="807"/>
      <c r="DV128" s="808" t="s">
        <v>202</v>
      </c>
      <c r="DW128" s="808"/>
      <c r="DX128" s="808"/>
      <c r="DY128" s="808"/>
      <c r="DZ128" s="809"/>
    </row>
    <row r="129" spans="1:131" s="48" customFormat="1" ht="26.25" customHeight="1">
      <c r="A129" s="747" t="s">
        <v>177</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749" t="s">
        <v>239</v>
      </c>
      <c r="X129" s="750"/>
      <c r="Y129" s="750"/>
      <c r="Z129" s="751"/>
      <c r="AA129" s="752">
        <v>16440086</v>
      </c>
      <c r="AB129" s="753"/>
      <c r="AC129" s="753"/>
      <c r="AD129" s="753"/>
      <c r="AE129" s="754"/>
      <c r="AF129" s="755">
        <v>16344264</v>
      </c>
      <c r="AG129" s="753"/>
      <c r="AH129" s="753"/>
      <c r="AI129" s="753"/>
      <c r="AJ129" s="754"/>
      <c r="AK129" s="755">
        <v>17083188</v>
      </c>
      <c r="AL129" s="753"/>
      <c r="AM129" s="753"/>
      <c r="AN129" s="753"/>
      <c r="AO129" s="754"/>
      <c r="AP129" s="756"/>
      <c r="AQ129" s="757"/>
      <c r="AR129" s="757"/>
      <c r="AS129" s="757"/>
      <c r="AT129" s="758"/>
      <c r="AU129" s="67"/>
      <c r="AV129" s="67"/>
      <c r="AW129" s="67"/>
      <c r="AX129" s="759" t="s">
        <v>114</v>
      </c>
      <c r="AY129" s="760"/>
      <c r="AZ129" s="760"/>
      <c r="BA129" s="760"/>
      <c r="BB129" s="760"/>
      <c r="BC129" s="760"/>
      <c r="BD129" s="760"/>
      <c r="BE129" s="761"/>
      <c r="BF129" s="810" t="s">
        <v>202</v>
      </c>
      <c r="BG129" s="811"/>
      <c r="BH129" s="811"/>
      <c r="BI129" s="811"/>
      <c r="BJ129" s="811"/>
      <c r="BK129" s="811"/>
      <c r="BL129" s="812"/>
      <c r="BM129" s="810">
        <v>17.64</v>
      </c>
      <c r="BN129" s="811"/>
      <c r="BO129" s="811"/>
      <c r="BP129" s="811"/>
      <c r="BQ129" s="811"/>
      <c r="BR129" s="811"/>
      <c r="BS129" s="812"/>
      <c r="BT129" s="810">
        <v>30</v>
      </c>
      <c r="BU129" s="811"/>
      <c r="BV129" s="811"/>
      <c r="BW129" s="811"/>
      <c r="BX129" s="811"/>
      <c r="BY129" s="811"/>
      <c r="BZ129" s="8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c r="A130" s="747" t="s">
        <v>494</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749" t="s">
        <v>495</v>
      </c>
      <c r="X130" s="750"/>
      <c r="Y130" s="750"/>
      <c r="Z130" s="751"/>
      <c r="AA130" s="752">
        <v>998097</v>
      </c>
      <c r="AB130" s="753"/>
      <c r="AC130" s="753"/>
      <c r="AD130" s="753"/>
      <c r="AE130" s="754"/>
      <c r="AF130" s="755">
        <v>940127</v>
      </c>
      <c r="AG130" s="753"/>
      <c r="AH130" s="753"/>
      <c r="AI130" s="753"/>
      <c r="AJ130" s="754"/>
      <c r="AK130" s="755">
        <v>869787</v>
      </c>
      <c r="AL130" s="753"/>
      <c r="AM130" s="753"/>
      <c r="AN130" s="753"/>
      <c r="AO130" s="754"/>
      <c r="AP130" s="756"/>
      <c r="AQ130" s="757"/>
      <c r="AR130" s="757"/>
      <c r="AS130" s="757"/>
      <c r="AT130" s="758"/>
      <c r="AU130" s="67"/>
      <c r="AV130" s="67"/>
      <c r="AW130" s="67"/>
      <c r="AX130" s="759" t="s">
        <v>432</v>
      </c>
      <c r="AY130" s="760"/>
      <c r="AZ130" s="760"/>
      <c r="BA130" s="760"/>
      <c r="BB130" s="760"/>
      <c r="BC130" s="760"/>
      <c r="BD130" s="760"/>
      <c r="BE130" s="761"/>
      <c r="BF130" s="762">
        <v>4.9000000000000004</v>
      </c>
      <c r="BG130" s="763"/>
      <c r="BH130" s="763"/>
      <c r="BI130" s="763"/>
      <c r="BJ130" s="763"/>
      <c r="BK130" s="763"/>
      <c r="BL130" s="764"/>
      <c r="BM130" s="762">
        <v>25</v>
      </c>
      <c r="BN130" s="763"/>
      <c r="BO130" s="763"/>
      <c r="BP130" s="763"/>
      <c r="BQ130" s="763"/>
      <c r="BR130" s="763"/>
      <c r="BS130" s="764"/>
      <c r="BT130" s="762">
        <v>35</v>
      </c>
      <c r="BU130" s="763"/>
      <c r="BV130" s="763"/>
      <c r="BW130" s="763"/>
      <c r="BX130" s="763"/>
      <c r="BY130" s="763"/>
      <c r="BZ130" s="76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c r="A131" s="766"/>
      <c r="B131" s="767"/>
      <c r="C131" s="767"/>
      <c r="D131" s="767"/>
      <c r="E131" s="767"/>
      <c r="F131" s="767"/>
      <c r="G131" s="767"/>
      <c r="H131" s="767"/>
      <c r="I131" s="767"/>
      <c r="J131" s="767"/>
      <c r="K131" s="767"/>
      <c r="L131" s="767"/>
      <c r="M131" s="767"/>
      <c r="N131" s="767"/>
      <c r="O131" s="767"/>
      <c r="P131" s="767"/>
      <c r="Q131" s="767"/>
      <c r="R131" s="767"/>
      <c r="S131" s="767"/>
      <c r="T131" s="767"/>
      <c r="U131" s="767"/>
      <c r="V131" s="767"/>
      <c r="W131" s="768" t="s">
        <v>179</v>
      </c>
      <c r="X131" s="769"/>
      <c r="Y131" s="769"/>
      <c r="Z131" s="770"/>
      <c r="AA131" s="771">
        <v>15441989</v>
      </c>
      <c r="AB131" s="772"/>
      <c r="AC131" s="772"/>
      <c r="AD131" s="772"/>
      <c r="AE131" s="773"/>
      <c r="AF131" s="774">
        <v>15404137</v>
      </c>
      <c r="AG131" s="772"/>
      <c r="AH131" s="772"/>
      <c r="AI131" s="772"/>
      <c r="AJ131" s="773"/>
      <c r="AK131" s="774">
        <v>16213401</v>
      </c>
      <c r="AL131" s="772"/>
      <c r="AM131" s="772"/>
      <c r="AN131" s="772"/>
      <c r="AO131" s="773"/>
      <c r="AP131" s="775"/>
      <c r="AQ131" s="776"/>
      <c r="AR131" s="776"/>
      <c r="AS131" s="776"/>
      <c r="AT131" s="777"/>
      <c r="AU131" s="67"/>
      <c r="AV131" s="67"/>
      <c r="AW131" s="67"/>
      <c r="AX131" s="778" t="s">
        <v>61</v>
      </c>
      <c r="AY131" s="779"/>
      <c r="AZ131" s="779"/>
      <c r="BA131" s="779"/>
      <c r="BB131" s="779"/>
      <c r="BC131" s="779"/>
      <c r="BD131" s="779"/>
      <c r="BE131" s="780"/>
      <c r="BF131" s="781">
        <v>34.4</v>
      </c>
      <c r="BG131" s="782"/>
      <c r="BH131" s="782"/>
      <c r="BI131" s="782"/>
      <c r="BJ131" s="782"/>
      <c r="BK131" s="782"/>
      <c r="BL131" s="783"/>
      <c r="BM131" s="781">
        <v>350</v>
      </c>
      <c r="BN131" s="782"/>
      <c r="BO131" s="782"/>
      <c r="BP131" s="782"/>
      <c r="BQ131" s="782"/>
      <c r="BR131" s="782"/>
      <c r="BS131" s="783"/>
      <c r="BT131" s="784"/>
      <c r="BU131" s="785"/>
      <c r="BV131" s="785"/>
      <c r="BW131" s="785"/>
      <c r="BX131" s="785"/>
      <c r="BY131" s="785"/>
      <c r="BZ131" s="78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c r="A132" s="737" t="s">
        <v>117</v>
      </c>
      <c r="B132" s="738"/>
      <c r="C132" s="738"/>
      <c r="D132" s="738"/>
      <c r="E132" s="738"/>
      <c r="F132" s="738"/>
      <c r="G132" s="738"/>
      <c r="H132" s="738"/>
      <c r="I132" s="738"/>
      <c r="J132" s="738"/>
      <c r="K132" s="738"/>
      <c r="L132" s="738"/>
      <c r="M132" s="738"/>
      <c r="N132" s="738"/>
      <c r="O132" s="738"/>
      <c r="P132" s="738"/>
      <c r="Q132" s="738"/>
      <c r="R132" s="738"/>
      <c r="S132" s="738"/>
      <c r="T132" s="738"/>
      <c r="U132" s="738"/>
      <c r="V132" s="712" t="s">
        <v>496</v>
      </c>
      <c r="W132" s="712"/>
      <c r="X132" s="712"/>
      <c r="Y132" s="712"/>
      <c r="Z132" s="713"/>
      <c r="AA132" s="714">
        <v>4.1024637430000004</v>
      </c>
      <c r="AB132" s="715"/>
      <c r="AC132" s="715"/>
      <c r="AD132" s="715"/>
      <c r="AE132" s="716"/>
      <c r="AF132" s="717">
        <v>4.5459671000000004</v>
      </c>
      <c r="AG132" s="715"/>
      <c r="AH132" s="715"/>
      <c r="AI132" s="715"/>
      <c r="AJ132" s="716"/>
      <c r="AK132" s="717">
        <v>6.1696802540000002</v>
      </c>
      <c r="AL132" s="715"/>
      <c r="AM132" s="715"/>
      <c r="AN132" s="715"/>
      <c r="AO132" s="716"/>
      <c r="AP132" s="718"/>
      <c r="AQ132" s="719"/>
      <c r="AR132" s="719"/>
      <c r="AS132" s="719"/>
      <c r="AT132" s="72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c r="A133" s="739"/>
      <c r="B133" s="740"/>
      <c r="C133" s="740"/>
      <c r="D133" s="740"/>
      <c r="E133" s="740"/>
      <c r="F133" s="740"/>
      <c r="G133" s="740"/>
      <c r="H133" s="740"/>
      <c r="I133" s="740"/>
      <c r="J133" s="740"/>
      <c r="K133" s="740"/>
      <c r="L133" s="740"/>
      <c r="M133" s="740"/>
      <c r="N133" s="740"/>
      <c r="O133" s="740"/>
      <c r="P133" s="740"/>
      <c r="Q133" s="740"/>
      <c r="R133" s="740"/>
      <c r="S133" s="740"/>
      <c r="T133" s="740"/>
      <c r="U133" s="740"/>
      <c r="V133" s="721" t="s">
        <v>58</v>
      </c>
      <c r="W133" s="721"/>
      <c r="X133" s="721"/>
      <c r="Y133" s="721"/>
      <c r="Z133" s="722"/>
      <c r="AA133" s="723">
        <v>3.2</v>
      </c>
      <c r="AB133" s="724"/>
      <c r="AC133" s="724"/>
      <c r="AD133" s="724"/>
      <c r="AE133" s="725"/>
      <c r="AF133" s="723">
        <v>4</v>
      </c>
      <c r="AG133" s="724"/>
      <c r="AH133" s="724"/>
      <c r="AI133" s="724"/>
      <c r="AJ133" s="725"/>
      <c r="AK133" s="723">
        <v>4.9000000000000004</v>
      </c>
      <c r="AL133" s="724"/>
      <c r="AM133" s="724"/>
      <c r="AN133" s="724"/>
      <c r="AO133" s="725"/>
      <c r="AP133" s="726"/>
      <c r="AQ133" s="727"/>
      <c r="AR133" s="727"/>
      <c r="AS133" s="727"/>
      <c r="AT133" s="72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pVwHWkJJ9tsHcedphOJHVjF/pUUWLIqY0euYHVtYljqaisvrfk+UOYvLfyLYUECJSecWSlFOBQs/15oxKgP0Fg==" saltValue="A5uC0UnGcE3vYN7/QXwXR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64" zoomScaleNormal="85" zoomScaleSheetLayoutView="100" workbookViewId="0">
      <selection activeCell="CS95" sqref="CS95"/>
    </sheetView>
  </sheetViews>
  <sheetFormatPr defaultColWidth="0" defaultRowHeight="13.5" customHeight="1" zeroHeight="1"/>
  <cols>
    <col min="1" max="120" width="2.7265625" style="77" customWidth="1"/>
    <col min="121" max="121" width="0" style="78" hidden="1" customWidth="1"/>
    <col min="122" max="122" width="9" style="78" hidden="1" customWidth="1"/>
    <col min="123" max="16384" width="9" style="78" hidden="1"/>
  </cols>
  <sheetData>
    <row r="1" spans="1:120" ht="13">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8"/>
    </row>
    <row r="17" spans="119:120" ht="13">
      <c r="DP17" s="78"/>
    </row>
    <row r="18" spans="119:120" ht="13"/>
    <row r="19" spans="119:120" ht="13"/>
    <row r="20" spans="119:120" ht="13">
      <c r="DO20" s="78"/>
      <c r="DP20" s="78"/>
    </row>
    <row r="21" spans="119:120" ht="13">
      <c r="DP21" s="78"/>
    </row>
    <row r="22" spans="119:120" ht="13"/>
    <row r="23" spans="119:120" ht="13">
      <c r="DO23" s="78"/>
      <c r="DP23" s="78"/>
    </row>
    <row r="24" spans="119:120" ht="13">
      <c r="DP24" s="78"/>
    </row>
    <row r="25" spans="119:120" ht="13">
      <c r="DP25" s="78"/>
    </row>
    <row r="26" spans="119:120" ht="13">
      <c r="DO26" s="78"/>
      <c r="DP26" s="78"/>
    </row>
    <row r="27" spans="119:120" ht="13"/>
    <row r="28" spans="119:120" ht="13">
      <c r="DO28" s="78"/>
      <c r="DP28" s="78"/>
    </row>
    <row r="29" spans="119:120" ht="13">
      <c r="DP29" s="78"/>
    </row>
    <row r="30" spans="119:120" ht="13"/>
    <row r="31" spans="119:120" ht="13">
      <c r="DO31" s="78"/>
      <c r="DP31" s="78"/>
    </row>
    <row r="32" spans="119:120" ht="13"/>
    <row r="33" spans="98:120" ht="13">
      <c r="DO33" s="78"/>
      <c r="DP33" s="78"/>
    </row>
    <row r="34" spans="98:120" ht="13">
      <c r="DM34" s="78"/>
    </row>
    <row r="35" spans="98:120" ht="13">
      <c r="CT35" s="78"/>
      <c r="CU35" s="78"/>
      <c r="CV35" s="78"/>
      <c r="CY35" s="78"/>
      <c r="CZ35" s="78"/>
      <c r="DA35" s="78"/>
      <c r="DD35" s="78"/>
      <c r="DE35" s="78"/>
      <c r="DF35" s="78"/>
      <c r="DI35" s="78"/>
      <c r="DJ35" s="78"/>
      <c r="DK35" s="78"/>
      <c r="DM35" s="78"/>
      <c r="DN35" s="78"/>
      <c r="DO35" s="78"/>
      <c r="DP35" s="78"/>
    </row>
    <row r="36" spans="98:120" ht="13"/>
    <row r="37" spans="98:120" ht="13">
      <c r="CW37" s="78"/>
      <c r="DB37" s="78"/>
      <c r="DG37" s="78"/>
      <c r="DL37" s="78"/>
      <c r="DP37" s="78"/>
    </row>
    <row r="38" spans="98:120" ht="13">
      <c r="CT38" s="78"/>
      <c r="CU38" s="78"/>
      <c r="CV38" s="78"/>
      <c r="CW38" s="78"/>
      <c r="CY38" s="78"/>
      <c r="CZ38" s="78"/>
      <c r="DA38" s="78"/>
      <c r="DB38" s="78"/>
      <c r="DD38" s="78"/>
      <c r="DE38" s="78"/>
      <c r="DF38" s="78"/>
      <c r="DG38" s="78"/>
      <c r="DI38" s="78"/>
      <c r="DJ38" s="78"/>
      <c r="DK38" s="78"/>
      <c r="DL38" s="78"/>
      <c r="DN38" s="78"/>
      <c r="DO38" s="78"/>
      <c r="DP38" s="78"/>
    </row>
    <row r="39" spans="98:120" ht="13"/>
    <row r="40" spans="98:120" ht="13"/>
    <row r="41" spans="98:120" ht="13"/>
    <row r="42" spans="98:120" ht="13"/>
    <row r="43" spans="98:120" ht="13"/>
    <row r="44" spans="98:120" ht="13"/>
    <row r="45" spans="98:120" ht="13"/>
    <row r="46" spans="98:120" ht="13"/>
    <row r="47" spans="98:120" ht="13"/>
    <row r="48" spans="98:120" ht="13"/>
    <row r="49" spans="22:120" ht="13">
      <c r="DN49" s="78"/>
      <c r="DO49" s="78"/>
      <c r="DP49" s="78"/>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8"/>
      <c r="CS63" s="78"/>
      <c r="CX63" s="78"/>
      <c r="DC63" s="78"/>
      <c r="DH63" s="78"/>
    </row>
    <row r="64" spans="22:120" ht="13">
      <c r="V64" s="78"/>
    </row>
    <row r="65" spans="15:120" ht="13">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c r="Q66" s="78"/>
      <c r="S66" s="78"/>
      <c r="U66" s="78"/>
      <c r="DM66" s="78"/>
    </row>
    <row r="67" spans="15:120" ht="13">
      <c r="O67" s="78"/>
      <c r="P67" s="78"/>
      <c r="R67" s="78"/>
      <c r="T67" s="78"/>
      <c r="Y67" s="78"/>
      <c r="CT67" s="78"/>
      <c r="CV67" s="78"/>
      <c r="CW67" s="78"/>
      <c r="CY67" s="78"/>
      <c r="DA67" s="78"/>
      <c r="DB67" s="78"/>
      <c r="DD67" s="78"/>
      <c r="DF67" s="78"/>
      <c r="DG67" s="78"/>
      <c r="DI67" s="78"/>
      <c r="DK67" s="78"/>
      <c r="DL67" s="78"/>
      <c r="DN67" s="78"/>
      <c r="DO67" s="78"/>
      <c r="DP67" s="78"/>
    </row>
    <row r="68" spans="15:120" ht="13"/>
    <row r="69" spans="15:120" ht="13"/>
    <row r="70" spans="15:120" ht="13"/>
    <row r="71" spans="15:120" ht="13"/>
    <row r="72" spans="15:120" ht="13">
      <c r="DP72" s="78"/>
    </row>
    <row r="73" spans="15:120" ht="13">
      <c r="DP73" s="78"/>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8"/>
      <c r="CX96" s="78"/>
      <c r="DC96" s="78"/>
      <c r="DH96" s="78"/>
    </row>
    <row r="97" spans="24:120" ht="13">
      <c r="CS97" s="78"/>
      <c r="CX97" s="78"/>
      <c r="DC97" s="78"/>
      <c r="DH97" s="78"/>
      <c r="DP97" s="77" t="s">
        <v>95</v>
      </c>
    </row>
    <row r="98" spans="24:120" ht="13" hidden="1">
      <c r="CS98" s="78"/>
      <c r="CX98" s="78"/>
      <c r="DC98" s="78"/>
      <c r="DH98" s="78"/>
    </row>
    <row r="99" spans="24:120" ht="13" hidden="1">
      <c r="CS99" s="78"/>
      <c r="CX99" s="78"/>
      <c r="DC99" s="78"/>
      <c r="DH99" s="78"/>
    </row>
    <row r="101" spans="24:120" ht="12" hidden="1" customHeight="1">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c r="CU102" s="78"/>
      <c r="CZ102" s="78"/>
      <c r="DE102" s="78"/>
      <c r="DJ102" s="78"/>
      <c r="DM102" s="78"/>
    </row>
    <row r="103" spans="24:120" ht="13" hidden="1">
      <c r="CT103" s="78"/>
      <c r="CV103" s="78"/>
      <c r="CW103" s="78"/>
      <c r="CY103" s="78"/>
      <c r="DA103" s="78"/>
      <c r="DB103" s="78"/>
      <c r="DD103" s="78"/>
      <c r="DF103" s="78"/>
      <c r="DG103" s="78"/>
      <c r="DI103" s="78"/>
      <c r="DK103" s="78"/>
      <c r="DL103" s="78"/>
      <c r="DM103" s="78"/>
      <c r="DN103" s="78"/>
      <c r="DO103" s="78"/>
      <c r="DP103" s="78"/>
    </row>
    <row r="104" spans="24:120" ht="13" hidden="1">
      <c r="CV104" s="78"/>
      <c r="CW104" s="78"/>
      <c r="DA104" s="78"/>
      <c r="DB104" s="78"/>
      <c r="DF104" s="78"/>
      <c r="DG104" s="78"/>
      <c r="DK104" s="78"/>
      <c r="DL104" s="78"/>
      <c r="DN104" s="78"/>
      <c r="DO104" s="78"/>
      <c r="DP104" s="78"/>
    </row>
    <row r="105" spans="24:120" ht="12.75" hidden="1" customHeight="1"/>
  </sheetData>
  <sheetProtection algorithmName="SHA-512" hashValue="5byPpPZ05T1uyuhzOyGJDvHMfSeGjVzklmiaKUzWfehfOtO3rNEwjPkOk/hcFNio4G1XLmwJop+M0/fYHE4DQQ==" saltValue="WNp+nMs7m4mBg0TXuW/56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55" zoomScaleSheetLayoutView="55" workbookViewId="0"/>
  </sheetViews>
  <sheetFormatPr defaultColWidth="0" defaultRowHeight="13.5" customHeight="1" zeroHeight="1"/>
  <cols>
    <col min="1" max="116" width="2.6328125" style="77" customWidth="1"/>
    <col min="117" max="117" width="9" style="78" hidden="1" customWidth="1"/>
    <col min="118" max="16384" width="9" style="78" hidden="1"/>
  </cols>
  <sheetData>
    <row r="1" spans="2:116" ht="13.5" customHeight="1">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row r="3" spans="2:116" ht="13.5" customHeight="1"/>
    <row r="4" spans="2:116" ht="13.5" customHeight="1">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row r="20" spans="9:116" ht="13.5" customHeight="1"/>
    <row r="21" spans="9:116" ht="13.5" customHeight="1">
      <c r="DL21" s="78"/>
    </row>
    <row r="22" spans="9:116" ht="13.5" customHeight="1">
      <c r="DI22" s="78"/>
      <c r="DJ22" s="78"/>
      <c r="DK22" s="78"/>
      <c r="DL22" s="78"/>
    </row>
    <row r="23" spans="9:116" ht="13.5" customHeight="1">
      <c r="CY23" s="78"/>
      <c r="CZ23" s="78"/>
      <c r="DA23" s="78"/>
      <c r="DB23" s="78"/>
      <c r="DC23" s="78"/>
      <c r="DD23" s="78"/>
      <c r="DE23" s="78"/>
      <c r="DF23" s="78"/>
      <c r="DG23" s="78"/>
      <c r="DH23" s="78"/>
      <c r="DI23" s="78"/>
      <c r="DJ23" s="78"/>
      <c r="DK23" s="78"/>
      <c r="DL23" s="7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8"/>
      <c r="DA35" s="78"/>
      <c r="DB35" s="78"/>
      <c r="DC35" s="78"/>
      <c r="DD35" s="78"/>
      <c r="DE35" s="78"/>
      <c r="DF35" s="78"/>
      <c r="DG35" s="78"/>
      <c r="DH35" s="78"/>
      <c r="DI35" s="78"/>
      <c r="DJ35" s="78"/>
      <c r="DK35" s="78"/>
      <c r="DL35" s="78"/>
    </row>
    <row r="36" spans="15:116" ht="13.5" customHeight="1"/>
    <row r="37" spans="15:116" ht="13.5" customHeight="1">
      <c r="DL37" s="78"/>
    </row>
    <row r="38" spans="15:116" ht="13.5" customHeight="1">
      <c r="DI38" s="78"/>
      <c r="DJ38" s="78"/>
      <c r="DK38" s="78"/>
      <c r="DL38" s="78"/>
    </row>
    <row r="39" spans="15:116" ht="13.5" customHeight="1"/>
    <row r="40" spans="15:116" ht="13.5" customHeight="1"/>
    <row r="41" spans="15:116" ht="13.5" customHeight="1"/>
    <row r="42" spans="15:116" ht="13.5" customHeight="1"/>
    <row r="43" spans="15:116" ht="13.5" customHeight="1">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c r="DL44" s="78"/>
    </row>
    <row r="45" spans="15:116" ht="13.5" customHeight="1"/>
    <row r="46" spans="15:116" ht="13.5" customHeight="1">
      <c r="DA46" s="78"/>
      <c r="DB46" s="78"/>
      <c r="DC46" s="78"/>
      <c r="DD46" s="78"/>
      <c r="DE46" s="78"/>
      <c r="DF46" s="78"/>
      <c r="DG46" s="78"/>
      <c r="DH46" s="78"/>
      <c r="DI46" s="78"/>
      <c r="DJ46" s="78"/>
      <c r="DK46" s="78"/>
      <c r="DL46" s="78"/>
    </row>
    <row r="47" spans="15:116" ht="13.5" customHeight="1"/>
    <row r="48" spans="15:116" ht="13.5" customHeight="1"/>
    <row r="49" spans="104:116" ht="13.5" customHeight="1"/>
    <row r="50" spans="104:116" ht="13.5" customHeight="1">
      <c r="CZ50" s="78"/>
      <c r="DA50" s="78"/>
      <c r="DB50" s="78"/>
      <c r="DC50" s="78"/>
      <c r="DD50" s="78"/>
      <c r="DE50" s="78"/>
      <c r="DF50" s="78"/>
      <c r="DG50" s="78"/>
      <c r="DH50" s="78"/>
      <c r="DI50" s="78"/>
      <c r="DJ50" s="78"/>
      <c r="DK50" s="78"/>
      <c r="DL50" s="78"/>
    </row>
    <row r="51" spans="104:116" ht="13.5" customHeight="1"/>
    <row r="52" spans="104:116" ht="13.5" customHeight="1"/>
    <row r="53" spans="104:116" ht="13.5" customHeight="1">
      <c r="DL53" s="7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8"/>
      <c r="DD67" s="78"/>
      <c r="DE67" s="78"/>
      <c r="DF67" s="78"/>
      <c r="DG67" s="78"/>
      <c r="DH67" s="78"/>
      <c r="DI67" s="78"/>
      <c r="DJ67" s="78"/>
      <c r="DK67" s="78"/>
      <c r="DL67" s="7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5bg71ihfUJ6vhG60NrIBA4PwMqK5zuDE6rkcFHzqUV7vf7RHmqy6rypZuBnQOEjbS0BGP+Z9W7R6BAiBuZLVxQ==" saltValue="ma2s0tN2Lj8AsFrxgzr5c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c r="AS1" s="90"/>
      <c r="AT1" s="90"/>
    </row>
    <row r="2" spans="1:46" ht="13">
      <c r="AS2" s="90"/>
      <c r="AT2" s="90"/>
    </row>
    <row r="3" spans="1:46" ht="13">
      <c r="AS3" s="90"/>
      <c r="AT3" s="90"/>
    </row>
    <row r="4" spans="1:46" ht="13">
      <c r="AS4" s="90"/>
      <c r="AT4" s="90"/>
    </row>
    <row r="5" spans="1:46" ht="16.5">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336</v>
      </c>
      <c r="AL6" s="81"/>
      <c r="AM6" s="81"/>
      <c r="AN6" s="81"/>
      <c r="AO6" s="90"/>
      <c r="AP6" s="90"/>
      <c r="AQ6" s="90"/>
      <c r="AR6" s="90"/>
    </row>
    <row r="7" spans="1:46" ht="13.5" customHeight="1">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31" t="s">
        <v>83</v>
      </c>
      <c r="AP7" s="126"/>
      <c r="AQ7" s="137" t="s">
        <v>498</v>
      </c>
      <c r="AR7" s="151"/>
    </row>
    <row r="8" spans="1:46" ht="13">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32"/>
      <c r="AP8" s="127" t="s">
        <v>500</v>
      </c>
      <c r="AQ8" s="138" t="s">
        <v>501</v>
      </c>
      <c r="AR8" s="152" t="s">
        <v>502</v>
      </c>
    </row>
    <row r="9" spans="1:46" ht="13">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42" t="s">
        <v>503</v>
      </c>
      <c r="AL9" s="1043"/>
      <c r="AM9" s="1043"/>
      <c r="AN9" s="1044"/>
      <c r="AO9" s="116">
        <v>4214262</v>
      </c>
      <c r="AP9" s="116">
        <v>50192</v>
      </c>
      <c r="AQ9" s="139">
        <v>65316</v>
      </c>
      <c r="AR9" s="153">
        <v>-23.2</v>
      </c>
    </row>
    <row r="10" spans="1:46" ht="13.5" customHeight="1">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42" t="s">
        <v>209</v>
      </c>
      <c r="AL10" s="1043"/>
      <c r="AM10" s="1043"/>
      <c r="AN10" s="1044"/>
      <c r="AO10" s="117">
        <v>775584</v>
      </c>
      <c r="AP10" s="117">
        <v>9237</v>
      </c>
      <c r="AQ10" s="140">
        <v>6075</v>
      </c>
      <c r="AR10" s="154">
        <v>52</v>
      </c>
    </row>
    <row r="11" spans="1:46" ht="13.5" customHeight="1">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42" t="s">
        <v>401</v>
      </c>
      <c r="AL11" s="1043"/>
      <c r="AM11" s="1043"/>
      <c r="AN11" s="1044"/>
      <c r="AO11" s="117" t="s">
        <v>202</v>
      </c>
      <c r="AP11" s="117" t="s">
        <v>202</v>
      </c>
      <c r="AQ11" s="140">
        <v>1232</v>
      </c>
      <c r="AR11" s="154" t="s">
        <v>202</v>
      </c>
    </row>
    <row r="12" spans="1:46" ht="13.5" customHeight="1">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42" t="s">
        <v>238</v>
      </c>
      <c r="AL12" s="1043"/>
      <c r="AM12" s="1043"/>
      <c r="AN12" s="1044"/>
      <c r="AO12" s="117" t="s">
        <v>202</v>
      </c>
      <c r="AP12" s="117" t="s">
        <v>202</v>
      </c>
      <c r="AQ12" s="140">
        <v>18</v>
      </c>
      <c r="AR12" s="154" t="s">
        <v>202</v>
      </c>
    </row>
    <row r="13" spans="1:46" ht="13.5" customHeight="1">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42" t="s">
        <v>504</v>
      </c>
      <c r="AL13" s="1043"/>
      <c r="AM13" s="1043"/>
      <c r="AN13" s="1044"/>
      <c r="AO13" s="117">
        <v>177090</v>
      </c>
      <c r="AP13" s="117">
        <v>2109</v>
      </c>
      <c r="AQ13" s="140">
        <v>2791</v>
      </c>
      <c r="AR13" s="154">
        <v>-24.4</v>
      </c>
    </row>
    <row r="14" spans="1:46" ht="13.5" customHeight="1">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42" t="s">
        <v>505</v>
      </c>
      <c r="AL14" s="1043"/>
      <c r="AM14" s="1043"/>
      <c r="AN14" s="1044"/>
      <c r="AO14" s="117">
        <v>29671</v>
      </c>
      <c r="AP14" s="117">
        <v>353</v>
      </c>
      <c r="AQ14" s="140">
        <v>1364</v>
      </c>
      <c r="AR14" s="154">
        <v>-74.099999999999994</v>
      </c>
    </row>
    <row r="15" spans="1:46" ht="13.5" customHeight="1">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45" t="s">
        <v>313</v>
      </c>
      <c r="AL15" s="1046"/>
      <c r="AM15" s="1046"/>
      <c r="AN15" s="1047"/>
      <c r="AO15" s="117">
        <v>-251579</v>
      </c>
      <c r="AP15" s="117">
        <v>-2996</v>
      </c>
      <c r="AQ15" s="140">
        <v>-4006</v>
      </c>
      <c r="AR15" s="154">
        <v>-25.2</v>
      </c>
    </row>
    <row r="16" spans="1:46" ht="13">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45" t="s">
        <v>275</v>
      </c>
      <c r="AL16" s="1046"/>
      <c r="AM16" s="1046"/>
      <c r="AN16" s="1047"/>
      <c r="AO16" s="117">
        <v>4945028</v>
      </c>
      <c r="AP16" s="117">
        <v>58896</v>
      </c>
      <c r="AQ16" s="140">
        <v>72790</v>
      </c>
      <c r="AR16" s="154">
        <v>-19.100000000000001</v>
      </c>
    </row>
    <row r="17" spans="1:46" ht="13">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169</v>
      </c>
      <c r="AL19" s="90"/>
      <c r="AM19" s="90"/>
      <c r="AN19" s="90"/>
      <c r="AO19" s="90"/>
      <c r="AP19" s="90"/>
      <c r="AQ19" s="90"/>
      <c r="AR19" s="90"/>
    </row>
    <row r="20" spans="1:46" ht="13">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506</v>
      </c>
      <c r="AP20" s="128" t="s">
        <v>340</v>
      </c>
      <c r="AQ20" s="141" t="s">
        <v>40</v>
      </c>
      <c r="AR20" s="155"/>
    </row>
    <row r="21" spans="1:46" s="81" customFormat="1" ht="13">
      <c r="A21" s="83"/>
      <c r="AK21" s="1048" t="s">
        <v>507</v>
      </c>
      <c r="AL21" s="1049"/>
      <c r="AM21" s="1049"/>
      <c r="AN21" s="1050"/>
      <c r="AO21" s="119">
        <v>4.76</v>
      </c>
      <c r="AP21" s="129">
        <v>6.54</v>
      </c>
      <c r="AQ21" s="142">
        <v>-1.78</v>
      </c>
      <c r="AS21" s="161"/>
      <c r="AT21" s="83"/>
    </row>
    <row r="22" spans="1:46" s="81" customFormat="1" ht="13">
      <c r="A22" s="83"/>
      <c r="AK22" s="1048" t="s">
        <v>508</v>
      </c>
      <c r="AL22" s="1049"/>
      <c r="AM22" s="1049"/>
      <c r="AN22" s="1050"/>
      <c r="AO22" s="120">
        <v>100.8</v>
      </c>
      <c r="AP22" s="130">
        <v>98.3</v>
      </c>
      <c r="AQ22" s="143">
        <v>2.5</v>
      </c>
      <c r="AR22" s="131"/>
      <c r="AS22" s="161"/>
      <c r="AT22" s="83"/>
    </row>
    <row r="23" spans="1:46" s="81" customFormat="1" ht="13">
      <c r="A23" s="83"/>
      <c r="AP23" s="131"/>
      <c r="AQ23" s="131"/>
      <c r="AR23" s="131"/>
      <c r="AS23" s="161"/>
      <c r="AT23" s="83"/>
    </row>
    <row r="24" spans="1:46" s="81" customFormat="1" ht="13">
      <c r="A24" s="83"/>
      <c r="AP24" s="131"/>
      <c r="AQ24" s="131"/>
      <c r="AR24" s="131"/>
      <c r="AS24" s="161"/>
      <c r="AT24" s="83"/>
    </row>
    <row r="25" spans="1:46" s="81" customFormat="1" ht="13">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
      <c r="A26" s="1041" t="s">
        <v>509</v>
      </c>
      <c r="B26" s="1041"/>
      <c r="C26" s="1041"/>
      <c r="D26" s="1041"/>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c r="AK26" s="1041"/>
      <c r="AL26" s="1041"/>
      <c r="AM26" s="1041"/>
      <c r="AN26" s="1041"/>
      <c r="AO26" s="1041"/>
      <c r="AP26" s="1041"/>
      <c r="AQ26" s="1041"/>
      <c r="AR26" s="1041"/>
      <c r="AS26" s="1041"/>
    </row>
    <row r="27" spans="1:46" ht="13">
      <c r="A27" s="85"/>
      <c r="AO27" s="90"/>
      <c r="AP27" s="90"/>
      <c r="AQ27" s="90"/>
      <c r="AR27" s="90"/>
      <c r="AS27" s="90"/>
      <c r="AT27" s="90"/>
    </row>
    <row r="28" spans="1:46" ht="16.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121</v>
      </c>
      <c r="AL29" s="81"/>
      <c r="AM29" s="81"/>
      <c r="AN29" s="81"/>
      <c r="AO29" s="90"/>
      <c r="AP29" s="90"/>
      <c r="AQ29" s="90"/>
      <c r="AR29" s="90"/>
      <c r="AS29" s="164"/>
    </row>
    <row r="30" spans="1:46" ht="13.5" customHeight="1">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31" t="s">
        <v>83</v>
      </c>
      <c r="AP30" s="126"/>
      <c r="AQ30" s="137" t="s">
        <v>498</v>
      </c>
      <c r="AR30" s="151"/>
    </row>
    <row r="31" spans="1:46" ht="13">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32"/>
      <c r="AP31" s="127" t="s">
        <v>500</v>
      </c>
      <c r="AQ31" s="138" t="s">
        <v>501</v>
      </c>
      <c r="AR31" s="152" t="s">
        <v>502</v>
      </c>
    </row>
    <row r="32" spans="1:46" ht="27" customHeight="1">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5" t="s">
        <v>510</v>
      </c>
      <c r="AL32" s="1036"/>
      <c r="AM32" s="1036"/>
      <c r="AN32" s="1037"/>
      <c r="AO32" s="117">
        <v>2168916</v>
      </c>
      <c r="AP32" s="117">
        <v>25832</v>
      </c>
      <c r="AQ32" s="144">
        <v>35011</v>
      </c>
      <c r="AR32" s="154">
        <v>-26.2</v>
      </c>
    </row>
    <row r="33" spans="1:46" ht="13.5" customHeight="1">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5" t="s">
        <v>511</v>
      </c>
      <c r="AL33" s="1036"/>
      <c r="AM33" s="1036"/>
      <c r="AN33" s="1037"/>
      <c r="AO33" s="117" t="s">
        <v>202</v>
      </c>
      <c r="AP33" s="117" t="s">
        <v>202</v>
      </c>
      <c r="AQ33" s="144" t="s">
        <v>202</v>
      </c>
      <c r="AR33" s="154" t="s">
        <v>202</v>
      </c>
    </row>
    <row r="34" spans="1:46" ht="27" customHeight="1">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5" t="s">
        <v>512</v>
      </c>
      <c r="AL34" s="1036"/>
      <c r="AM34" s="1036"/>
      <c r="AN34" s="1037"/>
      <c r="AO34" s="117" t="s">
        <v>202</v>
      </c>
      <c r="AP34" s="117" t="s">
        <v>202</v>
      </c>
      <c r="AQ34" s="144">
        <v>4</v>
      </c>
      <c r="AR34" s="154" t="s">
        <v>202</v>
      </c>
    </row>
    <row r="35" spans="1:46" ht="27" customHeight="1">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5" t="s">
        <v>513</v>
      </c>
      <c r="AL35" s="1036"/>
      <c r="AM35" s="1036"/>
      <c r="AN35" s="1037"/>
      <c r="AO35" s="117">
        <v>143941</v>
      </c>
      <c r="AP35" s="117">
        <v>1714</v>
      </c>
      <c r="AQ35" s="144">
        <v>8351</v>
      </c>
      <c r="AR35" s="154">
        <v>-79.5</v>
      </c>
    </row>
    <row r="36" spans="1:46" ht="27" customHeight="1">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5" t="s">
        <v>36</v>
      </c>
      <c r="AL36" s="1036"/>
      <c r="AM36" s="1036"/>
      <c r="AN36" s="1037"/>
      <c r="AO36" s="117">
        <v>40952</v>
      </c>
      <c r="AP36" s="117">
        <v>488</v>
      </c>
      <c r="AQ36" s="144">
        <v>1645</v>
      </c>
      <c r="AR36" s="154">
        <v>-70.3</v>
      </c>
    </row>
    <row r="37" spans="1:46" ht="13.5" customHeight="1">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5" t="s">
        <v>354</v>
      </c>
      <c r="AL37" s="1036"/>
      <c r="AM37" s="1036"/>
      <c r="AN37" s="1037"/>
      <c r="AO37" s="117">
        <v>64497</v>
      </c>
      <c r="AP37" s="117">
        <v>768</v>
      </c>
      <c r="AQ37" s="144">
        <v>1050</v>
      </c>
      <c r="AR37" s="154">
        <v>-26.9</v>
      </c>
    </row>
    <row r="38" spans="1:46" ht="27" customHeight="1">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8" t="s">
        <v>514</v>
      </c>
      <c r="AL38" s="1039"/>
      <c r="AM38" s="1039"/>
      <c r="AN38" s="1040"/>
      <c r="AO38" s="121" t="s">
        <v>202</v>
      </c>
      <c r="AP38" s="121" t="s">
        <v>202</v>
      </c>
      <c r="AQ38" s="145">
        <v>1</v>
      </c>
      <c r="AR38" s="143" t="s">
        <v>202</v>
      </c>
      <c r="AS38" s="164"/>
    </row>
    <row r="39" spans="1:46" ht="13">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8" t="s">
        <v>56</v>
      </c>
      <c r="AL39" s="1039"/>
      <c r="AM39" s="1039"/>
      <c r="AN39" s="1040"/>
      <c r="AO39" s="117">
        <v>-548204</v>
      </c>
      <c r="AP39" s="117">
        <v>-6529</v>
      </c>
      <c r="AQ39" s="144">
        <v>-5851</v>
      </c>
      <c r="AR39" s="154">
        <v>11.6</v>
      </c>
      <c r="AS39" s="164"/>
    </row>
    <row r="40" spans="1:46" ht="27" customHeight="1">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5" t="s">
        <v>515</v>
      </c>
      <c r="AL40" s="1036"/>
      <c r="AM40" s="1036"/>
      <c r="AN40" s="1037"/>
      <c r="AO40" s="117">
        <v>-869787</v>
      </c>
      <c r="AP40" s="117">
        <v>-10359</v>
      </c>
      <c r="AQ40" s="144">
        <v>-27858</v>
      </c>
      <c r="AR40" s="154">
        <v>-62.8</v>
      </c>
      <c r="AS40" s="164"/>
    </row>
    <row r="41" spans="1:46" ht="13">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5" t="s">
        <v>390</v>
      </c>
      <c r="AL41" s="1026"/>
      <c r="AM41" s="1026"/>
      <c r="AN41" s="1027"/>
      <c r="AO41" s="117">
        <v>1000315</v>
      </c>
      <c r="AP41" s="117">
        <v>11914</v>
      </c>
      <c r="AQ41" s="144">
        <v>12351</v>
      </c>
      <c r="AR41" s="154">
        <v>-3.5</v>
      </c>
      <c r="AS41" s="164"/>
    </row>
    <row r="42" spans="1:46" ht="13">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516</v>
      </c>
      <c r="AL42" s="90"/>
      <c r="AM42" s="90"/>
      <c r="AN42" s="90"/>
      <c r="AO42" s="90"/>
      <c r="AP42" s="90"/>
      <c r="AQ42" s="131"/>
      <c r="AR42" s="131"/>
      <c r="AS42" s="164"/>
    </row>
    <row r="43" spans="1:46" ht="13">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2"/>
      <c r="AR48" s="87"/>
    </row>
    <row r="49" spans="1:44" ht="13.5" customHeight="1">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33" t="s">
        <v>83</v>
      </c>
      <c r="AN49" s="1028" t="s">
        <v>441</v>
      </c>
      <c r="AO49" s="1029"/>
      <c r="AP49" s="1029"/>
      <c r="AQ49" s="1029"/>
      <c r="AR49" s="1030"/>
    </row>
    <row r="50" spans="1:44" ht="13">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34"/>
      <c r="AN50" s="113" t="s">
        <v>489</v>
      </c>
      <c r="AO50" s="123" t="s">
        <v>490</v>
      </c>
      <c r="AP50" s="134" t="s">
        <v>519</v>
      </c>
      <c r="AQ50" s="147" t="s">
        <v>385</v>
      </c>
      <c r="AR50" s="157" t="s">
        <v>520</v>
      </c>
    </row>
    <row r="51" spans="1:44" ht="13">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499</v>
      </c>
      <c r="AL51" s="102"/>
      <c r="AM51" s="107">
        <v>3990244</v>
      </c>
      <c r="AN51" s="114">
        <v>48200</v>
      </c>
      <c r="AO51" s="124">
        <v>9</v>
      </c>
      <c r="AP51" s="135">
        <v>69185</v>
      </c>
      <c r="AQ51" s="148">
        <v>-2</v>
      </c>
      <c r="AR51" s="158">
        <v>11</v>
      </c>
    </row>
    <row r="52" spans="1:44" ht="13">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277</v>
      </c>
      <c r="AM52" s="108">
        <v>2914265</v>
      </c>
      <c r="AN52" s="115">
        <v>35203</v>
      </c>
      <c r="AO52" s="125">
        <v>0.8</v>
      </c>
      <c r="AP52" s="136">
        <v>38519</v>
      </c>
      <c r="AQ52" s="149">
        <v>3</v>
      </c>
      <c r="AR52" s="159">
        <v>-2.2000000000000002</v>
      </c>
    </row>
    <row r="53" spans="1:44" ht="13">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521</v>
      </c>
      <c r="AL53" s="102"/>
      <c r="AM53" s="107">
        <v>3164522</v>
      </c>
      <c r="AN53" s="114">
        <v>37758</v>
      </c>
      <c r="AO53" s="124">
        <v>-21.7</v>
      </c>
      <c r="AP53" s="135">
        <v>70166</v>
      </c>
      <c r="AQ53" s="148">
        <v>1.4</v>
      </c>
      <c r="AR53" s="158">
        <v>-23.1</v>
      </c>
    </row>
    <row r="54" spans="1:44" ht="13">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277</v>
      </c>
      <c r="AM54" s="108">
        <v>2631208</v>
      </c>
      <c r="AN54" s="115">
        <v>31395</v>
      </c>
      <c r="AO54" s="125">
        <v>-10.8</v>
      </c>
      <c r="AP54" s="136">
        <v>36115</v>
      </c>
      <c r="AQ54" s="149">
        <v>-6.2</v>
      </c>
      <c r="AR54" s="159">
        <v>-4.5999999999999996</v>
      </c>
    </row>
    <row r="55" spans="1:44" ht="13">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475</v>
      </c>
      <c r="AL55" s="102"/>
      <c r="AM55" s="107">
        <v>4414252</v>
      </c>
      <c r="AN55" s="114">
        <v>52450</v>
      </c>
      <c r="AO55" s="124">
        <v>38.9</v>
      </c>
      <c r="AP55" s="135">
        <v>70329</v>
      </c>
      <c r="AQ55" s="148">
        <v>0.2</v>
      </c>
      <c r="AR55" s="158">
        <v>38.700000000000003</v>
      </c>
    </row>
    <row r="56" spans="1:44" ht="13">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277</v>
      </c>
      <c r="AM56" s="108">
        <v>2874916</v>
      </c>
      <c r="AN56" s="115">
        <v>34160</v>
      </c>
      <c r="AO56" s="125">
        <v>8.8000000000000007</v>
      </c>
      <c r="AP56" s="136">
        <v>39403</v>
      </c>
      <c r="AQ56" s="149">
        <v>9.1</v>
      </c>
      <c r="AR56" s="159">
        <v>-0.3</v>
      </c>
    </row>
    <row r="57" spans="1:44" ht="13">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321</v>
      </c>
      <c r="AL57" s="102"/>
      <c r="AM57" s="107">
        <v>3681319</v>
      </c>
      <c r="AN57" s="114">
        <v>43958</v>
      </c>
      <c r="AO57" s="124">
        <v>-16.2</v>
      </c>
      <c r="AP57" s="135">
        <v>45945</v>
      </c>
      <c r="AQ57" s="148">
        <v>-34.700000000000003</v>
      </c>
      <c r="AR57" s="158">
        <v>18.5</v>
      </c>
    </row>
    <row r="58" spans="1:44" ht="13">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277</v>
      </c>
      <c r="AM58" s="108">
        <v>2726355</v>
      </c>
      <c r="AN58" s="115">
        <v>32555</v>
      </c>
      <c r="AO58" s="125">
        <v>-4.7</v>
      </c>
      <c r="AP58" s="136">
        <v>25180</v>
      </c>
      <c r="AQ58" s="149">
        <v>-36.1</v>
      </c>
      <c r="AR58" s="159">
        <v>31.4</v>
      </c>
    </row>
    <row r="59" spans="1:44" ht="13">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138</v>
      </c>
      <c r="AL59" s="102"/>
      <c r="AM59" s="107">
        <v>3043096</v>
      </c>
      <c r="AN59" s="114">
        <v>36244</v>
      </c>
      <c r="AO59" s="124">
        <v>-17.5</v>
      </c>
      <c r="AP59" s="135">
        <v>44475</v>
      </c>
      <c r="AQ59" s="148">
        <v>-3.2</v>
      </c>
      <c r="AR59" s="158">
        <v>-14.3</v>
      </c>
    </row>
    <row r="60" spans="1:44" ht="13">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277</v>
      </c>
      <c r="AM60" s="108">
        <v>2200450</v>
      </c>
      <c r="AN60" s="115">
        <v>26208</v>
      </c>
      <c r="AO60" s="125">
        <v>-19.5</v>
      </c>
      <c r="AP60" s="136">
        <v>24780</v>
      </c>
      <c r="AQ60" s="149">
        <v>-1.6</v>
      </c>
      <c r="AR60" s="159">
        <v>-17.899999999999999</v>
      </c>
    </row>
    <row r="61" spans="1:44" ht="13">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522</v>
      </c>
      <c r="AL61" s="105"/>
      <c r="AM61" s="107">
        <v>3658687</v>
      </c>
      <c r="AN61" s="114">
        <v>43722</v>
      </c>
      <c r="AO61" s="124">
        <v>-1.5</v>
      </c>
      <c r="AP61" s="135">
        <v>60020</v>
      </c>
      <c r="AQ61" s="150">
        <v>-7.7</v>
      </c>
      <c r="AR61" s="158">
        <v>6.2</v>
      </c>
    </row>
    <row r="62" spans="1:44" ht="13">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277</v>
      </c>
      <c r="AM62" s="108">
        <v>2669439</v>
      </c>
      <c r="AN62" s="115">
        <v>31904</v>
      </c>
      <c r="AO62" s="125">
        <v>-5.0999999999999996</v>
      </c>
      <c r="AP62" s="136">
        <v>32799</v>
      </c>
      <c r="AQ62" s="149">
        <v>-6.4</v>
      </c>
      <c r="AR62" s="159">
        <v>1.3</v>
      </c>
    </row>
    <row r="63" spans="1:44" ht="13">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c r="AK67" s="90"/>
      <c r="AL67" s="90"/>
      <c r="AM67" s="90"/>
      <c r="AN67" s="90"/>
      <c r="AO67" s="90"/>
      <c r="AP67" s="90"/>
      <c r="AQ67" s="90"/>
      <c r="AR67" s="90"/>
      <c r="AS67" s="90"/>
      <c r="AT67" s="90"/>
    </row>
    <row r="68" spans="1:46" ht="13.5" hidden="1" customHeight="1">
      <c r="AK68" s="90"/>
      <c r="AL68" s="90"/>
      <c r="AM68" s="90"/>
      <c r="AN68" s="90"/>
      <c r="AO68" s="90"/>
      <c r="AP68" s="90"/>
      <c r="AQ68" s="90"/>
      <c r="AR68" s="90"/>
    </row>
    <row r="69" spans="1:46" ht="13.5" hidden="1" customHeight="1">
      <c r="AK69" s="90"/>
      <c r="AL69" s="90"/>
      <c r="AM69" s="90"/>
      <c r="AN69" s="90"/>
      <c r="AO69" s="90"/>
      <c r="AP69" s="90"/>
      <c r="AQ69" s="90"/>
      <c r="AR69" s="90"/>
    </row>
    <row r="70" spans="1:46" ht="13" hidden="1">
      <c r="AK70" s="90"/>
      <c r="AL70" s="90"/>
      <c r="AM70" s="90"/>
      <c r="AN70" s="90"/>
      <c r="AO70" s="90"/>
      <c r="AP70" s="90"/>
      <c r="AQ70" s="90"/>
      <c r="AR70" s="90"/>
    </row>
    <row r="71" spans="1:46" ht="13" hidden="1">
      <c r="AK71" s="90"/>
      <c r="AL71" s="90"/>
      <c r="AM71" s="90"/>
      <c r="AN71" s="90"/>
      <c r="AO71" s="90"/>
      <c r="AP71" s="90"/>
      <c r="AQ71" s="90"/>
      <c r="AR71" s="90"/>
    </row>
    <row r="72" spans="1:46" ht="13" hidden="1">
      <c r="AK72" s="90"/>
      <c r="AL72" s="90"/>
      <c r="AM72" s="90"/>
      <c r="AN72" s="90"/>
      <c r="AO72" s="90"/>
      <c r="AP72" s="90"/>
      <c r="AQ72" s="90"/>
      <c r="AR72" s="90"/>
    </row>
    <row r="73" spans="1:46" ht="13" hidden="1">
      <c r="AK73" s="90"/>
      <c r="AL73" s="90"/>
      <c r="AM73" s="90"/>
      <c r="AN73" s="90"/>
      <c r="AO73" s="90"/>
      <c r="AP73" s="90"/>
      <c r="AQ73" s="90"/>
      <c r="AR73" s="90"/>
    </row>
  </sheetData>
  <sheetProtection algorithmName="SHA-512" hashValue="V5lWNTN4zJmq9p11YNHkWvsiWVXRncZBI1zeu4M10xeH0hipO5O8Vjk7U7FhE1829F5lSjEVsH8i0e6jhz57yg==" saltValue="ybWbbw3FVtYEtz3bhsXhC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cols>
    <col min="1" max="125" width="2.453125" style="77" customWidth="1"/>
    <col min="126" max="126" width="9" style="78" hidden="1" customWidth="1"/>
    <col min="127" max="16384" width="9" style="78" hidden="1"/>
  </cols>
  <sheetData>
    <row r="1" spans="2:125" ht="13.5" customHeight="1">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c r="B2" s="78"/>
      <c r="DG2" s="78"/>
    </row>
    <row r="3" spans="2:125" ht="13">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row r="5" spans="2:125" ht="13"/>
    <row r="6" spans="2:125" ht="13"/>
    <row r="7" spans="2:125" ht="13"/>
    <row r="8" spans="2:125" ht="13"/>
    <row r="9" spans="2:125" ht="13">
      <c r="DU9" s="78"/>
    </row>
    <row r="10" spans="2:125" ht="13"/>
    <row r="11" spans="2:125" ht="13"/>
    <row r="12" spans="2:125" ht="13"/>
    <row r="13" spans="2:125" ht="13"/>
    <row r="14" spans="2:125" ht="13"/>
    <row r="15" spans="2:125" ht="13"/>
    <row r="16" spans="2:125" ht="13"/>
    <row r="17" spans="125:125" ht="13">
      <c r="DU17" s="78"/>
    </row>
    <row r="18" spans="125:125" ht="13"/>
    <row r="19" spans="125:125" ht="13"/>
    <row r="20" spans="125:125" ht="13">
      <c r="DU20" s="78"/>
    </row>
    <row r="21" spans="125:125" ht="13">
      <c r="DU21" s="78"/>
    </row>
    <row r="22" spans="125:125" ht="13"/>
    <row r="23" spans="125:125" ht="13"/>
    <row r="24" spans="125:125" ht="13"/>
    <row r="25" spans="125:125" ht="13"/>
    <row r="26" spans="125:125" ht="13"/>
    <row r="27" spans="125:125" ht="13"/>
    <row r="28" spans="125:125" ht="13">
      <c r="DU28" s="78"/>
    </row>
    <row r="29" spans="125:125" ht="13"/>
    <row r="30" spans="125:125" ht="13"/>
    <row r="31" spans="125:125" ht="13"/>
    <row r="32" spans="125:125" ht="13"/>
    <row r="33" spans="2:125" ht="13">
      <c r="B33" s="78"/>
      <c r="G33" s="78"/>
      <c r="I33" s="78"/>
    </row>
    <row r="34" spans="2:125" ht="13">
      <c r="C34" s="78"/>
      <c r="P34" s="78"/>
      <c r="DE34" s="78"/>
      <c r="DH34" s="78"/>
    </row>
    <row r="35" spans="2:125" ht="13">
      <c r="D35" s="78"/>
      <c r="E35" s="78"/>
      <c r="DG35" s="78"/>
      <c r="DJ35" s="78"/>
      <c r="DP35" s="78"/>
      <c r="DQ35" s="78"/>
      <c r="DR35" s="78"/>
      <c r="DS35" s="78"/>
      <c r="DT35" s="78"/>
      <c r="DU35" s="78"/>
    </row>
    <row r="36" spans="2:125" ht="13">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c r="DU37" s="78"/>
    </row>
    <row r="38" spans="2:125" ht="13">
      <c r="DT38" s="78"/>
      <c r="DU38" s="78"/>
    </row>
    <row r="39" spans="2:125" ht="13"/>
    <row r="40" spans="2:125" ht="13">
      <c r="DH40" s="78"/>
    </row>
    <row r="41" spans="2:125" ht="13">
      <c r="DE41" s="78"/>
    </row>
    <row r="42" spans="2:125" ht="13">
      <c r="DG42" s="78"/>
      <c r="DJ42" s="78"/>
    </row>
    <row r="43" spans="2:125" ht="13">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c r="DU44" s="78"/>
    </row>
    <row r="45" spans="2:125" ht="13"/>
    <row r="46" spans="2:125" ht="13"/>
    <row r="47" spans="2:125" ht="13"/>
    <row r="48" spans="2:125" ht="13">
      <c r="DT48" s="78"/>
      <c r="DU48" s="78"/>
    </row>
    <row r="49" spans="120:125" ht="13">
      <c r="DU49" s="78"/>
    </row>
    <row r="50" spans="120:125" ht="13">
      <c r="DU50" s="78"/>
    </row>
    <row r="51" spans="120:125" ht="13">
      <c r="DP51" s="78"/>
      <c r="DQ51" s="78"/>
      <c r="DR51" s="78"/>
      <c r="DS51" s="78"/>
      <c r="DT51" s="78"/>
      <c r="DU51" s="78"/>
    </row>
    <row r="52" spans="120:125" ht="13"/>
    <row r="53" spans="120:125" ht="13"/>
    <row r="54" spans="120:125" ht="13">
      <c r="DU54" s="78"/>
    </row>
    <row r="55" spans="120:125" ht="13"/>
    <row r="56" spans="120:125" ht="13"/>
    <row r="57" spans="120:125" ht="13"/>
    <row r="58" spans="120:125" ht="13">
      <c r="DU58" s="78"/>
    </row>
    <row r="59" spans="120:125" ht="13"/>
    <row r="60" spans="120:125" ht="13"/>
    <row r="61" spans="120:125" ht="13"/>
    <row r="62" spans="120:125" ht="13"/>
    <row r="63" spans="120:125" ht="13">
      <c r="DU63" s="78"/>
    </row>
    <row r="64" spans="120:125" ht="13">
      <c r="DT64" s="78"/>
      <c r="DU64" s="78"/>
    </row>
    <row r="65" spans="123:125" ht="13"/>
    <row r="66" spans="123:125" ht="13"/>
    <row r="67" spans="123:125" ht="13"/>
    <row r="68" spans="123:125" ht="13"/>
    <row r="69" spans="123:125" ht="13">
      <c r="DS69" s="78"/>
      <c r="DT69" s="78"/>
      <c r="DU69" s="78"/>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8"/>
    </row>
    <row r="83" spans="116:125" ht="13">
      <c r="DM83" s="78"/>
      <c r="DN83" s="78"/>
      <c r="DO83" s="78"/>
      <c r="DP83" s="78"/>
      <c r="DQ83" s="78"/>
      <c r="DR83" s="78"/>
      <c r="DS83" s="78"/>
      <c r="DT83" s="78"/>
      <c r="DU83" s="78"/>
    </row>
    <row r="84" spans="116:125" ht="13"/>
    <row r="85" spans="116:125" ht="13"/>
    <row r="86" spans="116:125" ht="13"/>
    <row r="87" spans="116:125" ht="13"/>
    <row r="88" spans="116:125" ht="13">
      <c r="DU88" s="78"/>
    </row>
    <row r="89" spans="116:125" ht="13"/>
    <row r="90" spans="116:125" ht="13"/>
    <row r="91" spans="116:125" ht="13"/>
    <row r="92" spans="116:125" ht="13.5" customHeight="1"/>
    <row r="93" spans="116:125" ht="13.5" customHeight="1"/>
    <row r="94" spans="116:125" ht="13.5" customHeight="1">
      <c r="DS94" s="78"/>
      <c r="DT94" s="78"/>
      <c r="DU94" s="78"/>
    </row>
    <row r="95" spans="116:125" ht="13.5" customHeight="1">
      <c r="DU95" s="78"/>
    </row>
    <row r="96" spans="116:125" ht="13.5" customHeight="1"/>
    <row r="97" spans="124:125" ht="13.5" customHeight="1"/>
    <row r="98" spans="124:125" ht="13.5" customHeight="1"/>
    <row r="99" spans="124:125" ht="13.5" customHeight="1"/>
    <row r="100" spans="124:125" ht="13.5" customHeight="1"/>
    <row r="101" spans="124:125" ht="13.5" customHeight="1">
      <c r="DU101" s="78"/>
    </row>
    <row r="102" spans="124:125" ht="13.5" customHeight="1"/>
    <row r="103" spans="124:125" ht="13.5" customHeight="1"/>
    <row r="104" spans="124:125" ht="13.5" customHeight="1">
      <c r="DT104" s="78"/>
      <c r="DU104" s="7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8" t="s">
        <v>95</v>
      </c>
    </row>
    <row r="121" spans="125:125" ht="13.5" hidden="1" customHeight="1">
      <c r="DU121" s="78"/>
    </row>
  </sheetData>
  <sheetProtection algorithmName="SHA-512" hashValue="vivA+g0dmtxxqEeRKNmFN4R9I9PnQX/Myv3L0T7JHvHkgg+m/uXkxgv6wp1JHiizVt6qzqjZSLKvni2Jyv83wQ==" saltValue="qYpxDlJAMFr/43JwrEl6S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cols>
    <col min="1" max="125" width="2.453125" style="77" customWidth="1"/>
    <col min="126" max="142" width="0" style="78" hidden="1" customWidth="1"/>
    <col min="143" max="143" width="9" style="78" hidden="1" customWidth="1"/>
    <col min="144" max="16384" width="9" style="78" hidden="1"/>
  </cols>
  <sheetData>
    <row r="1" spans="1:125" ht="13.5" customHeight="1">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c r="B2" s="78"/>
      <c r="T2" s="78"/>
    </row>
    <row r="3" spans="1:125" ht="13">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8"/>
      <c r="G33" s="78"/>
      <c r="I33" s="78"/>
    </row>
    <row r="34" spans="2:125" ht="13">
      <c r="C34" s="78"/>
      <c r="P34" s="78"/>
      <c r="R34" s="78"/>
      <c r="U34" s="78"/>
    </row>
    <row r="35" spans="2:125" ht="13">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c r="F36" s="78"/>
      <c r="H36" s="78"/>
      <c r="J36" s="78"/>
      <c r="K36" s="78"/>
      <c r="L36" s="78"/>
      <c r="M36" s="78"/>
      <c r="N36" s="78"/>
      <c r="O36" s="78"/>
      <c r="Q36" s="78"/>
      <c r="S36" s="78"/>
      <c r="V36" s="78"/>
    </row>
    <row r="37" spans="2:125" ht="13"/>
    <row r="38" spans="2:125" ht="13"/>
    <row r="39" spans="2:125" ht="13"/>
    <row r="40" spans="2:125" ht="13">
      <c r="U40" s="78"/>
    </row>
    <row r="41" spans="2:125" ht="13">
      <c r="R41" s="78"/>
    </row>
    <row r="42" spans="2:125" ht="13">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c r="Q43" s="78"/>
      <c r="S43" s="78"/>
      <c r="V43" s="78"/>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7" t="s">
        <v>95</v>
      </c>
    </row>
  </sheetData>
  <sheetProtection algorithmName="SHA-512" hashValue="fEY46Q1J7jb+D/Pg13U1cUfLT69rwArbjz1YrYihRzUYIcnVKyVoB+S3ZVfAsE8cUogILzxb5kT8vnYsYMbkzw==" saltValue="nAR3QuqiSQZPWvKheId3i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31" zoomScaleSheetLayoutView="100" workbookViewId="0"/>
  </sheetViews>
  <sheetFormatPr defaultColWidth="0" defaultRowHeight="13.5" customHeight="1" zeroHeight="1"/>
  <cols>
    <col min="1" max="1" width="8.26953125" style="46" customWidth="1"/>
    <col min="2" max="16" width="14.6328125" style="46" customWidth="1"/>
    <col min="17" max="17" width="0" style="46" hidden="1" customWidth="1"/>
    <col min="18" max="16384" width="0" style="4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
      <c r="C45" s="85"/>
      <c r="D45" s="85"/>
      <c r="E45" s="85"/>
      <c r="F45" s="85"/>
      <c r="G45" s="85"/>
      <c r="H45" s="85"/>
      <c r="I45" s="85"/>
      <c r="J45" s="180" t="s">
        <v>2</v>
      </c>
    </row>
    <row r="46" spans="2:10" ht="29.25" customHeight="1">
      <c r="B46" s="166" t="s">
        <v>8</v>
      </c>
      <c r="C46" s="170"/>
      <c r="D46" s="170"/>
      <c r="E46" s="171" t="s">
        <v>16</v>
      </c>
      <c r="F46" s="172" t="s">
        <v>524</v>
      </c>
      <c r="G46" s="176" t="s">
        <v>525</v>
      </c>
      <c r="H46" s="176" t="s">
        <v>526</v>
      </c>
      <c r="I46" s="176" t="s">
        <v>527</v>
      </c>
      <c r="J46" s="181" t="s">
        <v>528</v>
      </c>
    </row>
    <row r="47" spans="2:10" ht="57.75" customHeight="1">
      <c r="B47" s="167"/>
      <c r="C47" s="1051" t="s">
        <v>3</v>
      </c>
      <c r="D47" s="1051"/>
      <c r="E47" s="1052"/>
      <c r="F47" s="173">
        <v>8.8800000000000008</v>
      </c>
      <c r="G47" s="177">
        <v>9.08</v>
      </c>
      <c r="H47" s="177">
        <v>11.78</v>
      </c>
      <c r="I47" s="177">
        <v>11.34</v>
      </c>
      <c r="J47" s="182">
        <v>11.6</v>
      </c>
    </row>
    <row r="48" spans="2:10" ht="57.75" customHeight="1">
      <c r="B48" s="168"/>
      <c r="C48" s="1053" t="s">
        <v>4</v>
      </c>
      <c r="D48" s="1053"/>
      <c r="E48" s="1054"/>
      <c r="F48" s="174">
        <v>9.83</v>
      </c>
      <c r="G48" s="178">
        <v>11.14</v>
      </c>
      <c r="H48" s="178">
        <v>11.04</v>
      </c>
      <c r="I48" s="178">
        <v>18.600000000000001</v>
      </c>
      <c r="J48" s="183">
        <v>16.760000000000002</v>
      </c>
    </row>
    <row r="49" spans="2:10" ht="57.75" customHeight="1">
      <c r="B49" s="169"/>
      <c r="C49" s="1055" t="s">
        <v>15</v>
      </c>
      <c r="D49" s="1055"/>
      <c r="E49" s="1056"/>
      <c r="F49" s="175">
        <v>3.96</v>
      </c>
      <c r="G49" s="179">
        <v>2.35</v>
      </c>
      <c r="H49" s="179">
        <v>2.91</v>
      </c>
      <c r="I49" s="179">
        <v>6.99</v>
      </c>
      <c r="J49" s="184" t="s">
        <v>529</v>
      </c>
    </row>
    <row r="50" spans="2:10" ht="13"/>
  </sheetData>
  <sheetProtection algorithmName="SHA-512" hashValue="Zs+aX1oXlLDgxlWLKNyyXRqbEnSO/6JwJkd3jrN94RYgFxDoqkW5PMh7G44kNjc8jjOQCpVB91cP2ywmh9e13w==" saltValue="J1QKdFH5v8u9bnMnGO5HE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43" zoomScaleSheetLayoutView="100" workbookViewId="0">
      <selection activeCell="M44" sqref="M44"/>
    </sheetView>
  </sheetViews>
  <sheetFormatPr defaultColWidth="0" defaultRowHeight="13.5" customHeight="1" zeroHeight="1"/>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c r="A1" s="185"/>
      <c r="B1" s="185"/>
      <c r="C1" s="185"/>
      <c r="D1" s="185"/>
      <c r="E1" s="185"/>
      <c r="F1" s="185"/>
      <c r="G1" s="185"/>
      <c r="H1" s="185"/>
      <c r="I1" s="185"/>
      <c r="J1" s="185"/>
      <c r="K1" s="185"/>
      <c r="L1" s="185"/>
      <c r="M1" s="185"/>
      <c r="N1" s="185"/>
      <c r="O1" s="185"/>
      <c r="P1" s="185"/>
    </row>
    <row r="2" spans="1:16" ht="16.5" customHeight="1">
      <c r="A2" s="185"/>
      <c r="B2" s="185"/>
      <c r="C2" s="185"/>
      <c r="D2" s="185"/>
      <c r="E2" s="185"/>
      <c r="F2" s="185"/>
      <c r="G2" s="185"/>
      <c r="H2" s="185"/>
      <c r="I2" s="185"/>
      <c r="J2" s="185"/>
      <c r="K2" s="185"/>
      <c r="L2" s="185"/>
      <c r="M2" s="185"/>
      <c r="N2" s="185"/>
      <c r="O2" s="185"/>
      <c r="P2" s="185"/>
    </row>
    <row r="3" spans="1:16" ht="16.5" customHeight="1">
      <c r="A3" s="185"/>
      <c r="B3" s="185"/>
      <c r="C3" s="185"/>
      <c r="D3" s="185"/>
      <c r="E3" s="185"/>
      <c r="F3" s="185"/>
      <c r="G3" s="185"/>
      <c r="H3" s="185"/>
      <c r="I3" s="185"/>
      <c r="J3" s="185"/>
      <c r="K3" s="185"/>
      <c r="L3" s="185"/>
      <c r="M3" s="185"/>
      <c r="N3" s="185"/>
      <c r="O3" s="185"/>
      <c r="P3" s="185"/>
    </row>
    <row r="4" spans="1:16" ht="16.5" customHeight="1">
      <c r="A4" s="185"/>
      <c r="B4" s="185"/>
      <c r="C4" s="185"/>
      <c r="D4" s="185"/>
      <c r="E4" s="185"/>
      <c r="F4" s="185"/>
      <c r="G4" s="185"/>
      <c r="H4" s="185"/>
      <c r="I4" s="185"/>
      <c r="J4" s="185"/>
      <c r="K4" s="185"/>
      <c r="L4" s="185"/>
      <c r="M4" s="185"/>
      <c r="N4" s="185"/>
      <c r="O4" s="185"/>
      <c r="P4" s="185"/>
    </row>
    <row r="5" spans="1:16" ht="16.5" customHeight="1">
      <c r="A5" s="185"/>
      <c r="B5" s="185"/>
      <c r="C5" s="185"/>
      <c r="D5" s="185"/>
      <c r="E5" s="185"/>
      <c r="F5" s="185"/>
      <c r="G5" s="185"/>
      <c r="H5" s="185"/>
      <c r="I5" s="185"/>
      <c r="J5" s="185"/>
      <c r="K5" s="185"/>
      <c r="L5" s="185"/>
      <c r="M5" s="185"/>
      <c r="N5" s="185"/>
      <c r="O5" s="185"/>
      <c r="P5" s="185"/>
    </row>
    <row r="6" spans="1:16" ht="16.5" customHeight="1">
      <c r="A6" s="185"/>
      <c r="B6" s="185"/>
      <c r="C6" s="185"/>
      <c r="D6" s="185"/>
      <c r="E6" s="185"/>
      <c r="F6" s="185"/>
      <c r="G6" s="185"/>
      <c r="H6" s="185"/>
      <c r="I6" s="185"/>
      <c r="J6" s="185"/>
      <c r="K6" s="185"/>
      <c r="L6" s="185"/>
      <c r="M6" s="185"/>
      <c r="N6" s="185"/>
      <c r="O6" s="185"/>
      <c r="P6" s="185"/>
    </row>
    <row r="7" spans="1:16" ht="16.5" customHeight="1">
      <c r="A7" s="185"/>
      <c r="B7" s="185"/>
      <c r="C7" s="185"/>
      <c r="D7" s="185"/>
      <c r="E7" s="185"/>
      <c r="F7" s="185"/>
      <c r="G7" s="185"/>
      <c r="H7" s="185"/>
      <c r="I7" s="185"/>
      <c r="J7" s="185"/>
      <c r="K7" s="185"/>
      <c r="L7" s="185"/>
      <c r="M7" s="185"/>
      <c r="N7" s="185"/>
      <c r="O7" s="185"/>
      <c r="P7" s="185"/>
    </row>
    <row r="8" spans="1:16" ht="16.5" customHeight="1">
      <c r="A8" s="185"/>
      <c r="B8" s="185"/>
      <c r="C8" s="185"/>
      <c r="D8" s="185"/>
      <c r="E8" s="185"/>
      <c r="F8" s="185"/>
      <c r="G8" s="185"/>
      <c r="H8" s="185"/>
      <c r="I8" s="185"/>
      <c r="J8" s="185"/>
      <c r="K8" s="185"/>
      <c r="L8" s="185"/>
      <c r="M8" s="185"/>
      <c r="N8" s="185"/>
      <c r="O8" s="185"/>
      <c r="P8" s="185"/>
    </row>
    <row r="9" spans="1:16" ht="16.5" customHeight="1">
      <c r="A9" s="185"/>
      <c r="B9" s="185"/>
      <c r="C9" s="185"/>
      <c r="D9" s="185"/>
      <c r="E9" s="185"/>
      <c r="F9" s="185"/>
      <c r="G9" s="185"/>
      <c r="H9" s="185"/>
      <c r="I9" s="185"/>
      <c r="J9" s="185"/>
      <c r="K9" s="185"/>
      <c r="L9" s="185"/>
      <c r="M9" s="185"/>
      <c r="N9" s="185"/>
      <c r="O9" s="185"/>
      <c r="P9" s="185"/>
    </row>
    <row r="10" spans="1:16" ht="16.5" customHeight="1">
      <c r="A10" s="185"/>
      <c r="B10" s="185"/>
      <c r="C10" s="185"/>
      <c r="D10" s="185"/>
      <c r="E10" s="185"/>
      <c r="F10" s="185"/>
      <c r="G10" s="185"/>
      <c r="H10" s="185"/>
      <c r="I10" s="185"/>
      <c r="J10" s="185"/>
      <c r="K10" s="185"/>
      <c r="L10" s="185"/>
      <c r="M10" s="185"/>
      <c r="N10" s="185"/>
      <c r="O10" s="185"/>
      <c r="P10" s="185"/>
    </row>
    <row r="11" spans="1:16" ht="16.5" customHeight="1">
      <c r="A11" s="185"/>
      <c r="B11" s="185"/>
      <c r="C11" s="185"/>
      <c r="D11" s="185"/>
      <c r="E11" s="185"/>
      <c r="F11" s="185"/>
      <c r="G11" s="185"/>
      <c r="H11" s="185"/>
      <c r="I11" s="185"/>
      <c r="J11" s="185"/>
      <c r="K11" s="185"/>
      <c r="L11" s="185"/>
      <c r="M11" s="185"/>
      <c r="N11" s="185"/>
      <c r="O11" s="185"/>
      <c r="P11" s="185"/>
    </row>
    <row r="12" spans="1:16" ht="16.5" customHeight="1">
      <c r="A12" s="185"/>
      <c r="B12" s="185"/>
      <c r="C12" s="185"/>
      <c r="D12" s="185"/>
      <c r="E12" s="185"/>
      <c r="F12" s="185"/>
      <c r="G12" s="185"/>
      <c r="H12" s="185"/>
      <c r="I12" s="185"/>
      <c r="J12" s="185"/>
      <c r="K12" s="185"/>
      <c r="L12" s="185"/>
      <c r="M12" s="185"/>
      <c r="N12" s="185"/>
      <c r="O12" s="185"/>
      <c r="P12" s="185"/>
    </row>
    <row r="13" spans="1:16" ht="16.5" customHeight="1">
      <c r="A13" s="185"/>
      <c r="B13" s="185"/>
      <c r="C13" s="185"/>
      <c r="D13" s="185"/>
      <c r="E13" s="185"/>
      <c r="F13" s="185"/>
      <c r="G13" s="185"/>
      <c r="H13" s="185"/>
      <c r="I13" s="185"/>
      <c r="J13" s="185"/>
      <c r="K13" s="185"/>
      <c r="L13" s="185"/>
      <c r="M13" s="185"/>
      <c r="N13" s="185"/>
      <c r="O13" s="185"/>
      <c r="P13" s="185"/>
    </row>
    <row r="14" spans="1:16" ht="16.5" customHeight="1">
      <c r="A14" s="185"/>
      <c r="B14" s="185"/>
      <c r="C14" s="185"/>
      <c r="D14" s="185"/>
      <c r="E14" s="185"/>
      <c r="F14" s="185"/>
      <c r="G14" s="185"/>
      <c r="H14" s="185"/>
      <c r="I14" s="185"/>
      <c r="J14" s="185"/>
      <c r="K14" s="185"/>
      <c r="L14" s="185"/>
      <c r="M14" s="185"/>
      <c r="N14" s="185"/>
      <c r="O14" s="185"/>
      <c r="P14" s="185"/>
    </row>
    <row r="15" spans="1:16" ht="16.5" customHeight="1">
      <c r="A15" s="185"/>
      <c r="B15" s="185"/>
      <c r="C15" s="185"/>
      <c r="D15" s="185"/>
      <c r="E15" s="185"/>
      <c r="F15" s="185"/>
      <c r="G15" s="185"/>
      <c r="H15" s="185"/>
      <c r="I15" s="185"/>
      <c r="J15" s="185"/>
      <c r="K15" s="185"/>
      <c r="L15" s="185"/>
      <c r="M15" s="185"/>
      <c r="N15" s="185"/>
      <c r="O15" s="185"/>
      <c r="P15" s="185"/>
    </row>
    <row r="16" spans="1:16" ht="16.5" customHeight="1">
      <c r="A16" s="185"/>
      <c r="B16" s="185"/>
      <c r="C16" s="185"/>
      <c r="D16" s="185"/>
      <c r="E16" s="185"/>
      <c r="F16" s="185"/>
      <c r="G16" s="185"/>
      <c r="H16" s="185"/>
      <c r="I16" s="185"/>
      <c r="J16" s="185"/>
      <c r="K16" s="185"/>
      <c r="L16" s="185"/>
      <c r="M16" s="185"/>
      <c r="N16" s="185"/>
      <c r="O16" s="185"/>
      <c r="P16" s="185"/>
    </row>
    <row r="17" spans="1:16" ht="16.5" customHeight="1">
      <c r="A17" s="185"/>
      <c r="B17" s="185"/>
      <c r="C17" s="185"/>
      <c r="D17" s="185"/>
      <c r="E17" s="185"/>
      <c r="F17" s="185"/>
      <c r="G17" s="185"/>
      <c r="H17" s="185"/>
      <c r="I17" s="185"/>
      <c r="J17" s="185"/>
      <c r="K17" s="185"/>
      <c r="L17" s="185"/>
      <c r="M17" s="185"/>
      <c r="N17" s="185"/>
      <c r="O17" s="185"/>
      <c r="P17" s="185"/>
    </row>
    <row r="18" spans="1:16" ht="16.5" customHeight="1">
      <c r="A18" s="185"/>
      <c r="B18" s="185"/>
      <c r="C18" s="185"/>
      <c r="D18" s="185"/>
      <c r="E18" s="185"/>
      <c r="F18" s="185"/>
      <c r="G18" s="185"/>
      <c r="H18" s="185"/>
      <c r="I18" s="185"/>
      <c r="J18" s="185"/>
      <c r="K18" s="185"/>
      <c r="L18" s="185"/>
      <c r="M18" s="185"/>
      <c r="N18" s="185"/>
      <c r="O18" s="185"/>
      <c r="P18" s="185"/>
    </row>
    <row r="19" spans="1:16" ht="16.5" customHeight="1">
      <c r="A19" s="185"/>
      <c r="B19" s="185"/>
      <c r="C19" s="185"/>
      <c r="D19" s="185"/>
      <c r="E19" s="185"/>
      <c r="F19" s="185"/>
      <c r="G19" s="185"/>
      <c r="H19" s="185"/>
      <c r="I19" s="185"/>
      <c r="J19" s="185"/>
      <c r="K19" s="185"/>
      <c r="L19" s="185"/>
      <c r="M19" s="185"/>
      <c r="N19" s="185"/>
      <c r="O19" s="185"/>
      <c r="P19" s="185"/>
    </row>
    <row r="20" spans="1:16" ht="16.5" customHeight="1">
      <c r="A20" s="185"/>
      <c r="B20" s="185"/>
      <c r="C20" s="185"/>
      <c r="D20" s="185"/>
      <c r="E20" s="185"/>
      <c r="F20" s="185"/>
      <c r="G20" s="185"/>
      <c r="H20" s="185"/>
      <c r="I20" s="185"/>
      <c r="J20" s="185"/>
      <c r="K20" s="185"/>
      <c r="L20" s="185"/>
      <c r="M20" s="185"/>
      <c r="N20" s="185"/>
      <c r="O20" s="185"/>
      <c r="P20" s="185"/>
    </row>
    <row r="21" spans="1:16" ht="16.5" customHeight="1">
      <c r="A21" s="185"/>
      <c r="B21" s="185"/>
      <c r="C21" s="185"/>
      <c r="D21" s="185"/>
      <c r="E21" s="185"/>
      <c r="F21" s="185"/>
      <c r="G21" s="185"/>
      <c r="H21" s="185"/>
      <c r="I21" s="185"/>
      <c r="J21" s="185"/>
      <c r="K21" s="185"/>
      <c r="L21" s="185"/>
      <c r="M21" s="185"/>
      <c r="N21" s="185"/>
      <c r="O21" s="185"/>
      <c r="P21" s="185"/>
    </row>
    <row r="22" spans="1:16" ht="16.5" customHeight="1">
      <c r="A22" s="185"/>
      <c r="B22" s="185"/>
      <c r="C22" s="185"/>
      <c r="D22" s="185"/>
      <c r="E22" s="185"/>
      <c r="F22" s="185"/>
      <c r="G22" s="185"/>
      <c r="H22" s="185"/>
      <c r="I22" s="185"/>
      <c r="J22" s="185"/>
      <c r="K22" s="185"/>
      <c r="L22" s="185"/>
      <c r="M22" s="185"/>
      <c r="N22" s="185"/>
      <c r="O22" s="185"/>
      <c r="P22" s="185"/>
    </row>
    <row r="23" spans="1:16" ht="16.5" customHeight="1">
      <c r="A23" s="185"/>
      <c r="B23" s="185"/>
      <c r="C23" s="185"/>
      <c r="D23" s="185"/>
      <c r="E23" s="185"/>
      <c r="F23" s="185"/>
      <c r="G23" s="185"/>
      <c r="H23" s="185"/>
      <c r="I23" s="185"/>
      <c r="J23" s="185"/>
      <c r="K23" s="185"/>
      <c r="L23" s="185"/>
      <c r="M23" s="185"/>
      <c r="N23" s="185"/>
      <c r="O23" s="185"/>
      <c r="P23" s="185"/>
    </row>
    <row r="24" spans="1:16" ht="16.5" customHeight="1">
      <c r="A24" s="185"/>
      <c r="B24" s="185"/>
      <c r="C24" s="185"/>
      <c r="D24" s="185"/>
      <c r="E24" s="185"/>
      <c r="F24" s="185"/>
      <c r="G24" s="185"/>
      <c r="H24" s="185"/>
      <c r="I24" s="185"/>
      <c r="J24" s="185"/>
      <c r="K24" s="185"/>
      <c r="L24" s="185"/>
      <c r="M24" s="185"/>
      <c r="N24" s="185"/>
      <c r="O24" s="185"/>
      <c r="P24" s="185"/>
    </row>
    <row r="25" spans="1:16" ht="16.5" customHeight="1">
      <c r="A25" s="185"/>
      <c r="B25" s="185"/>
      <c r="C25" s="185"/>
      <c r="D25" s="185"/>
      <c r="E25" s="185"/>
      <c r="F25" s="185"/>
      <c r="G25" s="185"/>
      <c r="H25" s="185"/>
      <c r="I25" s="185"/>
      <c r="J25" s="185"/>
      <c r="K25" s="185"/>
      <c r="L25" s="185"/>
      <c r="M25" s="185"/>
      <c r="N25" s="185"/>
      <c r="O25" s="185"/>
      <c r="P25" s="185"/>
    </row>
    <row r="26" spans="1:16" ht="16.5" customHeight="1">
      <c r="A26" s="185"/>
      <c r="B26" s="185"/>
      <c r="C26" s="185"/>
      <c r="D26" s="185"/>
      <c r="E26" s="185"/>
      <c r="F26" s="185"/>
      <c r="G26" s="185"/>
      <c r="H26" s="185"/>
      <c r="I26" s="185"/>
      <c r="J26" s="185"/>
      <c r="K26" s="185"/>
      <c r="L26" s="185"/>
      <c r="M26" s="185"/>
      <c r="N26" s="185"/>
      <c r="O26" s="185"/>
      <c r="P26" s="185"/>
    </row>
    <row r="27" spans="1:16" ht="16.5" customHeight="1">
      <c r="A27" s="185"/>
      <c r="B27" s="185"/>
      <c r="C27" s="185"/>
      <c r="D27" s="185"/>
      <c r="E27" s="185"/>
      <c r="F27" s="185"/>
      <c r="G27" s="185"/>
      <c r="H27" s="185"/>
      <c r="I27" s="185"/>
      <c r="J27" s="185"/>
      <c r="K27" s="185"/>
      <c r="L27" s="185"/>
      <c r="M27" s="185"/>
      <c r="N27" s="185"/>
      <c r="O27" s="185"/>
      <c r="P27" s="185"/>
    </row>
    <row r="28" spans="1:16" ht="16.5" customHeight="1">
      <c r="A28" s="185"/>
      <c r="B28" s="185"/>
      <c r="C28" s="185"/>
      <c r="D28" s="185"/>
      <c r="E28" s="185"/>
      <c r="F28" s="185"/>
      <c r="G28" s="185"/>
      <c r="H28" s="185"/>
      <c r="I28" s="185"/>
      <c r="J28" s="185"/>
      <c r="K28" s="185"/>
      <c r="L28" s="185"/>
      <c r="M28" s="185"/>
      <c r="N28" s="185"/>
      <c r="O28" s="185"/>
      <c r="P28" s="185"/>
    </row>
    <row r="29" spans="1:16" ht="16.5" customHeight="1">
      <c r="A29" s="185"/>
      <c r="B29" s="185"/>
      <c r="C29" s="185"/>
      <c r="D29" s="185"/>
      <c r="E29" s="185"/>
      <c r="F29" s="185"/>
      <c r="G29" s="185"/>
      <c r="H29" s="185"/>
      <c r="I29" s="185"/>
      <c r="J29" s="185"/>
      <c r="K29" s="185"/>
      <c r="L29" s="185"/>
      <c r="M29" s="185"/>
      <c r="N29" s="185"/>
      <c r="O29" s="185"/>
      <c r="P29" s="185"/>
    </row>
    <row r="30" spans="1:16" ht="16.5" customHeight="1">
      <c r="A30" s="185"/>
      <c r="B30" s="185"/>
      <c r="C30" s="185"/>
      <c r="D30" s="185"/>
      <c r="E30" s="185"/>
      <c r="F30" s="185"/>
      <c r="G30" s="185"/>
      <c r="H30" s="185"/>
      <c r="I30" s="185"/>
      <c r="J30" s="185"/>
      <c r="K30" s="185"/>
      <c r="L30" s="185"/>
      <c r="M30" s="185"/>
      <c r="N30" s="185"/>
      <c r="O30" s="185"/>
      <c r="P30" s="185"/>
    </row>
    <row r="31" spans="1:16" ht="16.5" customHeight="1">
      <c r="A31" s="185"/>
      <c r="B31" s="185"/>
      <c r="C31" s="185"/>
      <c r="D31" s="185"/>
      <c r="E31" s="185"/>
      <c r="F31" s="185"/>
      <c r="G31" s="185"/>
      <c r="H31" s="185"/>
      <c r="I31" s="185"/>
      <c r="J31" s="185"/>
      <c r="K31" s="185"/>
      <c r="L31" s="185"/>
      <c r="M31" s="185"/>
      <c r="N31" s="185"/>
      <c r="O31" s="185"/>
      <c r="P31" s="185"/>
    </row>
    <row r="32" spans="1:16" ht="31.5" customHeight="1">
      <c r="A32" s="185"/>
      <c r="B32" s="185"/>
      <c r="C32" s="185"/>
      <c r="D32" s="185"/>
      <c r="E32" s="185"/>
      <c r="F32" s="185"/>
      <c r="G32" s="185"/>
      <c r="H32" s="185"/>
      <c r="I32" s="185"/>
      <c r="J32" s="180" t="s">
        <v>2</v>
      </c>
      <c r="K32" s="185"/>
      <c r="L32" s="185"/>
      <c r="M32" s="185"/>
      <c r="N32" s="185"/>
      <c r="O32" s="185"/>
      <c r="P32" s="185"/>
    </row>
    <row r="33" spans="1:16" ht="39" customHeight="1">
      <c r="A33" s="185"/>
      <c r="B33" s="186" t="s">
        <v>13</v>
      </c>
      <c r="C33" s="192"/>
      <c r="D33" s="192"/>
      <c r="E33" s="194" t="s">
        <v>16</v>
      </c>
      <c r="F33" s="195" t="s">
        <v>524</v>
      </c>
      <c r="G33" s="199" t="s">
        <v>525</v>
      </c>
      <c r="H33" s="199" t="s">
        <v>526</v>
      </c>
      <c r="I33" s="199" t="s">
        <v>527</v>
      </c>
      <c r="J33" s="203" t="s">
        <v>528</v>
      </c>
      <c r="K33" s="185"/>
      <c r="L33" s="185"/>
      <c r="M33" s="185"/>
      <c r="N33" s="185"/>
      <c r="O33" s="185"/>
      <c r="P33" s="185"/>
    </row>
    <row r="34" spans="1:16" ht="39" customHeight="1">
      <c r="A34" s="185"/>
      <c r="B34" s="187"/>
      <c r="C34" s="1061" t="s">
        <v>450</v>
      </c>
      <c r="D34" s="1061"/>
      <c r="E34" s="1062"/>
      <c r="F34" s="196">
        <v>9.4600000000000009</v>
      </c>
      <c r="G34" s="200">
        <v>10.69</v>
      </c>
      <c r="H34" s="200">
        <v>10.74</v>
      </c>
      <c r="I34" s="200">
        <v>18.440000000000001</v>
      </c>
      <c r="J34" s="204">
        <v>16.3</v>
      </c>
      <c r="K34" s="185"/>
      <c r="L34" s="185"/>
      <c r="M34" s="185"/>
      <c r="N34" s="185"/>
      <c r="O34" s="185"/>
      <c r="P34" s="185"/>
    </row>
    <row r="35" spans="1:16" ht="39" customHeight="1">
      <c r="A35" s="185"/>
      <c r="B35" s="188"/>
      <c r="C35" s="1057" t="s">
        <v>460</v>
      </c>
      <c r="D35" s="1057"/>
      <c r="E35" s="1058"/>
      <c r="F35" s="197">
        <v>8.61</v>
      </c>
      <c r="G35" s="201">
        <v>7.49</v>
      </c>
      <c r="H35" s="201">
        <v>7.46</v>
      </c>
      <c r="I35" s="201">
        <v>5.53</v>
      </c>
      <c r="J35" s="205">
        <v>5.62</v>
      </c>
      <c r="K35" s="185"/>
      <c r="L35" s="185"/>
      <c r="M35" s="185"/>
      <c r="N35" s="185"/>
      <c r="O35" s="185"/>
      <c r="P35" s="185"/>
    </row>
    <row r="36" spans="1:16" ht="39" customHeight="1">
      <c r="A36" s="185"/>
      <c r="B36" s="188"/>
      <c r="C36" s="1057" t="s">
        <v>357</v>
      </c>
      <c r="D36" s="1057"/>
      <c r="E36" s="1058"/>
      <c r="F36" s="197">
        <v>1.37</v>
      </c>
      <c r="G36" s="201">
        <v>1.6</v>
      </c>
      <c r="H36" s="201">
        <v>2.2000000000000002</v>
      </c>
      <c r="I36" s="201">
        <v>2.4700000000000002</v>
      </c>
      <c r="J36" s="205">
        <v>2.94</v>
      </c>
      <c r="K36" s="185"/>
      <c r="L36" s="185"/>
      <c r="M36" s="185"/>
      <c r="N36" s="185"/>
      <c r="O36" s="185"/>
      <c r="P36" s="185"/>
    </row>
    <row r="37" spans="1:16" ht="39" customHeight="1">
      <c r="A37" s="185"/>
      <c r="B37" s="188"/>
      <c r="C37" s="1057" t="s">
        <v>459</v>
      </c>
      <c r="D37" s="1057"/>
      <c r="E37" s="1058"/>
      <c r="F37" s="197">
        <v>1.78</v>
      </c>
      <c r="G37" s="201">
        <v>1.6800000000000002</v>
      </c>
      <c r="H37" s="201">
        <v>1.87</v>
      </c>
      <c r="I37" s="201">
        <v>2.61</v>
      </c>
      <c r="J37" s="205">
        <v>2.41</v>
      </c>
      <c r="K37" s="185"/>
      <c r="L37" s="185"/>
      <c r="M37" s="185"/>
      <c r="N37" s="185"/>
      <c r="O37" s="185"/>
      <c r="P37" s="185"/>
    </row>
    <row r="38" spans="1:16" ht="39" customHeight="1">
      <c r="A38" s="185"/>
      <c r="B38" s="188"/>
      <c r="C38" s="1057" t="s">
        <v>27</v>
      </c>
      <c r="D38" s="1057"/>
      <c r="E38" s="1058"/>
      <c r="F38" s="197">
        <v>0.68</v>
      </c>
      <c r="G38" s="201">
        <v>0.41</v>
      </c>
      <c r="H38" s="201">
        <v>0.41</v>
      </c>
      <c r="I38" s="201">
        <v>0.59</v>
      </c>
      <c r="J38" s="205">
        <v>0.7</v>
      </c>
      <c r="K38" s="185"/>
      <c r="L38" s="185"/>
      <c r="M38" s="185"/>
      <c r="N38" s="185"/>
      <c r="O38" s="185"/>
      <c r="P38" s="185"/>
    </row>
    <row r="39" spans="1:16" ht="39" customHeight="1">
      <c r="A39" s="185"/>
      <c r="B39" s="188"/>
      <c r="C39" s="1057" t="s">
        <v>198</v>
      </c>
      <c r="D39" s="1057"/>
      <c r="E39" s="1058"/>
      <c r="F39" s="197">
        <v>0.36</v>
      </c>
      <c r="G39" s="201">
        <v>0.44</v>
      </c>
      <c r="H39" s="201">
        <v>0.28999999999999998</v>
      </c>
      <c r="I39" s="201">
        <v>0.15</v>
      </c>
      <c r="J39" s="205">
        <v>0.45</v>
      </c>
      <c r="K39" s="185"/>
      <c r="L39" s="185"/>
      <c r="M39" s="185"/>
      <c r="N39" s="185"/>
      <c r="O39" s="185"/>
      <c r="P39" s="185"/>
    </row>
    <row r="40" spans="1:16" ht="39" customHeight="1">
      <c r="A40" s="185"/>
      <c r="B40" s="188"/>
      <c r="C40" s="1057" t="s">
        <v>226</v>
      </c>
      <c r="D40" s="1057"/>
      <c r="E40" s="1058"/>
      <c r="F40" s="197">
        <v>0</v>
      </c>
      <c r="G40" s="201">
        <v>0.01</v>
      </c>
      <c r="H40" s="201">
        <v>0</v>
      </c>
      <c r="I40" s="201">
        <v>0</v>
      </c>
      <c r="J40" s="205">
        <v>0.01</v>
      </c>
      <c r="K40" s="185"/>
      <c r="L40" s="185"/>
      <c r="M40" s="185"/>
      <c r="N40" s="185"/>
      <c r="O40" s="185"/>
      <c r="P40" s="185"/>
    </row>
    <row r="41" spans="1:16" ht="39" customHeight="1">
      <c r="A41" s="185"/>
      <c r="B41" s="188"/>
      <c r="C41" s="1057"/>
      <c r="D41" s="1057"/>
      <c r="E41" s="1058"/>
      <c r="F41" s="197"/>
      <c r="G41" s="201"/>
      <c r="H41" s="201"/>
      <c r="I41" s="201"/>
      <c r="J41" s="205"/>
      <c r="K41" s="185"/>
      <c r="L41" s="185"/>
      <c r="M41" s="185"/>
      <c r="N41" s="185"/>
      <c r="O41" s="185"/>
      <c r="P41" s="185"/>
    </row>
    <row r="42" spans="1:16" ht="39" customHeight="1">
      <c r="A42" s="185"/>
      <c r="B42" s="189"/>
      <c r="C42" s="1057" t="s">
        <v>530</v>
      </c>
      <c r="D42" s="1057"/>
      <c r="E42" s="1058"/>
      <c r="F42" s="197" t="s">
        <v>202</v>
      </c>
      <c r="G42" s="201" t="s">
        <v>202</v>
      </c>
      <c r="H42" s="201" t="s">
        <v>202</v>
      </c>
      <c r="I42" s="201" t="s">
        <v>202</v>
      </c>
      <c r="J42" s="205" t="s">
        <v>202</v>
      </c>
      <c r="K42" s="185"/>
      <c r="L42" s="185"/>
      <c r="M42" s="185"/>
      <c r="N42" s="185"/>
      <c r="O42" s="185"/>
      <c r="P42" s="185"/>
    </row>
    <row r="43" spans="1:16" ht="39" customHeight="1">
      <c r="A43" s="185"/>
      <c r="B43" s="190"/>
      <c r="C43" s="1059" t="s">
        <v>484</v>
      </c>
      <c r="D43" s="1059"/>
      <c r="E43" s="1060"/>
      <c r="F43" s="198" t="s">
        <v>202</v>
      </c>
      <c r="G43" s="202" t="s">
        <v>202</v>
      </c>
      <c r="H43" s="202" t="s">
        <v>202</v>
      </c>
      <c r="I43" s="202" t="s">
        <v>202</v>
      </c>
      <c r="J43" s="206" t="s">
        <v>202</v>
      </c>
      <c r="K43" s="185"/>
      <c r="L43" s="185"/>
      <c r="M43" s="185"/>
      <c r="N43" s="185"/>
      <c r="O43" s="185"/>
      <c r="P43" s="185"/>
    </row>
    <row r="44" spans="1:16" ht="39" customHeight="1">
      <c r="A44" s="185"/>
      <c r="B44" s="191" t="s">
        <v>18</v>
      </c>
      <c r="C44" s="193"/>
      <c r="D44" s="193"/>
      <c r="E44" s="193"/>
      <c r="F44" s="185"/>
      <c r="G44" s="185"/>
      <c r="H44" s="185"/>
      <c r="I44" s="185"/>
      <c r="J44" s="185"/>
      <c r="K44" s="185"/>
      <c r="L44" s="185"/>
      <c r="M44" s="185"/>
      <c r="N44" s="185"/>
      <c r="O44" s="185"/>
      <c r="P44" s="185"/>
    </row>
    <row r="45" spans="1:16" ht="16.5">
      <c r="A45" s="185"/>
      <c r="B45" s="185"/>
      <c r="C45" s="185"/>
      <c r="D45" s="185"/>
      <c r="E45" s="185"/>
      <c r="F45" s="185"/>
      <c r="G45" s="185"/>
      <c r="H45" s="185"/>
      <c r="I45" s="185"/>
      <c r="J45" s="185"/>
      <c r="K45" s="185"/>
      <c r="L45" s="185"/>
      <c r="M45" s="185"/>
      <c r="N45" s="185"/>
      <c r="O45" s="185"/>
      <c r="P45" s="185"/>
    </row>
  </sheetData>
  <sheetProtection algorithmName="SHA-512" hashValue="lR/CMXByWu0axJ85cZrme0ntCXfZg8w70f5OGOWqcDpHgwRV2iNwgTJXup5ad6zURSQXvMYYMWU9r+8OqSzsRg==" saltValue="irQAcCd2J2NgDLGRhOHZu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46" zoomScaleSheetLayoutView="55" workbookViewId="0">
      <selection activeCell="Q56" sqref="Q56"/>
    </sheetView>
  </sheetViews>
  <sheetFormatPr defaultColWidth="0" defaultRowHeight="12.65" customHeight="1" zeroHeight="1"/>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c r="A1" s="85"/>
      <c r="B1" s="85"/>
      <c r="C1" s="85"/>
      <c r="D1" s="85"/>
      <c r="E1" s="85"/>
      <c r="F1" s="85"/>
      <c r="G1" s="85"/>
      <c r="H1" s="85"/>
      <c r="I1" s="85"/>
      <c r="J1" s="85"/>
      <c r="K1" s="85"/>
      <c r="L1" s="85"/>
      <c r="M1" s="85"/>
      <c r="N1" s="85"/>
      <c r="O1" s="85"/>
      <c r="P1" s="85"/>
      <c r="Q1" s="85"/>
      <c r="R1" s="85"/>
      <c r="S1" s="85"/>
      <c r="T1" s="85"/>
      <c r="U1" s="85"/>
    </row>
    <row r="2" spans="1:21" ht="13.5" customHeight="1">
      <c r="A2" s="85"/>
      <c r="B2" s="85"/>
      <c r="C2" s="85"/>
      <c r="D2" s="85"/>
      <c r="E2" s="85"/>
      <c r="F2" s="85"/>
      <c r="G2" s="85"/>
      <c r="H2" s="85"/>
      <c r="I2" s="85"/>
      <c r="J2" s="85"/>
      <c r="K2" s="85"/>
      <c r="L2" s="85"/>
      <c r="M2" s="85"/>
      <c r="N2" s="85"/>
      <c r="O2" s="85"/>
      <c r="P2" s="85"/>
      <c r="Q2" s="85"/>
      <c r="R2" s="85"/>
      <c r="S2" s="85"/>
      <c r="T2" s="85"/>
      <c r="U2" s="85"/>
    </row>
    <row r="3" spans="1:21" ht="13.5" customHeight="1">
      <c r="A3" s="85"/>
      <c r="B3" s="85"/>
      <c r="C3" s="85"/>
      <c r="D3" s="85"/>
      <c r="E3" s="85"/>
      <c r="F3" s="85"/>
      <c r="G3" s="85"/>
      <c r="H3" s="85"/>
      <c r="I3" s="85"/>
      <c r="J3" s="85"/>
      <c r="K3" s="85"/>
      <c r="L3" s="85"/>
      <c r="M3" s="85"/>
      <c r="N3" s="85"/>
      <c r="O3" s="85"/>
      <c r="P3" s="85"/>
      <c r="Q3" s="85"/>
      <c r="R3" s="85"/>
      <c r="S3" s="85"/>
      <c r="T3" s="85"/>
      <c r="U3" s="85"/>
    </row>
    <row r="4" spans="1:21" ht="13.5" customHeight="1">
      <c r="A4" s="85"/>
      <c r="B4" s="85"/>
      <c r="C4" s="85"/>
      <c r="D4" s="85"/>
      <c r="E4" s="85"/>
      <c r="F4" s="85"/>
      <c r="G4" s="85"/>
      <c r="H4" s="85"/>
      <c r="I4" s="85"/>
      <c r="J4" s="85"/>
      <c r="K4" s="85"/>
      <c r="L4" s="85"/>
      <c r="M4" s="85"/>
      <c r="N4" s="85"/>
      <c r="O4" s="85"/>
      <c r="P4" s="85"/>
      <c r="Q4" s="85"/>
      <c r="R4" s="85"/>
      <c r="S4" s="85"/>
      <c r="T4" s="85"/>
      <c r="U4" s="85"/>
    </row>
    <row r="5" spans="1:21" ht="13.5" customHeight="1">
      <c r="A5" s="85"/>
      <c r="B5" s="85"/>
      <c r="C5" s="85"/>
      <c r="D5" s="85"/>
      <c r="E5" s="85"/>
      <c r="F5" s="85"/>
      <c r="G5" s="85"/>
      <c r="H5" s="85"/>
      <c r="I5" s="85"/>
      <c r="J5" s="85"/>
      <c r="K5" s="85"/>
      <c r="L5" s="85"/>
      <c r="M5" s="85"/>
      <c r="N5" s="85"/>
      <c r="O5" s="85"/>
      <c r="P5" s="85"/>
      <c r="Q5" s="85"/>
      <c r="R5" s="85"/>
      <c r="S5" s="85"/>
      <c r="T5" s="85"/>
      <c r="U5" s="85"/>
    </row>
    <row r="6" spans="1:21" ht="13.5" customHeight="1">
      <c r="A6" s="85"/>
      <c r="B6" s="85"/>
      <c r="C6" s="85"/>
      <c r="D6" s="85"/>
      <c r="E6" s="85"/>
      <c r="F6" s="85"/>
      <c r="G6" s="85"/>
      <c r="H6" s="85"/>
      <c r="I6" s="85"/>
      <c r="J6" s="85"/>
      <c r="K6" s="85"/>
      <c r="L6" s="85"/>
      <c r="M6" s="85"/>
      <c r="N6" s="85"/>
      <c r="O6" s="85"/>
      <c r="P6" s="85"/>
      <c r="Q6" s="85"/>
      <c r="R6" s="85"/>
      <c r="S6" s="85"/>
      <c r="T6" s="85"/>
      <c r="U6" s="85"/>
    </row>
    <row r="7" spans="1:21" ht="13.5" customHeight="1">
      <c r="A7" s="85"/>
      <c r="B7" s="85"/>
      <c r="C7" s="85"/>
      <c r="D7" s="85"/>
      <c r="E7" s="85"/>
      <c r="F7" s="85"/>
      <c r="G7" s="85"/>
      <c r="H7" s="85"/>
      <c r="I7" s="85"/>
      <c r="J7" s="85"/>
      <c r="K7" s="85"/>
      <c r="L7" s="85"/>
      <c r="M7" s="85"/>
      <c r="N7" s="85"/>
      <c r="O7" s="85"/>
      <c r="P7" s="85"/>
      <c r="Q7" s="85"/>
      <c r="R7" s="85"/>
      <c r="S7" s="85"/>
      <c r="T7" s="85"/>
      <c r="U7" s="85"/>
    </row>
    <row r="8" spans="1:21" ht="13.5" customHeight="1">
      <c r="A8" s="85"/>
      <c r="B8" s="85"/>
      <c r="C8" s="85"/>
      <c r="D8" s="85"/>
      <c r="E8" s="85"/>
      <c r="F8" s="85"/>
      <c r="G8" s="85"/>
      <c r="H8" s="85"/>
      <c r="I8" s="85"/>
      <c r="J8" s="85"/>
      <c r="K8" s="85"/>
      <c r="L8" s="85"/>
      <c r="M8" s="85"/>
      <c r="N8" s="85"/>
      <c r="O8" s="85"/>
      <c r="P8" s="85"/>
      <c r="Q8" s="85"/>
      <c r="R8" s="85"/>
      <c r="S8" s="85"/>
      <c r="T8" s="85"/>
      <c r="U8" s="85"/>
    </row>
    <row r="9" spans="1:21" ht="13.5" customHeight="1">
      <c r="A9" s="85"/>
      <c r="B9" s="85"/>
      <c r="C9" s="85"/>
      <c r="D9" s="85"/>
      <c r="E9" s="85"/>
      <c r="F9" s="85"/>
      <c r="G9" s="85"/>
      <c r="H9" s="85"/>
      <c r="I9" s="85"/>
      <c r="J9" s="85"/>
      <c r="K9" s="85"/>
      <c r="L9" s="85"/>
      <c r="M9" s="85"/>
      <c r="N9" s="85"/>
      <c r="O9" s="85"/>
      <c r="P9" s="85"/>
      <c r="Q9" s="85"/>
      <c r="R9" s="85"/>
      <c r="S9" s="85"/>
      <c r="T9" s="85"/>
      <c r="U9" s="85"/>
    </row>
    <row r="10" spans="1:21" ht="13.5" customHeight="1">
      <c r="A10" s="85"/>
      <c r="B10" s="85"/>
      <c r="C10" s="85"/>
      <c r="D10" s="85"/>
      <c r="E10" s="85"/>
      <c r="F10" s="85"/>
      <c r="G10" s="85"/>
      <c r="H10" s="85"/>
      <c r="I10" s="85"/>
      <c r="J10" s="85"/>
      <c r="K10" s="85"/>
      <c r="L10" s="85"/>
      <c r="M10" s="85"/>
      <c r="N10" s="85"/>
      <c r="O10" s="85"/>
      <c r="P10" s="85"/>
      <c r="Q10" s="85"/>
      <c r="R10" s="85"/>
      <c r="S10" s="85"/>
      <c r="T10" s="85"/>
      <c r="U10" s="85"/>
    </row>
    <row r="11" spans="1:21" ht="13.5" customHeight="1">
      <c r="A11" s="85"/>
      <c r="B11" s="85"/>
      <c r="C11" s="85"/>
      <c r="D11" s="85"/>
      <c r="E11" s="85"/>
      <c r="F11" s="85"/>
      <c r="G11" s="85"/>
      <c r="H11" s="85"/>
      <c r="I11" s="85"/>
      <c r="J11" s="85"/>
      <c r="K11" s="85"/>
      <c r="L11" s="85"/>
      <c r="M11" s="85"/>
      <c r="N11" s="85"/>
      <c r="O11" s="85"/>
      <c r="P11" s="85"/>
      <c r="Q11" s="85"/>
      <c r="R11" s="85"/>
      <c r="S11" s="85"/>
      <c r="T11" s="85"/>
      <c r="U11" s="85"/>
    </row>
    <row r="12" spans="1:21" ht="13.5" customHeight="1">
      <c r="A12" s="85"/>
      <c r="B12" s="85"/>
      <c r="C12" s="85"/>
      <c r="D12" s="85"/>
      <c r="E12" s="85"/>
      <c r="F12" s="85"/>
      <c r="G12" s="85"/>
      <c r="H12" s="85"/>
      <c r="I12" s="85"/>
      <c r="J12" s="85"/>
      <c r="K12" s="85"/>
      <c r="L12" s="85"/>
      <c r="M12" s="85"/>
      <c r="N12" s="85"/>
      <c r="O12" s="85"/>
      <c r="P12" s="85"/>
      <c r="Q12" s="85"/>
      <c r="R12" s="85"/>
      <c r="S12" s="85"/>
      <c r="T12" s="85"/>
      <c r="U12" s="85"/>
    </row>
    <row r="13" spans="1:21" ht="13.5" customHeight="1">
      <c r="A13" s="85"/>
      <c r="B13" s="85"/>
      <c r="C13" s="85"/>
      <c r="D13" s="85"/>
      <c r="E13" s="85"/>
      <c r="F13" s="85"/>
      <c r="G13" s="85"/>
      <c r="H13" s="85"/>
      <c r="I13" s="85"/>
      <c r="J13" s="85"/>
      <c r="K13" s="85"/>
      <c r="L13" s="85"/>
      <c r="M13" s="85"/>
      <c r="N13" s="85"/>
      <c r="O13" s="85"/>
      <c r="P13" s="85"/>
      <c r="Q13" s="85"/>
      <c r="R13" s="85"/>
      <c r="S13" s="85"/>
      <c r="T13" s="85"/>
      <c r="U13" s="85"/>
    </row>
    <row r="14" spans="1:21" ht="13.5" customHeight="1">
      <c r="A14" s="85"/>
      <c r="B14" s="85"/>
      <c r="C14" s="85"/>
      <c r="D14" s="85"/>
      <c r="E14" s="85"/>
      <c r="F14" s="85"/>
      <c r="G14" s="85"/>
      <c r="H14" s="85"/>
      <c r="I14" s="85"/>
      <c r="J14" s="85"/>
      <c r="K14" s="85"/>
      <c r="L14" s="85"/>
      <c r="M14" s="85"/>
      <c r="N14" s="85"/>
      <c r="O14" s="85"/>
      <c r="P14" s="85"/>
      <c r="Q14" s="85"/>
      <c r="R14" s="85"/>
      <c r="S14" s="85"/>
      <c r="T14" s="85"/>
      <c r="U14" s="85"/>
    </row>
    <row r="15" spans="1:21" ht="13.5" customHeight="1">
      <c r="A15" s="85"/>
      <c r="B15" s="85"/>
      <c r="C15" s="85"/>
      <c r="D15" s="85"/>
      <c r="E15" s="85"/>
      <c r="F15" s="85"/>
      <c r="G15" s="85"/>
      <c r="H15" s="85"/>
      <c r="I15" s="85"/>
      <c r="J15" s="85"/>
      <c r="K15" s="85"/>
      <c r="L15" s="85"/>
      <c r="M15" s="85"/>
      <c r="N15" s="85"/>
      <c r="O15" s="85"/>
      <c r="P15" s="85"/>
      <c r="Q15" s="85"/>
      <c r="R15" s="85"/>
      <c r="S15" s="85"/>
      <c r="T15" s="85"/>
      <c r="U15" s="85"/>
    </row>
    <row r="16" spans="1:21" ht="13.5" customHeight="1">
      <c r="A16" s="85"/>
      <c r="B16" s="85"/>
      <c r="C16" s="85"/>
      <c r="D16" s="85"/>
      <c r="E16" s="85"/>
      <c r="F16" s="85"/>
      <c r="G16" s="85"/>
      <c r="H16" s="85"/>
      <c r="I16" s="85"/>
      <c r="J16" s="85"/>
      <c r="K16" s="85"/>
      <c r="L16" s="85"/>
      <c r="M16" s="85"/>
      <c r="N16" s="85"/>
      <c r="O16" s="85"/>
      <c r="P16" s="85"/>
      <c r="Q16" s="85"/>
      <c r="R16" s="85"/>
      <c r="S16" s="85"/>
      <c r="T16" s="85"/>
      <c r="U16" s="85"/>
    </row>
    <row r="17" spans="1:21" ht="13.5" customHeight="1">
      <c r="A17" s="85"/>
      <c r="B17" s="85"/>
      <c r="C17" s="85"/>
      <c r="D17" s="85"/>
      <c r="E17" s="85"/>
      <c r="F17" s="85"/>
      <c r="G17" s="85"/>
      <c r="H17" s="85"/>
      <c r="I17" s="85"/>
      <c r="J17" s="85"/>
      <c r="K17" s="85"/>
      <c r="L17" s="85"/>
      <c r="M17" s="85"/>
      <c r="N17" s="85"/>
      <c r="O17" s="85"/>
      <c r="P17" s="85"/>
      <c r="Q17" s="85"/>
      <c r="R17" s="85"/>
      <c r="S17" s="85"/>
      <c r="T17" s="85"/>
      <c r="U17" s="85"/>
    </row>
    <row r="18" spans="1:21" ht="13.5" customHeight="1">
      <c r="A18" s="85"/>
      <c r="B18" s="85"/>
      <c r="C18" s="85"/>
      <c r="D18" s="85"/>
      <c r="E18" s="85"/>
      <c r="F18" s="85"/>
      <c r="G18" s="85"/>
      <c r="H18" s="85"/>
      <c r="I18" s="85"/>
      <c r="J18" s="85"/>
      <c r="K18" s="85"/>
      <c r="L18" s="85"/>
      <c r="M18" s="85"/>
      <c r="N18" s="85"/>
      <c r="O18" s="85"/>
      <c r="P18" s="85"/>
      <c r="Q18" s="85"/>
      <c r="R18" s="85"/>
      <c r="S18" s="85"/>
      <c r="T18" s="85"/>
      <c r="U18" s="85"/>
    </row>
    <row r="19" spans="1:21" ht="13.5" customHeight="1">
      <c r="A19" s="85"/>
      <c r="B19" s="85"/>
      <c r="C19" s="85"/>
      <c r="D19" s="85"/>
      <c r="E19" s="85"/>
      <c r="F19" s="85"/>
      <c r="G19" s="85"/>
      <c r="H19" s="85"/>
      <c r="I19" s="85"/>
      <c r="J19" s="85"/>
      <c r="K19" s="85"/>
      <c r="L19" s="85"/>
      <c r="M19" s="85"/>
      <c r="N19" s="85"/>
      <c r="O19" s="85"/>
      <c r="P19" s="85"/>
      <c r="Q19" s="85"/>
      <c r="R19" s="85"/>
      <c r="S19" s="85"/>
      <c r="T19" s="85"/>
      <c r="U19" s="85"/>
    </row>
    <row r="20" spans="1:21" ht="13.5" customHeight="1">
      <c r="A20" s="85"/>
      <c r="B20" s="85"/>
      <c r="C20" s="85"/>
      <c r="D20" s="85"/>
      <c r="E20" s="85"/>
      <c r="F20" s="85"/>
      <c r="G20" s="85"/>
      <c r="H20" s="85"/>
      <c r="I20" s="85"/>
      <c r="J20" s="85"/>
      <c r="K20" s="85"/>
      <c r="L20" s="85"/>
      <c r="M20" s="85"/>
      <c r="N20" s="85"/>
      <c r="O20" s="85"/>
      <c r="P20" s="85"/>
      <c r="Q20" s="85"/>
      <c r="R20" s="85"/>
      <c r="S20" s="85"/>
      <c r="T20" s="85"/>
      <c r="U20" s="85"/>
    </row>
    <row r="21" spans="1:21" ht="13.5" customHeight="1">
      <c r="A21" s="85"/>
      <c r="B21" s="85"/>
      <c r="C21" s="85"/>
      <c r="D21" s="85"/>
      <c r="E21" s="85"/>
      <c r="F21" s="85"/>
      <c r="G21" s="85"/>
      <c r="H21" s="85"/>
      <c r="I21" s="85"/>
      <c r="J21" s="85"/>
      <c r="K21" s="85"/>
      <c r="L21" s="85"/>
      <c r="M21" s="85"/>
      <c r="N21" s="85"/>
      <c r="O21" s="85"/>
      <c r="P21" s="85"/>
      <c r="Q21" s="85"/>
      <c r="R21" s="85"/>
      <c r="S21" s="85"/>
      <c r="T21" s="85"/>
      <c r="U21" s="85"/>
    </row>
    <row r="22" spans="1:21" ht="13.5" customHeight="1">
      <c r="A22" s="85"/>
      <c r="B22" s="85"/>
      <c r="C22" s="85"/>
      <c r="D22" s="85"/>
      <c r="E22" s="85"/>
      <c r="F22" s="85"/>
      <c r="G22" s="85"/>
      <c r="H22" s="85"/>
      <c r="I22" s="85"/>
      <c r="J22" s="85"/>
      <c r="K22" s="85"/>
      <c r="L22" s="85"/>
      <c r="M22" s="85"/>
      <c r="N22" s="85"/>
      <c r="O22" s="85"/>
      <c r="P22" s="85"/>
      <c r="Q22" s="85"/>
      <c r="R22" s="85"/>
      <c r="S22" s="85"/>
      <c r="T22" s="85"/>
      <c r="U22" s="85"/>
    </row>
    <row r="23" spans="1:21" ht="13.5" customHeight="1">
      <c r="A23" s="85"/>
      <c r="B23" s="85"/>
      <c r="C23" s="85"/>
      <c r="D23" s="85"/>
      <c r="E23" s="85"/>
      <c r="F23" s="85"/>
      <c r="G23" s="85"/>
      <c r="H23" s="85"/>
      <c r="I23" s="85"/>
      <c r="J23" s="85"/>
      <c r="K23" s="85"/>
      <c r="L23" s="85"/>
      <c r="M23" s="85"/>
      <c r="N23" s="85"/>
      <c r="O23" s="85"/>
      <c r="P23" s="85"/>
      <c r="Q23" s="85"/>
      <c r="R23" s="85"/>
      <c r="S23" s="85"/>
      <c r="T23" s="85"/>
      <c r="U23" s="85"/>
    </row>
    <row r="24" spans="1:21" ht="13.5" customHeight="1">
      <c r="A24" s="85"/>
      <c r="B24" s="85"/>
      <c r="C24" s="85"/>
      <c r="D24" s="85"/>
      <c r="E24" s="85"/>
      <c r="F24" s="85"/>
      <c r="G24" s="85"/>
      <c r="H24" s="85"/>
      <c r="I24" s="85"/>
      <c r="J24" s="85"/>
      <c r="K24" s="85"/>
      <c r="L24" s="85"/>
      <c r="M24" s="85"/>
      <c r="N24" s="85"/>
      <c r="O24" s="85"/>
      <c r="P24" s="85"/>
      <c r="Q24" s="85"/>
      <c r="R24" s="85"/>
      <c r="S24" s="85"/>
      <c r="T24" s="85"/>
      <c r="U24" s="85"/>
    </row>
    <row r="25" spans="1:21" ht="13.5" customHeight="1">
      <c r="A25" s="85"/>
      <c r="B25" s="85"/>
      <c r="C25" s="85"/>
      <c r="D25" s="85"/>
      <c r="E25" s="85"/>
      <c r="F25" s="85"/>
      <c r="G25" s="85"/>
      <c r="H25" s="85"/>
      <c r="I25" s="85"/>
      <c r="J25" s="85"/>
      <c r="K25" s="85"/>
      <c r="L25" s="85"/>
      <c r="M25" s="85"/>
      <c r="N25" s="85"/>
      <c r="O25" s="85"/>
      <c r="P25" s="85"/>
      <c r="Q25" s="85"/>
      <c r="R25" s="85"/>
      <c r="S25" s="85"/>
      <c r="T25" s="85"/>
      <c r="U25" s="85"/>
    </row>
    <row r="26" spans="1:21" ht="13.5" customHeight="1">
      <c r="A26" s="85"/>
      <c r="B26" s="85"/>
      <c r="C26" s="85"/>
      <c r="D26" s="85"/>
      <c r="E26" s="85"/>
      <c r="F26" s="85"/>
      <c r="G26" s="85"/>
      <c r="H26" s="85"/>
      <c r="I26" s="85"/>
      <c r="J26" s="85"/>
      <c r="K26" s="85"/>
      <c r="L26" s="85"/>
      <c r="M26" s="85"/>
      <c r="N26" s="85"/>
      <c r="O26" s="85"/>
      <c r="P26" s="85"/>
      <c r="Q26" s="85"/>
      <c r="R26" s="85"/>
      <c r="S26" s="85"/>
      <c r="T26" s="85"/>
      <c r="U26" s="85"/>
    </row>
    <row r="27" spans="1:21" ht="13.5" customHeight="1">
      <c r="A27" s="85"/>
      <c r="B27" s="85"/>
      <c r="C27" s="85"/>
      <c r="D27" s="85"/>
      <c r="E27" s="85"/>
      <c r="F27" s="85"/>
      <c r="G27" s="85"/>
      <c r="H27" s="85"/>
      <c r="I27" s="85"/>
      <c r="J27" s="85"/>
      <c r="K27" s="85"/>
      <c r="L27" s="85"/>
      <c r="M27" s="85"/>
      <c r="N27" s="85"/>
      <c r="O27" s="85"/>
      <c r="P27" s="85"/>
      <c r="Q27" s="85"/>
      <c r="R27" s="85"/>
      <c r="S27" s="85"/>
      <c r="T27" s="85"/>
      <c r="U27" s="85"/>
    </row>
    <row r="28" spans="1:21" ht="13.5" customHeight="1">
      <c r="A28" s="85"/>
      <c r="B28" s="85"/>
      <c r="C28" s="85"/>
      <c r="D28" s="85"/>
      <c r="E28" s="85"/>
      <c r="F28" s="85"/>
      <c r="G28" s="85"/>
      <c r="H28" s="85"/>
      <c r="I28" s="85"/>
      <c r="J28" s="85"/>
      <c r="K28" s="85"/>
      <c r="L28" s="85"/>
      <c r="M28" s="85"/>
      <c r="N28" s="85"/>
      <c r="O28" s="85"/>
      <c r="P28" s="85"/>
      <c r="Q28" s="85"/>
      <c r="R28" s="85"/>
      <c r="S28" s="85"/>
      <c r="T28" s="85"/>
      <c r="U28" s="85"/>
    </row>
    <row r="29" spans="1:21" ht="13.5" customHeight="1">
      <c r="A29" s="85"/>
      <c r="B29" s="85"/>
      <c r="C29" s="85"/>
      <c r="D29" s="85"/>
      <c r="E29" s="85"/>
      <c r="F29" s="85"/>
      <c r="G29" s="85"/>
      <c r="H29" s="85"/>
      <c r="I29" s="85"/>
      <c r="J29" s="85"/>
      <c r="K29" s="85"/>
      <c r="L29" s="85"/>
      <c r="M29" s="85"/>
      <c r="N29" s="85"/>
      <c r="O29" s="85"/>
      <c r="P29" s="85"/>
      <c r="Q29" s="85"/>
      <c r="R29" s="85"/>
      <c r="S29" s="85"/>
      <c r="T29" s="85"/>
      <c r="U29" s="85"/>
    </row>
    <row r="30" spans="1:21" ht="13.5" customHeight="1">
      <c r="A30" s="85"/>
      <c r="B30" s="85"/>
      <c r="C30" s="85"/>
      <c r="D30" s="85"/>
      <c r="E30" s="85"/>
      <c r="F30" s="85"/>
      <c r="G30" s="85"/>
      <c r="H30" s="85"/>
      <c r="I30" s="85"/>
      <c r="J30" s="85"/>
      <c r="K30" s="85"/>
      <c r="L30" s="85"/>
      <c r="M30" s="85"/>
      <c r="N30" s="85"/>
      <c r="O30" s="85"/>
      <c r="P30" s="85"/>
      <c r="Q30" s="85"/>
      <c r="R30" s="85"/>
      <c r="S30" s="85"/>
      <c r="T30" s="85"/>
      <c r="U30" s="85"/>
    </row>
    <row r="31" spans="1:21" ht="13.5" customHeight="1">
      <c r="A31" s="85"/>
      <c r="B31" s="85"/>
      <c r="C31" s="85"/>
      <c r="D31" s="85"/>
      <c r="E31" s="85"/>
      <c r="F31" s="85"/>
      <c r="G31" s="85"/>
      <c r="H31" s="85"/>
      <c r="I31" s="85"/>
      <c r="J31" s="85"/>
      <c r="K31" s="85"/>
      <c r="L31" s="85"/>
      <c r="M31" s="85"/>
      <c r="N31" s="85"/>
      <c r="O31" s="85"/>
      <c r="P31" s="85"/>
      <c r="Q31" s="85"/>
      <c r="R31" s="85"/>
      <c r="S31" s="85"/>
      <c r="T31" s="85"/>
      <c r="U31" s="85"/>
    </row>
    <row r="32" spans="1:21" ht="13.5" customHeight="1">
      <c r="A32" s="85"/>
      <c r="B32" s="85"/>
      <c r="C32" s="85"/>
      <c r="D32" s="85"/>
      <c r="E32" s="85"/>
      <c r="F32" s="85"/>
      <c r="G32" s="85"/>
      <c r="H32" s="85"/>
      <c r="I32" s="85"/>
      <c r="J32" s="85"/>
      <c r="K32" s="85"/>
      <c r="L32" s="85"/>
      <c r="M32" s="85"/>
      <c r="N32" s="85"/>
      <c r="O32" s="85"/>
      <c r="P32" s="85"/>
      <c r="Q32" s="85"/>
      <c r="R32" s="85"/>
      <c r="S32" s="85"/>
      <c r="T32" s="85"/>
      <c r="U32" s="85"/>
    </row>
    <row r="33" spans="1:21" ht="13.5" customHeight="1">
      <c r="A33" s="85"/>
      <c r="B33" s="85"/>
      <c r="C33" s="85"/>
      <c r="D33" s="85"/>
      <c r="E33" s="85"/>
      <c r="F33" s="85"/>
      <c r="G33" s="85"/>
      <c r="H33" s="85"/>
      <c r="I33" s="85"/>
      <c r="J33" s="85"/>
      <c r="K33" s="85"/>
      <c r="L33" s="85"/>
      <c r="M33" s="85"/>
      <c r="N33" s="85"/>
      <c r="O33" s="85"/>
      <c r="P33" s="85"/>
      <c r="Q33" s="85"/>
      <c r="R33" s="85"/>
      <c r="S33" s="85"/>
      <c r="T33" s="85"/>
      <c r="U33" s="85"/>
    </row>
    <row r="34" spans="1:21" ht="13.5" customHeight="1">
      <c r="A34" s="85"/>
      <c r="B34" s="85"/>
      <c r="C34" s="85"/>
      <c r="D34" s="85"/>
      <c r="E34" s="85"/>
      <c r="F34" s="85"/>
      <c r="G34" s="85"/>
      <c r="H34" s="85"/>
      <c r="I34" s="85"/>
      <c r="J34" s="85"/>
      <c r="K34" s="85"/>
      <c r="L34" s="85"/>
      <c r="M34" s="85"/>
      <c r="N34" s="85"/>
      <c r="O34" s="85"/>
      <c r="P34" s="85"/>
      <c r="Q34" s="85"/>
      <c r="R34" s="85"/>
      <c r="S34" s="85"/>
      <c r="T34" s="85"/>
      <c r="U34" s="85"/>
    </row>
    <row r="35" spans="1:21" ht="13.5" customHeight="1">
      <c r="A35" s="85"/>
      <c r="B35" s="85"/>
      <c r="C35" s="85"/>
      <c r="D35" s="85"/>
      <c r="E35" s="85"/>
      <c r="F35" s="85"/>
      <c r="G35" s="85"/>
      <c r="H35" s="85"/>
      <c r="I35" s="85"/>
      <c r="J35" s="85"/>
      <c r="K35" s="85"/>
      <c r="L35" s="85"/>
      <c r="M35" s="85"/>
      <c r="N35" s="85"/>
      <c r="O35" s="85"/>
      <c r="P35" s="85"/>
      <c r="Q35" s="85"/>
      <c r="R35" s="85"/>
      <c r="S35" s="85"/>
      <c r="T35" s="85"/>
      <c r="U35" s="85"/>
    </row>
    <row r="36" spans="1:21" ht="13.5" customHeight="1">
      <c r="A36" s="85"/>
      <c r="B36" s="85"/>
      <c r="C36" s="85"/>
      <c r="D36" s="85"/>
      <c r="E36" s="85"/>
      <c r="F36" s="85"/>
      <c r="G36" s="85"/>
      <c r="H36" s="85"/>
      <c r="I36" s="85"/>
      <c r="J36" s="85"/>
      <c r="K36" s="85"/>
      <c r="L36" s="85"/>
      <c r="M36" s="85"/>
      <c r="N36" s="85"/>
      <c r="O36" s="85"/>
      <c r="P36" s="85"/>
      <c r="Q36" s="85"/>
      <c r="R36" s="85"/>
      <c r="S36" s="85"/>
      <c r="T36" s="85"/>
      <c r="U36" s="85"/>
    </row>
    <row r="37" spans="1:21" ht="13.5" customHeight="1">
      <c r="A37" s="85"/>
      <c r="B37" s="85"/>
      <c r="C37" s="85"/>
      <c r="D37" s="85"/>
      <c r="E37" s="85"/>
      <c r="F37" s="85"/>
      <c r="G37" s="85"/>
      <c r="H37" s="85"/>
      <c r="I37" s="85"/>
      <c r="J37" s="85"/>
      <c r="K37" s="85"/>
      <c r="L37" s="85"/>
      <c r="M37" s="85"/>
      <c r="N37" s="85"/>
      <c r="O37" s="85"/>
      <c r="P37" s="85"/>
      <c r="Q37" s="85"/>
      <c r="R37" s="85"/>
      <c r="S37" s="85"/>
      <c r="T37" s="85"/>
      <c r="U37" s="85"/>
    </row>
    <row r="38" spans="1:21" ht="13.5" customHeight="1">
      <c r="A38" s="85"/>
      <c r="B38" s="85"/>
      <c r="C38" s="85"/>
      <c r="D38" s="85"/>
      <c r="E38" s="85"/>
      <c r="F38" s="85"/>
      <c r="G38" s="85"/>
      <c r="H38" s="85"/>
      <c r="I38" s="85"/>
      <c r="J38" s="85"/>
      <c r="K38" s="85"/>
      <c r="L38" s="85"/>
      <c r="M38" s="85"/>
      <c r="N38" s="85"/>
      <c r="O38" s="85"/>
      <c r="P38" s="85"/>
      <c r="Q38" s="85"/>
      <c r="R38" s="85"/>
      <c r="S38" s="85"/>
      <c r="T38" s="85"/>
      <c r="U38" s="85"/>
    </row>
    <row r="39" spans="1:21" ht="13.5" customHeight="1">
      <c r="A39" s="85"/>
      <c r="B39" s="85"/>
      <c r="C39" s="85"/>
      <c r="D39" s="85"/>
      <c r="E39" s="85"/>
      <c r="F39" s="85"/>
      <c r="G39" s="85"/>
      <c r="H39" s="85"/>
      <c r="I39" s="85"/>
      <c r="J39" s="85"/>
      <c r="K39" s="85"/>
      <c r="L39" s="85"/>
      <c r="M39" s="85"/>
      <c r="N39" s="85"/>
      <c r="O39" s="85"/>
      <c r="P39" s="85"/>
      <c r="Q39" s="85"/>
      <c r="R39" s="85"/>
      <c r="S39" s="85"/>
      <c r="T39" s="85"/>
      <c r="U39" s="85"/>
    </row>
    <row r="40" spans="1:21" ht="13.5" customHeight="1">
      <c r="A40" s="85"/>
      <c r="B40" s="85"/>
      <c r="C40" s="85"/>
      <c r="D40" s="85"/>
      <c r="E40" s="85"/>
      <c r="F40" s="85"/>
      <c r="G40" s="85"/>
      <c r="H40" s="85"/>
      <c r="I40" s="85"/>
      <c r="J40" s="85"/>
      <c r="K40" s="85"/>
      <c r="L40" s="85"/>
      <c r="M40" s="85"/>
      <c r="N40" s="85"/>
      <c r="O40" s="85"/>
      <c r="P40" s="85"/>
      <c r="Q40" s="85"/>
      <c r="R40" s="85"/>
      <c r="S40" s="85"/>
      <c r="T40" s="85"/>
      <c r="U40" s="85"/>
    </row>
    <row r="41" spans="1:21" ht="13.5" customHeight="1">
      <c r="A41" s="85"/>
      <c r="B41" s="85"/>
      <c r="C41" s="85"/>
      <c r="D41" s="85"/>
      <c r="E41" s="85"/>
      <c r="F41" s="85"/>
      <c r="G41" s="85"/>
      <c r="H41" s="85"/>
      <c r="I41" s="85"/>
      <c r="J41" s="85"/>
      <c r="K41" s="85"/>
      <c r="L41" s="85"/>
      <c r="M41" s="85"/>
      <c r="N41" s="85"/>
      <c r="O41" s="85"/>
      <c r="P41" s="85"/>
      <c r="Q41" s="85"/>
      <c r="R41" s="85"/>
      <c r="S41" s="85"/>
      <c r="T41" s="85"/>
      <c r="U41" s="85"/>
    </row>
    <row r="42" spans="1:21" ht="13.5" customHeight="1">
      <c r="A42" s="85"/>
      <c r="B42" s="85"/>
      <c r="C42" s="85"/>
      <c r="D42" s="85"/>
      <c r="E42" s="85"/>
      <c r="F42" s="85"/>
      <c r="G42" s="85"/>
      <c r="H42" s="85"/>
      <c r="I42" s="85"/>
      <c r="J42" s="85"/>
      <c r="K42" s="85"/>
      <c r="L42" s="85"/>
      <c r="M42" s="85"/>
      <c r="N42" s="85"/>
      <c r="O42" s="85"/>
      <c r="P42" s="85"/>
      <c r="Q42" s="85"/>
      <c r="R42" s="85"/>
      <c r="S42" s="85"/>
      <c r="T42" s="85"/>
      <c r="U42" s="85"/>
    </row>
    <row r="43" spans="1:21" ht="30.75" customHeight="1">
      <c r="A43" s="85"/>
      <c r="B43" s="85"/>
      <c r="C43" s="85"/>
      <c r="D43" s="85"/>
      <c r="E43" s="85"/>
      <c r="F43" s="85"/>
      <c r="G43" s="85"/>
      <c r="H43" s="85"/>
      <c r="I43" s="85"/>
      <c r="J43" s="85"/>
      <c r="K43" s="85"/>
      <c r="L43" s="85"/>
      <c r="M43" s="85"/>
      <c r="N43" s="85"/>
      <c r="O43" s="243" t="s">
        <v>22</v>
      </c>
      <c r="P43" s="85"/>
      <c r="Q43" s="85"/>
      <c r="R43" s="85"/>
      <c r="S43" s="85"/>
      <c r="T43" s="85"/>
      <c r="U43" s="85"/>
    </row>
    <row r="44" spans="1:21" ht="30.75" customHeight="1">
      <c r="A44" s="85"/>
      <c r="B44" s="207" t="s">
        <v>25</v>
      </c>
      <c r="C44" s="213"/>
      <c r="D44" s="213"/>
      <c r="E44" s="221"/>
      <c r="F44" s="221"/>
      <c r="G44" s="221"/>
      <c r="H44" s="221"/>
      <c r="I44" s="221"/>
      <c r="J44" s="224" t="s">
        <v>16</v>
      </c>
      <c r="K44" s="226" t="s">
        <v>524</v>
      </c>
      <c r="L44" s="235" t="s">
        <v>525</v>
      </c>
      <c r="M44" s="235" t="s">
        <v>526</v>
      </c>
      <c r="N44" s="235" t="s">
        <v>527</v>
      </c>
      <c r="O44" s="244" t="s">
        <v>528</v>
      </c>
      <c r="P44" s="85"/>
      <c r="Q44" s="85"/>
      <c r="R44" s="85"/>
      <c r="S44" s="85"/>
      <c r="T44" s="85"/>
      <c r="U44" s="85"/>
    </row>
    <row r="45" spans="1:21" ht="30.75" customHeight="1">
      <c r="A45" s="85"/>
      <c r="B45" s="1078" t="s">
        <v>26</v>
      </c>
      <c r="C45" s="1079"/>
      <c r="D45" s="216"/>
      <c r="E45" s="1092" t="s">
        <v>24</v>
      </c>
      <c r="F45" s="1092"/>
      <c r="G45" s="1092"/>
      <c r="H45" s="1092"/>
      <c r="I45" s="1092"/>
      <c r="J45" s="1093"/>
      <c r="K45" s="227">
        <v>1702</v>
      </c>
      <c r="L45" s="236">
        <v>1932</v>
      </c>
      <c r="M45" s="236">
        <v>2007</v>
      </c>
      <c r="N45" s="236">
        <v>2085</v>
      </c>
      <c r="O45" s="245">
        <v>2169</v>
      </c>
      <c r="P45" s="85"/>
      <c r="Q45" s="85"/>
      <c r="R45" s="85"/>
      <c r="S45" s="85"/>
      <c r="T45" s="85"/>
      <c r="U45" s="85"/>
    </row>
    <row r="46" spans="1:21" ht="30.75" customHeight="1">
      <c r="A46" s="85"/>
      <c r="B46" s="1080"/>
      <c r="C46" s="1081"/>
      <c r="D46" s="217"/>
      <c r="E46" s="1084" t="s">
        <v>28</v>
      </c>
      <c r="F46" s="1084"/>
      <c r="G46" s="1084"/>
      <c r="H46" s="1084"/>
      <c r="I46" s="1084"/>
      <c r="J46" s="1085"/>
      <c r="K46" s="228" t="s">
        <v>202</v>
      </c>
      <c r="L46" s="237" t="s">
        <v>202</v>
      </c>
      <c r="M46" s="237" t="s">
        <v>202</v>
      </c>
      <c r="N46" s="237" t="s">
        <v>202</v>
      </c>
      <c r="O46" s="246" t="s">
        <v>202</v>
      </c>
      <c r="P46" s="85"/>
      <c r="Q46" s="85"/>
      <c r="R46" s="85"/>
      <c r="S46" s="85"/>
      <c r="T46" s="85"/>
      <c r="U46" s="85"/>
    </row>
    <row r="47" spans="1:21" ht="30.75" customHeight="1">
      <c r="A47" s="85"/>
      <c r="B47" s="1080"/>
      <c r="C47" s="1081"/>
      <c r="D47" s="217"/>
      <c r="E47" s="1084" t="s">
        <v>31</v>
      </c>
      <c r="F47" s="1084"/>
      <c r="G47" s="1084"/>
      <c r="H47" s="1084"/>
      <c r="I47" s="1084"/>
      <c r="J47" s="1085"/>
      <c r="K47" s="228" t="s">
        <v>202</v>
      </c>
      <c r="L47" s="237" t="s">
        <v>202</v>
      </c>
      <c r="M47" s="237" t="s">
        <v>202</v>
      </c>
      <c r="N47" s="237" t="s">
        <v>202</v>
      </c>
      <c r="O47" s="246" t="s">
        <v>202</v>
      </c>
      <c r="P47" s="85"/>
      <c r="Q47" s="85"/>
      <c r="R47" s="85"/>
      <c r="S47" s="85"/>
      <c r="T47" s="85"/>
      <c r="U47" s="85"/>
    </row>
    <row r="48" spans="1:21" ht="30.75" customHeight="1">
      <c r="A48" s="85"/>
      <c r="B48" s="1080"/>
      <c r="C48" s="1081"/>
      <c r="D48" s="217"/>
      <c r="E48" s="1084" t="s">
        <v>37</v>
      </c>
      <c r="F48" s="1084"/>
      <c r="G48" s="1084"/>
      <c r="H48" s="1084"/>
      <c r="I48" s="1084"/>
      <c r="J48" s="1085"/>
      <c r="K48" s="228">
        <v>202</v>
      </c>
      <c r="L48" s="237">
        <v>184</v>
      </c>
      <c r="M48" s="237">
        <v>179</v>
      </c>
      <c r="N48" s="237">
        <v>157</v>
      </c>
      <c r="O48" s="246">
        <v>144</v>
      </c>
      <c r="P48" s="85"/>
      <c r="Q48" s="85"/>
      <c r="R48" s="85"/>
      <c r="S48" s="85"/>
      <c r="T48" s="85"/>
      <c r="U48" s="85"/>
    </row>
    <row r="49" spans="1:21" ht="30.75" customHeight="1">
      <c r="A49" s="85"/>
      <c r="B49" s="1080"/>
      <c r="C49" s="1081"/>
      <c r="D49" s="217"/>
      <c r="E49" s="1084" t="s">
        <v>0</v>
      </c>
      <c r="F49" s="1084"/>
      <c r="G49" s="1084"/>
      <c r="H49" s="1084"/>
      <c r="I49" s="1084"/>
      <c r="J49" s="1085"/>
      <c r="K49" s="228">
        <v>11</v>
      </c>
      <c r="L49" s="237">
        <v>17</v>
      </c>
      <c r="M49" s="237">
        <v>12</v>
      </c>
      <c r="N49" s="237">
        <v>28</v>
      </c>
      <c r="O49" s="246">
        <v>41</v>
      </c>
      <c r="P49" s="85"/>
      <c r="Q49" s="85"/>
      <c r="R49" s="85"/>
      <c r="S49" s="85"/>
      <c r="T49" s="85"/>
      <c r="U49" s="85"/>
    </row>
    <row r="50" spans="1:21" ht="30.75" customHeight="1">
      <c r="A50" s="85"/>
      <c r="B50" s="1080"/>
      <c r="C50" s="1081"/>
      <c r="D50" s="217"/>
      <c r="E50" s="1084" t="s">
        <v>39</v>
      </c>
      <c r="F50" s="1084"/>
      <c r="G50" s="1084"/>
      <c r="H50" s="1084"/>
      <c r="I50" s="1084"/>
      <c r="J50" s="1085"/>
      <c r="K50" s="228">
        <v>5</v>
      </c>
      <c r="L50" s="237">
        <v>4</v>
      </c>
      <c r="M50" s="237">
        <v>8</v>
      </c>
      <c r="N50" s="237">
        <v>35</v>
      </c>
      <c r="O50" s="246">
        <v>64</v>
      </c>
      <c r="P50" s="85"/>
      <c r="Q50" s="85"/>
      <c r="R50" s="85"/>
      <c r="S50" s="85"/>
      <c r="T50" s="85"/>
      <c r="U50" s="85"/>
    </row>
    <row r="51" spans="1:21" ht="30.75" customHeight="1">
      <c r="A51" s="85"/>
      <c r="B51" s="1082"/>
      <c r="C51" s="1083"/>
      <c r="D51" s="218"/>
      <c r="E51" s="1084" t="s">
        <v>43</v>
      </c>
      <c r="F51" s="1084"/>
      <c r="G51" s="1084"/>
      <c r="H51" s="1084"/>
      <c r="I51" s="1084"/>
      <c r="J51" s="1085"/>
      <c r="K51" s="228" t="s">
        <v>202</v>
      </c>
      <c r="L51" s="237">
        <v>0</v>
      </c>
      <c r="M51" s="237" t="s">
        <v>202</v>
      </c>
      <c r="N51" s="237" t="s">
        <v>202</v>
      </c>
      <c r="O51" s="246" t="s">
        <v>202</v>
      </c>
      <c r="P51" s="85"/>
      <c r="Q51" s="85"/>
      <c r="R51" s="85"/>
      <c r="S51" s="85"/>
      <c r="T51" s="85"/>
      <c r="U51" s="85"/>
    </row>
    <row r="52" spans="1:21" ht="30.75" customHeight="1">
      <c r="A52" s="85"/>
      <c r="B52" s="1086" t="s">
        <v>45</v>
      </c>
      <c r="C52" s="1087"/>
      <c r="D52" s="218"/>
      <c r="E52" s="1084" t="s">
        <v>46</v>
      </c>
      <c r="F52" s="1084"/>
      <c r="G52" s="1084"/>
      <c r="H52" s="1084"/>
      <c r="I52" s="1084"/>
      <c r="J52" s="1085"/>
      <c r="K52" s="228">
        <v>1582</v>
      </c>
      <c r="L52" s="237">
        <v>1627</v>
      </c>
      <c r="M52" s="237">
        <v>1572</v>
      </c>
      <c r="N52" s="237">
        <v>1604</v>
      </c>
      <c r="O52" s="246">
        <v>1418</v>
      </c>
      <c r="P52" s="85"/>
      <c r="Q52" s="85"/>
      <c r="R52" s="85"/>
      <c r="S52" s="85"/>
      <c r="T52" s="85"/>
      <c r="U52" s="85"/>
    </row>
    <row r="53" spans="1:21" ht="30.75" customHeight="1">
      <c r="A53" s="85"/>
      <c r="B53" s="1088" t="s">
        <v>47</v>
      </c>
      <c r="C53" s="1089"/>
      <c r="D53" s="219"/>
      <c r="E53" s="1090" t="s">
        <v>50</v>
      </c>
      <c r="F53" s="1090"/>
      <c r="G53" s="1090"/>
      <c r="H53" s="1090"/>
      <c r="I53" s="1090"/>
      <c r="J53" s="1091"/>
      <c r="K53" s="229">
        <v>338</v>
      </c>
      <c r="L53" s="238">
        <v>510</v>
      </c>
      <c r="M53" s="238">
        <v>634</v>
      </c>
      <c r="N53" s="238">
        <v>701</v>
      </c>
      <c r="O53" s="247">
        <v>1000</v>
      </c>
      <c r="P53" s="85"/>
      <c r="Q53" s="85"/>
      <c r="R53" s="85"/>
      <c r="S53" s="85"/>
      <c r="T53" s="85"/>
      <c r="U53" s="85"/>
    </row>
    <row r="54" spans="1:21" ht="24" customHeight="1">
      <c r="A54" s="85"/>
      <c r="B54" s="208" t="s">
        <v>54</v>
      </c>
      <c r="C54" s="85"/>
      <c r="D54" s="85"/>
      <c r="E54" s="85"/>
      <c r="F54" s="85"/>
      <c r="G54" s="85"/>
      <c r="H54" s="85"/>
      <c r="I54" s="85"/>
      <c r="J54" s="85"/>
      <c r="K54" s="85"/>
      <c r="L54" s="85"/>
      <c r="M54" s="85"/>
      <c r="N54" s="85"/>
      <c r="O54" s="85"/>
      <c r="P54" s="85"/>
      <c r="Q54" s="85"/>
      <c r="R54" s="85"/>
      <c r="S54" s="85"/>
      <c r="T54" s="85"/>
      <c r="U54" s="85"/>
    </row>
    <row r="55" spans="1:21" ht="24" customHeight="1">
      <c r="A55" s="85"/>
      <c r="B55" s="208" t="s">
        <v>59</v>
      </c>
      <c r="C55" s="85"/>
      <c r="D55" s="85"/>
      <c r="E55" s="85"/>
      <c r="F55" s="85"/>
      <c r="G55" s="85"/>
      <c r="H55" s="85"/>
      <c r="I55" s="85"/>
      <c r="J55" s="85"/>
      <c r="K55" s="85"/>
      <c r="L55" s="85"/>
      <c r="M55" s="85"/>
      <c r="N55" s="85"/>
      <c r="O55" s="85"/>
      <c r="P55" s="85"/>
      <c r="Q55" s="85"/>
      <c r="R55" s="85"/>
      <c r="S55" s="85"/>
      <c r="T55" s="85"/>
      <c r="U55" s="85"/>
    </row>
    <row r="56" spans="1:21" ht="24" customHeight="1">
      <c r="A56" s="85"/>
      <c r="B56" s="209" t="s">
        <v>5</v>
      </c>
      <c r="C56" s="214"/>
      <c r="D56" s="214"/>
      <c r="E56" s="214"/>
      <c r="F56" s="214"/>
      <c r="G56" s="214"/>
      <c r="H56" s="214"/>
      <c r="I56" s="214"/>
      <c r="J56" s="214"/>
      <c r="K56" s="230"/>
      <c r="L56" s="230"/>
      <c r="M56" s="230"/>
      <c r="N56" s="230"/>
      <c r="O56" s="248" t="s">
        <v>531</v>
      </c>
      <c r="P56" s="85"/>
      <c r="Q56" s="85"/>
      <c r="R56" s="85"/>
      <c r="S56" s="85"/>
      <c r="T56" s="85"/>
      <c r="U56" s="85"/>
    </row>
    <row r="57" spans="1:21" ht="31.5" customHeight="1">
      <c r="A57" s="85"/>
      <c r="B57" s="210"/>
      <c r="C57" s="215"/>
      <c r="D57" s="215"/>
      <c r="E57" s="222"/>
      <c r="F57" s="222"/>
      <c r="G57" s="222"/>
      <c r="H57" s="222"/>
      <c r="I57" s="222"/>
      <c r="J57" s="225" t="s">
        <v>16</v>
      </c>
      <c r="K57" s="231" t="s">
        <v>524</v>
      </c>
      <c r="L57" s="239" t="s">
        <v>525</v>
      </c>
      <c r="M57" s="239" t="s">
        <v>526</v>
      </c>
      <c r="N57" s="239" t="s">
        <v>527</v>
      </c>
      <c r="O57" s="249" t="s">
        <v>528</v>
      </c>
      <c r="P57" s="85"/>
      <c r="Q57" s="85"/>
      <c r="R57" s="85"/>
      <c r="S57" s="85"/>
      <c r="T57" s="85"/>
      <c r="U57" s="85"/>
    </row>
    <row r="58" spans="1:21" ht="31.5" customHeight="1">
      <c r="B58" s="1072" t="s">
        <v>60</v>
      </c>
      <c r="C58" s="1073"/>
      <c r="D58" s="1063" t="s">
        <v>63</v>
      </c>
      <c r="E58" s="1064"/>
      <c r="F58" s="1064"/>
      <c r="G58" s="1064"/>
      <c r="H58" s="1064"/>
      <c r="I58" s="1064"/>
      <c r="J58" s="1065"/>
      <c r="K58" s="232"/>
      <c r="L58" s="240"/>
      <c r="M58" s="240"/>
      <c r="N58" s="240"/>
      <c r="O58" s="250"/>
    </row>
    <row r="59" spans="1:21" ht="31.5" customHeight="1">
      <c r="B59" s="1074"/>
      <c r="C59" s="1075"/>
      <c r="D59" s="1066" t="s">
        <v>12</v>
      </c>
      <c r="E59" s="1067"/>
      <c r="F59" s="1067"/>
      <c r="G59" s="1067"/>
      <c r="H59" s="1067"/>
      <c r="I59" s="1067"/>
      <c r="J59" s="1068"/>
      <c r="K59" s="233"/>
      <c r="L59" s="241"/>
      <c r="M59" s="241"/>
      <c r="N59" s="241"/>
      <c r="O59" s="251"/>
    </row>
    <row r="60" spans="1:21" ht="31.5" customHeight="1">
      <c r="B60" s="1076"/>
      <c r="C60" s="1077"/>
      <c r="D60" s="1069" t="s">
        <v>65</v>
      </c>
      <c r="E60" s="1070"/>
      <c r="F60" s="1070"/>
      <c r="G60" s="1070"/>
      <c r="H60" s="1070"/>
      <c r="I60" s="1070"/>
      <c r="J60" s="1071"/>
      <c r="K60" s="234"/>
      <c r="L60" s="242"/>
      <c r="M60" s="242"/>
      <c r="N60" s="242"/>
      <c r="O60" s="252"/>
    </row>
    <row r="61" spans="1:21" ht="24" customHeight="1">
      <c r="B61" s="211"/>
      <c r="C61" s="211"/>
      <c r="D61" s="220" t="s">
        <v>44</v>
      </c>
      <c r="E61" s="223"/>
      <c r="F61" s="223"/>
      <c r="G61" s="223"/>
      <c r="H61" s="223"/>
      <c r="I61" s="223"/>
      <c r="J61" s="223"/>
      <c r="K61" s="223"/>
      <c r="L61" s="223"/>
      <c r="M61" s="223"/>
      <c r="N61" s="223"/>
      <c r="O61" s="223"/>
    </row>
    <row r="62" spans="1:21" ht="24" customHeight="1">
      <c r="B62" s="212"/>
      <c r="C62" s="212"/>
      <c r="D62" s="220" t="s">
        <v>38</v>
      </c>
      <c r="E62" s="223"/>
      <c r="F62" s="223"/>
      <c r="G62" s="223"/>
      <c r="H62" s="223"/>
      <c r="I62" s="223"/>
      <c r="J62" s="223"/>
      <c r="K62" s="223"/>
      <c r="L62" s="223"/>
      <c r="M62" s="223"/>
      <c r="N62" s="223"/>
      <c r="O62" s="223"/>
    </row>
    <row r="63" spans="1:21" ht="24" customHeight="1">
      <c r="A63" s="85"/>
      <c r="B63" s="208"/>
      <c r="C63" s="85"/>
      <c r="D63" s="85"/>
      <c r="E63" s="85"/>
      <c r="F63" s="85"/>
      <c r="G63" s="85"/>
      <c r="H63" s="85"/>
      <c r="I63" s="85"/>
      <c r="J63" s="85"/>
      <c r="K63" s="85"/>
      <c r="L63" s="85"/>
      <c r="M63" s="85"/>
      <c r="N63" s="85"/>
      <c r="O63" s="85"/>
      <c r="P63" s="85"/>
      <c r="Q63" s="85"/>
      <c r="R63" s="85"/>
      <c r="S63" s="85"/>
      <c r="T63" s="85"/>
      <c r="U63" s="85"/>
    </row>
    <row r="64" spans="1:21" ht="24" customHeight="1">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biguwDImliQxVDeAQlW1G1NN1ZdsvZrko+jTaESSTRd2BZOGPiGGlGE2SWT/99yUFrdp/pD887VMtPhQFdLKJg==" saltValue="/w3Kq+1y59/fiY1JJJEX9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4" zoomScaleSheetLayoutView="100" workbookViewId="0"/>
  </sheetViews>
  <sheetFormatPr defaultColWidth="0" defaultRowHeight="13.5" customHeight="1" zeroHeight="1"/>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22</v>
      </c>
    </row>
    <row r="40" spans="2:13" ht="27.75" customHeight="1">
      <c r="B40" s="207" t="s">
        <v>25</v>
      </c>
      <c r="C40" s="213"/>
      <c r="D40" s="213"/>
      <c r="E40" s="221"/>
      <c r="F40" s="221"/>
      <c r="G40" s="221"/>
      <c r="H40" s="224" t="s">
        <v>16</v>
      </c>
      <c r="I40" s="226" t="s">
        <v>524</v>
      </c>
      <c r="J40" s="235" t="s">
        <v>525</v>
      </c>
      <c r="K40" s="235" t="s">
        <v>526</v>
      </c>
      <c r="L40" s="235" t="s">
        <v>527</v>
      </c>
      <c r="M40" s="264" t="s">
        <v>528</v>
      </c>
    </row>
    <row r="41" spans="2:13" ht="27.75" customHeight="1">
      <c r="B41" s="1078" t="s">
        <v>33</v>
      </c>
      <c r="C41" s="1079"/>
      <c r="D41" s="216"/>
      <c r="E41" s="1103" t="s">
        <v>66</v>
      </c>
      <c r="F41" s="1103"/>
      <c r="G41" s="1103"/>
      <c r="H41" s="1104"/>
      <c r="I41" s="257">
        <v>18723</v>
      </c>
      <c r="J41" s="261">
        <v>18366</v>
      </c>
      <c r="K41" s="261">
        <v>18710</v>
      </c>
      <c r="L41" s="261">
        <v>18383</v>
      </c>
      <c r="M41" s="265">
        <v>17743</v>
      </c>
    </row>
    <row r="42" spans="2:13" ht="27.75" customHeight="1">
      <c r="B42" s="1080"/>
      <c r="C42" s="1081"/>
      <c r="D42" s="217"/>
      <c r="E42" s="1094" t="s">
        <v>75</v>
      </c>
      <c r="F42" s="1094"/>
      <c r="G42" s="1094"/>
      <c r="H42" s="1095"/>
      <c r="I42" s="258" t="s">
        <v>202</v>
      </c>
      <c r="J42" s="262">
        <v>15</v>
      </c>
      <c r="K42" s="262">
        <v>289</v>
      </c>
      <c r="L42" s="262">
        <v>856</v>
      </c>
      <c r="M42" s="266">
        <v>797</v>
      </c>
    </row>
    <row r="43" spans="2:13" ht="27.75" customHeight="1">
      <c r="B43" s="1080"/>
      <c r="C43" s="1081"/>
      <c r="D43" s="217"/>
      <c r="E43" s="1094" t="s">
        <v>76</v>
      </c>
      <c r="F43" s="1094"/>
      <c r="G43" s="1094"/>
      <c r="H43" s="1095"/>
      <c r="I43" s="258">
        <v>1706</v>
      </c>
      <c r="J43" s="262">
        <v>1428</v>
      </c>
      <c r="K43" s="262">
        <v>1405</v>
      </c>
      <c r="L43" s="262">
        <v>1160</v>
      </c>
      <c r="M43" s="266">
        <v>1138</v>
      </c>
    </row>
    <row r="44" spans="2:13" ht="27.75" customHeight="1">
      <c r="B44" s="1080"/>
      <c r="C44" s="1081"/>
      <c r="D44" s="217"/>
      <c r="E44" s="1094" t="s">
        <v>17</v>
      </c>
      <c r="F44" s="1094"/>
      <c r="G44" s="1094"/>
      <c r="H44" s="1095"/>
      <c r="I44" s="258">
        <v>103</v>
      </c>
      <c r="J44" s="262">
        <v>87</v>
      </c>
      <c r="K44" s="262">
        <v>76</v>
      </c>
      <c r="L44" s="262">
        <v>286</v>
      </c>
      <c r="M44" s="266">
        <v>471</v>
      </c>
    </row>
    <row r="45" spans="2:13" ht="27.75" customHeight="1">
      <c r="B45" s="1080"/>
      <c r="C45" s="1081"/>
      <c r="D45" s="217"/>
      <c r="E45" s="1094" t="s">
        <v>79</v>
      </c>
      <c r="F45" s="1094"/>
      <c r="G45" s="1094"/>
      <c r="H45" s="1095"/>
      <c r="I45" s="258">
        <v>2945</v>
      </c>
      <c r="J45" s="262">
        <v>2893</v>
      </c>
      <c r="K45" s="262">
        <v>2830</v>
      </c>
      <c r="L45" s="262">
        <v>2824</v>
      </c>
      <c r="M45" s="266">
        <v>2765</v>
      </c>
    </row>
    <row r="46" spans="2:13" ht="27.75" customHeight="1">
      <c r="B46" s="1080"/>
      <c r="C46" s="1081"/>
      <c r="D46" s="218"/>
      <c r="E46" s="1094" t="s">
        <v>78</v>
      </c>
      <c r="F46" s="1094"/>
      <c r="G46" s="1094"/>
      <c r="H46" s="1095"/>
      <c r="I46" s="258">
        <v>2</v>
      </c>
      <c r="J46" s="262">
        <v>1</v>
      </c>
      <c r="K46" s="262">
        <v>1</v>
      </c>
      <c r="L46" s="262">
        <v>1</v>
      </c>
      <c r="M46" s="266" t="s">
        <v>202</v>
      </c>
    </row>
    <row r="47" spans="2:13" ht="27.75" customHeight="1">
      <c r="B47" s="1080"/>
      <c r="C47" s="1081"/>
      <c r="D47" s="254"/>
      <c r="E47" s="1100" t="s">
        <v>81</v>
      </c>
      <c r="F47" s="1101"/>
      <c r="G47" s="1101"/>
      <c r="H47" s="1102"/>
      <c r="I47" s="258" t="s">
        <v>202</v>
      </c>
      <c r="J47" s="262" t="s">
        <v>202</v>
      </c>
      <c r="K47" s="262" t="s">
        <v>202</v>
      </c>
      <c r="L47" s="262" t="s">
        <v>202</v>
      </c>
      <c r="M47" s="266" t="s">
        <v>202</v>
      </c>
    </row>
    <row r="48" spans="2:13" ht="27.75" customHeight="1">
      <c r="B48" s="1080"/>
      <c r="C48" s="1081"/>
      <c r="D48" s="217"/>
      <c r="E48" s="1094" t="s">
        <v>55</v>
      </c>
      <c r="F48" s="1094"/>
      <c r="G48" s="1094"/>
      <c r="H48" s="1095"/>
      <c r="I48" s="258" t="s">
        <v>202</v>
      </c>
      <c r="J48" s="262" t="s">
        <v>202</v>
      </c>
      <c r="K48" s="262" t="s">
        <v>202</v>
      </c>
      <c r="L48" s="262" t="s">
        <v>202</v>
      </c>
      <c r="M48" s="266" t="s">
        <v>202</v>
      </c>
    </row>
    <row r="49" spans="2:13" ht="27.75" customHeight="1">
      <c r="B49" s="1082"/>
      <c r="C49" s="1083"/>
      <c r="D49" s="217"/>
      <c r="E49" s="1094" t="s">
        <v>85</v>
      </c>
      <c r="F49" s="1094"/>
      <c r="G49" s="1094"/>
      <c r="H49" s="1095"/>
      <c r="I49" s="258" t="s">
        <v>202</v>
      </c>
      <c r="J49" s="262" t="s">
        <v>202</v>
      </c>
      <c r="K49" s="262" t="s">
        <v>202</v>
      </c>
      <c r="L49" s="262" t="s">
        <v>202</v>
      </c>
      <c r="M49" s="266" t="s">
        <v>202</v>
      </c>
    </row>
    <row r="50" spans="2:13" ht="27.75" customHeight="1">
      <c r="B50" s="1098" t="s">
        <v>87</v>
      </c>
      <c r="C50" s="1099"/>
      <c r="D50" s="255"/>
      <c r="E50" s="1094" t="s">
        <v>89</v>
      </c>
      <c r="F50" s="1094"/>
      <c r="G50" s="1094"/>
      <c r="H50" s="1095"/>
      <c r="I50" s="258">
        <v>3086</v>
      </c>
      <c r="J50" s="262">
        <v>3283</v>
      </c>
      <c r="K50" s="262">
        <v>3914</v>
      </c>
      <c r="L50" s="262">
        <v>4075</v>
      </c>
      <c r="M50" s="266">
        <v>5489</v>
      </c>
    </row>
    <row r="51" spans="2:13" ht="27.75" customHeight="1">
      <c r="B51" s="1080"/>
      <c r="C51" s="1081"/>
      <c r="D51" s="217"/>
      <c r="E51" s="1094" t="s">
        <v>92</v>
      </c>
      <c r="F51" s="1094"/>
      <c r="G51" s="1094"/>
      <c r="H51" s="1095"/>
      <c r="I51" s="258">
        <v>4646</v>
      </c>
      <c r="J51" s="262">
        <v>6306</v>
      </c>
      <c r="K51" s="262">
        <v>7907</v>
      </c>
      <c r="L51" s="262">
        <v>7324</v>
      </c>
      <c r="M51" s="266">
        <v>6193</v>
      </c>
    </row>
    <row r="52" spans="2:13" ht="27.75" customHeight="1">
      <c r="B52" s="1082"/>
      <c r="C52" s="1083"/>
      <c r="D52" s="217"/>
      <c r="E52" s="1094" t="s">
        <v>41</v>
      </c>
      <c r="F52" s="1094"/>
      <c r="G52" s="1094"/>
      <c r="H52" s="1095"/>
      <c r="I52" s="258">
        <v>8409</v>
      </c>
      <c r="J52" s="262">
        <v>7619</v>
      </c>
      <c r="K52" s="262">
        <v>7055</v>
      </c>
      <c r="L52" s="262">
        <v>6331</v>
      </c>
      <c r="M52" s="266">
        <v>5645</v>
      </c>
    </row>
    <row r="53" spans="2:13" ht="27.75" customHeight="1">
      <c r="B53" s="1088" t="s">
        <v>47</v>
      </c>
      <c r="C53" s="1089"/>
      <c r="D53" s="219"/>
      <c r="E53" s="1096" t="s">
        <v>94</v>
      </c>
      <c r="F53" s="1096"/>
      <c r="G53" s="1096"/>
      <c r="H53" s="1097"/>
      <c r="I53" s="259">
        <v>7337</v>
      </c>
      <c r="J53" s="263">
        <v>5581</v>
      </c>
      <c r="K53" s="263">
        <v>4435</v>
      </c>
      <c r="L53" s="263">
        <v>5779</v>
      </c>
      <c r="M53" s="267">
        <v>5587</v>
      </c>
    </row>
    <row r="54" spans="2:13" ht="27.75" customHeight="1">
      <c r="B54" s="253" t="s">
        <v>68</v>
      </c>
      <c r="C54" s="191"/>
      <c r="D54" s="191"/>
      <c r="E54" s="256"/>
      <c r="F54" s="256"/>
      <c r="G54" s="256"/>
      <c r="H54" s="256"/>
      <c r="I54" s="260"/>
      <c r="J54" s="260"/>
      <c r="K54" s="260"/>
      <c r="L54" s="260"/>
      <c r="M54" s="260"/>
    </row>
    <row r="55" spans="2:13" ht="13"/>
  </sheetData>
  <sheetProtection algorithmName="SHA-512" hashValue="/e4JkWW/ENh01NSGKUEl8LjnLp3qel5t9yQ/2BEuT0wW5yVj330mSieuHxK9IDBQhblFJ7W2yo5uo7iy1ICn4A==" saltValue="KeMG4UTspk5m6KntqmTCZ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3" sqref="G53"/>
    </sheetView>
  </sheetViews>
  <sheetFormatPr defaultColWidth="0" defaultRowHeight="13.5" customHeight="1" zeroHeight="1"/>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85"/>
      <c r="C53" s="85"/>
      <c r="D53" s="85"/>
      <c r="E53" s="85"/>
      <c r="F53" s="85"/>
      <c r="G53" s="85"/>
      <c r="H53" s="283" t="s">
        <v>90</v>
      </c>
    </row>
    <row r="54" spans="2:8" ht="29.25" customHeight="1">
      <c r="B54" s="268" t="s">
        <v>8</v>
      </c>
      <c r="C54" s="274"/>
      <c r="D54" s="274"/>
      <c r="E54" s="275" t="s">
        <v>16</v>
      </c>
      <c r="F54" s="276" t="s">
        <v>526</v>
      </c>
      <c r="G54" s="276" t="s">
        <v>527</v>
      </c>
      <c r="H54" s="284" t="s">
        <v>528</v>
      </c>
    </row>
    <row r="55" spans="2:8" ht="52.5" customHeight="1">
      <c r="B55" s="269"/>
      <c r="C55" s="1113" t="s">
        <v>98</v>
      </c>
      <c r="D55" s="1113"/>
      <c r="E55" s="1114"/>
      <c r="F55" s="277">
        <v>1936</v>
      </c>
      <c r="G55" s="277">
        <v>1854</v>
      </c>
      <c r="H55" s="285">
        <v>1982</v>
      </c>
    </row>
    <row r="56" spans="2:8" ht="52.5" customHeight="1">
      <c r="B56" s="270"/>
      <c r="C56" s="1115" t="s">
        <v>101</v>
      </c>
      <c r="D56" s="1115"/>
      <c r="E56" s="1116"/>
      <c r="F56" s="278" t="s">
        <v>202</v>
      </c>
      <c r="G56" s="278" t="s">
        <v>202</v>
      </c>
      <c r="H56" s="286" t="s">
        <v>202</v>
      </c>
    </row>
    <row r="57" spans="2:8" ht="53.25" customHeight="1">
      <c r="B57" s="270"/>
      <c r="C57" s="1117" t="s">
        <v>72</v>
      </c>
      <c r="D57" s="1117"/>
      <c r="E57" s="1118"/>
      <c r="F57" s="279">
        <v>499</v>
      </c>
      <c r="G57" s="279">
        <v>745</v>
      </c>
      <c r="H57" s="287">
        <v>2055</v>
      </c>
    </row>
    <row r="58" spans="2:8" ht="45.75" customHeight="1">
      <c r="B58" s="271"/>
      <c r="C58" s="1105" t="s">
        <v>103</v>
      </c>
      <c r="D58" s="1106"/>
      <c r="E58" s="1107"/>
      <c r="F58" s="280"/>
      <c r="G58" s="280"/>
      <c r="H58" s="288"/>
    </row>
    <row r="59" spans="2:8" ht="45.75" customHeight="1">
      <c r="B59" s="271"/>
      <c r="C59" s="1105" t="s">
        <v>103</v>
      </c>
      <c r="D59" s="1106"/>
      <c r="E59" s="1107"/>
      <c r="F59" s="280"/>
      <c r="G59" s="280"/>
      <c r="H59" s="288"/>
    </row>
    <row r="60" spans="2:8" ht="45.75" customHeight="1">
      <c r="B60" s="271"/>
      <c r="C60" s="1105" t="s">
        <v>103</v>
      </c>
      <c r="D60" s="1106"/>
      <c r="E60" s="1107"/>
      <c r="F60" s="280"/>
      <c r="G60" s="280"/>
      <c r="H60" s="288"/>
    </row>
    <row r="61" spans="2:8" ht="45.75" customHeight="1">
      <c r="B61" s="271"/>
      <c r="C61" s="1105" t="s">
        <v>103</v>
      </c>
      <c r="D61" s="1106"/>
      <c r="E61" s="1107"/>
      <c r="F61" s="280"/>
      <c r="G61" s="280"/>
      <c r="H61" s="288"/>
    </row>
    <row r="62" spans="2:8" ht="45.75" customHeight="1">
      <c r="B62" s="272"/>
      <c r="C62" s="1108" t="s">
        <v>103</v>
      </c>
      <c r="D62" s="1109"/>
      <c r="E62" s="1110"/>
      <c r="F62" s="281"/>
      <c r="G62" s="281"/>
      <c r="H62" s="289"/>
    </row>
    <row r="63" spans="2:8" ht="52.5" customHeight="1">
      <c r="B63" s="273"/>
      <c r="C63" s="1111" t="s">
        <v>105</v>
      </c>
      <c r="D63" s="1111"/>
      <c r="E63" s="1112"/>
      <c r="F63" s="282">
        <v>2435</v>
      </c>
      <c r="G63" s="282">
        <v>2599</v>
      </c>
      <c r="H63" s="290">
        <v>4037</v>
      </c>
    </row>
    <row r="64" spans="2:8" ht="13"/>
  </sheetData>
  <sheetProtection algorithmName="SHA-512" hashValue="LRRjSshtN5miEEOjxg+PNAd0KNF8WOg4XIXkvIf3b92Cp/RuMKmH8a9fjl6Uo7HeOFr0WghVZyf1XJK/H5MJXg==" saltValue="HAEHgnZruzIIWb9JWyD+E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5CF55-E9D4-49F5-902A-37CE63018B37}">
  <sheetPr>
    <pageSetUpPr fitToPage="1"/>
  </sheetPr>
  <dimension ref="A1:DE85"/>
  <sheetViews>
    <sheetView showGridLines="0" zoomScaleNormal="100" zoomScaleSheetLayoutView="55" workbookViewId="0">
      <selection activeCell="BB73" sqref="BB73:BO74"/>
    </sheetView>
  </sheetViews>
  <sheetFormatPr defaultColWidth="0" defaultRowHeight="13.5" customHeight="1" zeroHeight="1"/>
  <cols>
    <col min="1" max="1" width="6.36328125" style="316" customWidth="1"/>
    <col min="2" max="107" width="2.453125" style="316" customWidth="1"/>
    <col min="108" max="108" width="6.08984375" style="324" customWidth="1"/>
    <col min="109" max="109" width="5.90625" style="323" customWidth="1"/>
    <col min="110" max="16384" width="8.6328125" style="316" hidden="1"/>
  </cols>
  <sheetData>
    <row r="1" spans="1:109" ht="42.75" customHeight="1">
      <c r="A1" s="314"/>
      <c r="B1" s="315"/>
      <c r="DD1" s="316"/>
      <c r="DE1" s="316"/>
    </row>
    <row r="2" spans="1:109" ht="25.5" customHeight="1">
      <c r="A2" s="317"/>
      <c r="C2" s="317"/>
      <c r="O2" s="317"/>
      <c r="P2" s="317"/>
      <c r="Q2" s="317"/>
      <c r="R2" s="317"/>
      <c r="S2" s="317"/>
      <c r="T2" s="317"/>
      <c r="U2" s="317"/>
      <c r="V2" s="317"/>
      <c r="W2" s="317"/>
      <c r="X2" s="317"/>
      <c r="Y2" s="317"/>
      <c r="Z2" s="317"/>
      <c r="AA2" s="317"/>
      <c r="AB2" s="317"/>
      <c r="AC2" s="317"/>
      <c r="AD2" s="317"/>
      <c r="AE2" s="317"/>
      <c r="AF2" s="317"/>
      <c r="AG2" s="317"/>
      <c r="AH2" s="317"/>
      <c r="AI2" s="317"/>
      <c r="AU2" s="317"/>
      <c r="BG2" s="317"/>
      <c r="BS2" s="317"/>
      <c r="CE2" s="317"/>
      <c r="CQ2" s="317"/>
      <c r="DD2" s="316"/>
      <c r="DE2" s="316"/>
    </row>
    <row r="3" spans="1:109" ht="25.5" customHeight="1">
      <c r="A3" s="317"/>
      <c r="C3" s="317"/>
      <c r="O3" s="317"/>
      <c r="P3" s="317"/>
      <c r="Q3" s="317"/>
      <c r="R3" s="317"/>
      <c r="S3" s="317"/>
      <c r="T3" s="317"/>
      <c r="U3" s="317"/>
      <c r="V3" s="317"/>
      <c r="W3" s="317"/>
      <c r="X3" s="317"/>
      <c r="Y3" s="317"/>
      <c r="Z3" s="317"/>
      <c r="AA3" s="317"/>
      <c r="AB3" s="317"/>
      <c r="AC3" s="317"/>
      <c r="AD3" s="317"/>
      <c r="AE3" s="317"/>
      <c r="AF3" s="317"/>
      <c r="AG3" s="317"/>
      <c r="AH3" s="317"/>
      <c r="AI3" s="317"/>
      <c r="AU3" s="317"/>
      <c r="BG3" s="317"/>
      <c r="BS3" s="317"/>
      <c r="CE3" s="317"/>
      <c r="CQ3" s="317"/>
      <c r="DD3" s="316"/>
      <c r="DE3" s="316"/>
    </row>
    <row r="4" spans="1:109" s="318" customFormat="1" ht="13">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row>
    <row r="5" spans="1:109" s="318" customFormat="1" ht="13">
      <c r="A5" s="317"/>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row>
    <row r="6" spans="1:109" s="318" customFormat="1" ht="13">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row>
    <row r="7" spans="1:109" s="318" customFormat="1" ht="13">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row>
    <row r="8" spans="1:109" s="318" customFormat="1" ht="13">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row>
    <row r="9" spans="1:109" s="318" customFormat="1" ht="13">
      <c r="A9" s="317"/>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row>
    <row r="10" spans="1:109" s="318" customFormat="1" ht="13">
      <c r="A10" s="317"/>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c r="CG10" s="317"/>
      <c r="CH10" s="317"/>
      <c r="CI10" s="317"/>
      <c r="CJ10" s="317"/>
      <c r="CK10" s="317"/>
      <c r="CL10" s="317"/>
      <c r="CM10" s="317"/>
      <c r="CN10" s="317"/>
      <c r="CO10" s="317"/>
      <c r="CP10" s="317"/>
      <c r="CQ10" s="317"/>
      <c r="CR10" s="317"/>
      <c r="CS10" s="317"/>
      <c r="CT10" s="317"/>
      <c r="CU10" s="317"/>
      <c r="CV10" s="317"/>
      <c r="CW10" s="317"/>
      <c r="CX10" s="317"/>
      <c r="CY10" s="317"/>
      <c r="CZ10" s="317"/>
      <c r="DA10" s="317"/>
      <c r="DB10" s="317"/>
      <c r="DC10" s="317"/>
      <c r="DD10" s="317"/>
      <c r="DE10" s="317"/>
    </row>
    <row r="11" spans="1:109" s="318" customFormat="1" ht="13">
      <c r="A11" s="317"/>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c r="CK11" s="317"/>
      <c r="CL11" s="317"/>
      <c r="CM11" s="317"/>
      <c r="CN11" s="317"/>
      <c r="CO11" s="317"/>
      <c r="CP11" s="317"/>
      <c r="CQ11" s="317"/>
      <c r="CR11" s="317"/>
      <c r="CS11" s="317"/>
      <c r="CT11" s="317"/>
      <c r="CU11" s="317"/>
      <c r="CV11" s="317"/>
      <c r="CW11" s="317"/>
      <c r="CX11" s="317"/>
      <c r="CY11" s="317"/>
      <c r="CZ11" s="317"/>
      <c r="DA11" s="317"/>
      <c r="DB11" s="317"/>
      <c r="DC11" s="317"/>
      <c r="DD11" s="317"/>
      <c r="DE11" s="317"/>
    </row>
    <row r="12" spans="1:109" s="318" customFormat="1" ht="13">
      <c r="A12" s="317"/>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row>
    <row r="13" spans="1:109" s="318" customFormat="1" ht="13">
      <c r="A13" s="317"/>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row>
    <row r="14" spans="1:109" s="318" customFormat="1" ht="13">
      <c r="A14" s="317"/>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c r="CR14" s="317"/>
      <c r="CS14" s="317"/>
      <c r="CT14" s="317"/>
      <c r="CU14" s="317"/>
      <c r="CV14" s="317"/>
      <c r="CW14" s="317"/>
      <c r="CX14" s="317"/>
      <c r="CY14" s="317"/>
      <c r="CZ14" s="317"/>
      <c r="DA14" s="317"/>
      <c r="DB14" s="317"/>
      <c r="DC14" s="317"/>
      <c r="DD14" s="317"/>
      <c r="DE14" s="317"/>
    </row>
    <row r="15" spans="1:109" s="318" customFormat="1" ht="13">
      <c r="A15" s="316"/>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c r="CR15" s="317"/>
      <c r="CS15" s="317"/>
      <c r="CT15" s="317"/>
      <c r="CU15" s="317"/>
      <c r="CV15" s="317"/>
      <c r="CW15" s="317"/>
      <c r="CX15" s="317"/>
      <c r="CY15" s="317"/>
      <c r="CZ15" s="317"/>
      <c r="DA15" s="317"/>
      <c r="DB15" s="317"/>
      <c r="DC15" s="317"/>
      <c r="DD15" s="317"/>
      <c r="DE15" s="317"/>
    </row>
    <row r="16" spans="1:109" s="318" customFormat="1" ht="13">
      <c r="A16" s="316"/>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7"/>
      <c r="CG16" s="317"/>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row>
    <row r="17" spans="1:109" s="318" customFormat="1" ht="13">
      <c r="A17" s="316"/>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row>
    <row r="18" spans="1:109" s="318" customFormat="1" ht="13">
      <c r="A18" s="316"/>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c r="CR18" s="317"/>
      <c r="CS18" s="317"/>
      <c r="CT18" s="317"/>
      <c r="CU18" s="317"/>
      <c r="CV18" s="317"/>
      <c r="CW18" s="317"/>
      <c r="CX18" s="317"/>
      <c r="CY18" s="317"/>
      <c r="CZ18" s="317"/>
      <c r="DA18" s="317"/>
      <c r="DB18" s="317"/>
      <c r="DC18" s="317"/>
      <c r="DD18" s="317"/>
      <c r="DE18" s="317"/>
    </row>
    <row r="19" spans="1:109" ht="13">
      <c r="DD19" s="316"/>
      <c r="DE19" s="316"/>
    </row>
    <row r="20" spans="1:109" ht="13">
      <c r="DD20" s="316"/>
      <c r="DE20" s="316"/>
    </row>
    <row r="21" spans="1:109" ht="17.25" customHeight="1">
      <c r="B21" s="319"/>
      <c r="C21" s="320"/>
      <c r="D21" s="320"/>
      <c r="E21" s="320"/>
      <c r="F21" s="320"/>
      <c r="G21" s="320"/>
      <c r="H21" s="320"/>
      <c r="I21" s="320"/>
      <c r="J21" s="320"/>
      <c r="K21" s="320"/>
      <c r="L21" s="320"/>
      <c r="M21" s="320"/>
      <c r="N21" s="321"/>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1"/>
      <c r="AU21" s="320"/>
      <c r="AV21" s="320"/>
      <c r="AW21" s="320"/>
      <c r="AX21" s="320"/>
      <c r="AY21" s="320"/>
      <c r="AZ21" s="320"/>
      <c r="BA21" s="320"/>
      <c r="BB21" s="320"/>
      <c r="BC21" s="320"/>
      <c r="BD21" s="320"/>
      <c r="BE21" s="320"/>
      <c r="BF21" s="321"/>
      <c r="BG21" s="320"/>
      <c r="BH21" s="320"/>
      <c r="BI21" s="320"/>
      <c r="BJ21" s="320"/>
      <c r="BK21" s="320"/>
      <c r="BL21" s="320"/>
      <c r="BM21" s="320"/>
      <c r="BN21" s="320"/>
      <c r="BO21" s="320"/>
      <c r="BP21" s="320"/>
      <c r="BQ21" s="320"/>
      <c r="BR21" s="321"/>
      <c r="BS21" s="320"/>
      <c r="BT21" s="320"/>
      <c r="BU21" s="320"/>
      <c r="BV21" s="320"/>
      <c r="BW21" s="320"/>
      <c r="BX21" s="320"/>
      <c r="BY21" s="320"/>
      <c r="BZ21" s="320"/>
      <c r="CA21" s="320"/>
      <c r="CB21" s="320"/>
      <c r="CC21" s="320"/>
      <c r="CD21" s="321"/>
      <c r="CE21" s="320"/>
      <c r="CF21" s="320"/>
      <c r="CG21" s="320"/>
      <c r="CH21" s="320"/>
      <c r="CI21" s="320"/>
      <c r="CJ21" s="320"/>
      <c r="CK21" s="320"/>
      <c r="CL21" s="320"/>
      <c r="CM21" s="320"/>
      <c r="CN21" s="320"/>
      <c r="CO21" s="320"/>
      <c r="CP21" s="321"/>
      <c r="CQ21" s="320"/>
      <c r="CR21" s="320"/>
      <c r="CS21" s="320"/>
      <c r="CT21" s="320"/>
      <c r="CU21" s="320"/>
      <c r="CV21" s="320"/>
      <c r="CW21" s="320"/>
      <c r="CX21" s="320"/>
      <c r="CY21" s="320"/>
      <c r="CZ21" s="320"/>
      <c r="DA21" s="320"/>
      <c r="DB21" s="321"/>
      <c r="DC21" s="320"/>
      <c r="DD21" s="322"/>
      <c r="DE21" s="316"/>
    </row>
    <row r="22" spans="1:109" ht="17.25" customHeight="1">
      <c r="B22" s="323"/>
    </row>
    <row r="23" spans="1:109" ht="13">
      <c r="B23" s="323"/>
    </row>
    <row r="24" spans="1:109" ht="13">
      <c r="B24" s="323"/>
    </row>
    <row r="25" spans="1:109" ht="13">
      <c r="B25" s="323"/>
    </row>
    <row r="26" spans="1:109" ht="13">
      <c r="B26" s="323"/>
    </row>
    <row r="27" spans="1:109" ht="13">
      <c r="B27" s="323"/>
    </row>
    <row r="28" spans="1:109" ht="13">
      <c r="B28" s="323"/>
    </row>
    <row r="29" spans="1:109" ht="13">
      <c r="B29" s="323"/>
    </row>
    <row r="30" spans="1:109" ht="13">
      <c r="B30" s="323"/>
    </row>
    <row r="31" spans="1:109" ht="13">
      <c r="B31" s="323"/>
    </row>
    <row r="32" spans="1:109" ht="13">
      <c r="B32" s="323"/>
    </row>
    <row r="33" spans="2:109" ht="13">
      <c r="B33" s="323"/>
    </row>
    <row r="34" spans="2:109" ht="13">
      <c r="B34" s="323"/>
    </row>
    <row r="35" spans="2:109" ht="13">
      <c r="B35" s="323"/>
    </row>
    <row r="36" spans="2:109" ht="13">
      <c r="B36" s="323"/>
    </row>
    <row r="37" spans="2:109" ht="13">
      <c r="B37" s="323"/>
    </row>
    <row r="38" spans="2:109" ht="13">
      <c r="B38" s="323"/>
    </row>
    <row r="39" spans="2:109" ht="13">
      <c r="B39" s="325"/>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6"/>
      <c r="CC39" s="326"/>
      <c r="CD39" s="326"/>
      <c r="CE39" s="326"/>
      <c r="CF39" s="326"/>
      <c r="CG39" s="326"/>
      <c r="CH39" s="326"/>
      <c r="CI39" s="326"/>
      <c r="CJ39" s="326"/>
      <c r="CK39" s="326"/>
      <c r="CL39" s="326"/>
      <c r="CM39" s="326"/>
      <c r="CN39" s="326"/>
      <c r="CO39" s="326"/>
      <c r="CP39" s="326"/>
      <c r="CQ39" s="326"/>
      <c r="CR39" s="326"/>
      <c r="CS39" s="326"/>
      <c r="CT39" s="326"/>
      <c r="CU39" s="326"/>
      <c r="CV39" s="326"/>
      <c r="CW39" s="326"/>
      <c r="CX39" s="326"/>
      <c r="CY39" s="326"/>
      <c r="CZ39" s="326"/>
      <c r="DA39" s="326"/>
      <c r="DB39" s="326"/>
      <c r="DC39" s="326"/>
      <c r="DD39" s="327"/>
    </row>
    <row r="40" spans="2:109" ht="13">
      <c r="B40" s="328"/>
      <c r="DD40" s="328"/>
      <c r="DE40" s="316"/>
    </row>
    <row r="41" spans="2:109" ht="16.5">
      <c r="B41" s="329" t="s">
        <v>536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2"/>
    </row>
    <row r="42" spans="2:109" ht="13">
      <c r="B42" s="323"/>
      <c r="G42" s="330"/>
      <c r="I42" s="331"/>
      <c r="J42" s="331"/>
      <c r="K42" s="331"/>
      <c r="AM42" s="330"/>
      <c r="AN42" s="330" t="s">
        <v>537</v>
      </c>
      <c r="AP42" s="331"/>
      <c r="AQ42" s="331"/>
      <c r="AR42" s="331"/>
      <c r="AY42" s="330"/>
      <c r="BA42" s="331"/>
      <c r="BB42" s="331"/>
      <c r="BC42" s="331"/>
      <c r="BK42" s="330"/>
      <c r="BM42" s="331"/>
      <c r="BN42" s="331"/>
      <c r="BO42" s="331"/>
      <c r="BW42" s="330"/>
      <c r="BY42" s="331"/>
      <c r="BZ42" s="331"/>
      <c r="CA42" s="331"/>
      <c r="CI42" s="330"/>
      <c r="CK42" s="331"/>
      <c r="CL42" s="331"/>
      <c r="CM42" s="331"/>
      <c r="CU42" s="330"/>
      <c r="CW42" s="331"/>
      <c r="CX42" s="331"/>
      <c r="CY42" s="331"/>
    </row>
    <row r="43" spans="2:109" ht="13.5" customHeight="1">
      <c r="B43" s="323"/>
      <c r="AN43" s="1131" t="s">
        <v>538</v>
      </c>
      <c r="AO43" s="1132"/>
      <c r="AP43" s="1132"/>
      <c r="AQ43" s="1132"/>
      <c r="AR43" s="1132"/>
      <c r="AS43" s="1132"/>
      <c r="AT43" s="1132"/>
      <c r="AU43" s="1132"/>
      <c r="AV43" s="1132"/>
      <c r="AW43" s="1132"/>
      <c r="AX43" s="1132"/>
      <c r="AY43" s="1132"/>
      <c r="AZ43" s="1132"/>
      <c r="BA43" s="1132"/>
      <c r="BB43" s="1132"/>
      <c r="BC43" s="1132"/>
      <c r="BD43" s="1132"/>
      <c r="BE43" s="1132"/>
      <c r="BF43" s="1132"/>
      <c r="BG43" s="1132"/>
      <c r="BH43" s="1132"/>
      <c r="BI43" s="1132"/>
      <c r="BJ43" s="1132"/>
      <c r="BK43" s="1132"/>
      <c r="BL43" s="1132"/>
      <c r="BM43" s="1132"/>
      <c r="BN43" s="1132"/>
      <c r="BO43" s="1132"/>
      <c r="BP43" s="1132"/>
      <c r="BQ43" s="1132"/>
      <c r="BR43" s="1132"/>
      <c r="BS43" s="1132"/>
      <c r="BT43" s="1132"/>
      <c r="BU43" s="1132"/>
      <c r="BV43" s="1132"/>
      <c r="BW43" s="1132"/>
      <c r="BX43" s="1132"/>
      <c r="BY43" s="1132"/>
      <c r="BZ43" s="1132"/>
      <c r="CA43" s="1132"/>
      <c r="CB43" s="1132"/>
      <c r="CC43" s="1132"/>
      <c r="CD43" s="1132"/>
      <c r="CE43" s="1132"/>
      <c r="CF43" s="1132"/>
      <c r="CG43" s="1132"/>
      <c r="CH43" s="1132"/>
      <c r="CI43" s="1132"/>
      <c r="CJ43" s="1132"/>
      <c r="CK43" s="1132"/>
      <c r="CL43" s="1132"/>
      <c r="CM43" s="1132"/>
      <c r="CN43" s="1132"/>
      <c r="CO43" s="1132"/>
      <c r="CP43" s="1132"/>
      <c r="CQ43" s="1132"/>
      <c r="CR43" s="1132"/>
      <c r="CS43" s="1132"/>
      <c r="CT43" s="1132"/>
      <c r="CU43" s="1132"/>
      <c r="CV43" s="1132"/>
      <c r="CW43" s="1132"/>
      <c r="CX43" s="1132"/>
      <c r="CY43" s="1132"/>
      <c r="CZ43" s="1132"/>
      <c r="DA43" s="1132"/>
      <c r="DB43" s="1132"/>
      <c r="DC43" s="1133"/>
    </row>
    <row r="44" spans="2:109" ht="13">
      <c r="B44" s="323"/>
      <c r="AN44" s="1134"/>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6"/>
    </row>
    <row r="45" spans="2:109" ht="13">
      <c r="B45" s="323"/>
      <c r="AN45" s="1134"/>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6"/>
    </row>
    <row r="46" spans="2:109" ht="13">
      <c r="B46" s="323"/>
      <c r="AN46" s="1134"/>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35"/>
      <c r="CD46" s="1135"/>
      <c r="CE46" s="1135"/>
      <c r="CF46" s="1135"/>
      <c r="CG46" s="1135"/>
      <c r="CH46" s="1135"/>
      <c r="CI46" s="1135"/>
      <c r="CJ46" s="1135"/>
      <c r="CK46" s="1135"/>
      <c r="CL46" s="1135"/>
      <c r="CM46" s="1135"/>
      <c r="CN46" s="1135"/>
      <c r="CO46" s="1135"/>
      <c r="CP46" s="1135"/>
      <c r="CQ46" s="1135"/>
      <c r="CR46" s="1135"/>
      <c r="CS46" s="1135"/>
      <c r="CT46" s="1135"/>
      <c r="CU46" s="1135"/>
      <c r="CV46" s="1135"/>
      <c r="CW46" s="1135"/>
      <c r="CX46" s="1135"/>
      <c r="CY46" s="1135"/>
      <c r="CZ46" s="1135"/>
      <c r="DA46" s="1135"/>
      <c r="DB46" s="1135"/>
      <c r="DC46" s="1136"/>
    </row>
    <row r="47" spans="2:109" ht="13">
      <c r="B47" s="323"/>
      <c r="AN47" s="1137"/>
      <c r="AO47" s="1138"/>
      <c r="AP47" s="1138"/>
      <c r="AQ47" s="1138"/>
      <c r="AR47" s="1138"/>
      <c r="AS47" s="1138"/>
      <c r="AT47" s="1138"/>
      <c r="AU47" s="1138"/>
      <c r="AV47" s="1138"/>
      <c r="AW47" s="1138"/>
      <c r="AX47" s="1138"/>
      <c r="AY47" s="1138"/>
      <c r="AZ47" s="1138"/>
      <c r="BA47" s="1138"/>
      <c r="BB47" s="1138"/>
      <c r="BC47" s="1138"/>
      <c r="BD47" s="1138"/>
      <c r="BE47" s="1138"/>
      <c r="BF47" s="1138"/>
      <c r="BG47" s="1138"/>
      <c r="BH47" s="1138"/>
      <c r="BI47" s="1138"/>
      <c r="BJ47" s="1138"/>
      <c r="BK47" s="1138"/>
      <c r="BL47" s="1138"/>
      <c r="BM47" s="1138"/>
      <c r="BN47" s="1138"/>
      <c r="BO47" s="1138"/>
      <c r="BP47" s="1138"/>
      <c r="BQ47" s="1138"/>
      <c r="BR47" s="1138"/>
      <c r="BS47" s="1138"/>
      <c r="BT47" s="1138"/>
      <c r="BU47" s="1138"/>
      <c r="BV47" s="1138"/>
      <c r="BW47" s="1138"/>
      <c r="BX47" s="1138"/>
      <c r="BY47" s="1138"/>
      <c r="BZ47" s="1138"/>
      <c r="CA47" s="1138"/>
      <c r="CB47" s="1138"/>
      <c r="CC47" s="1138"/>
      <c r="CD47" s="1138"/>
      <c r="CE47" s="1138"/>
      <c r="CF47" s="1138"/>
      <c r="CG47" s="1138"/>
      <c r="CH47" s="1138"/>
      <c r="CI47" s="1138"/>
      <c r="CJ47" s="1138"/>
      <c r="CK47" s="1138"/>
      <c r="CL47" s="1138"/>
      <c r="CM47" s="1138"/>
      <c r="CN47" s="1138"/>
      <c r="CO47" s="1138"/>
      <c r="CP47" s="1138"/>
      <c r="CQ47" s="1138"/>
      <c r="CR47" s="1138"/>
      <c r="CS47" s="1138"/>
      <c r="CT47" s="1138"/>
      <c r="CU47" s="1138"/>
      <c r="CV47" s="1138"/>
      <c r="CW47" s="1138"/>
      <c r="CX47" s="1138"/>
      <c r="CY47" s="1138"/>
      <c r="CZ47" s="1138"/>
      <c r="DA47" s="1138"/>
      <c r="DB47" s="1138"/>
      <c r="DC47" s="1139"/>
    </row>
    <row r="48" spans="2:109" ht="13">
      <c r="B48" s="323"/>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ht="13">
      <c r="B49" s="323"/>
      <c r="AN49" s="316" t="s">
        <v>539</v>
      </c>
    </row>
    <row r="50" spans="1:109" ht="13">
      <c r="B50" s="323"/>
      <c r="G50" s="1125"/>
      <c r="H50" s="1125"/>
      <c r="I50" s="1125"/>
      <c r="J50" s="1125"/>
      <c r="K50" s="333"/>
      <c r="L50" s="333"/>
      <c r="M50" s="334"/>
      <c r="N50" s="334"/>
      <c r="AN50" s="1128"/>
      <c r="AO50" s="1129"/>
      <c r="AP50" s="1129"/>
      <c r="AQ50" s="1129"/>
      <c r="AR50" s="1129"/>
      <c r="AS50" s="1129"/>
      <c r="AT50" s="1129"/>
      <c r="AU50" s="1129"/>
      <c r="AV50" s="1129"/>
      <c r="AW50" s="1129"/>
      <c r="AX50" s="1129"/>
      <c r="AY50" s="1129"/>
      <c r="AZ50" s="1129"/>
      <c r="BA50" s="1129"/>
      <c r="BB50" s="1129"/>
      <c r="BC50" s="1129"/>
      <c r="BD50" s="1129"/>
      <c r="BE50" s="1129"/>
      <c r="BF50" s="1129"/>
      <c r="BG50" s="1129"/>
      <c r="BH50" s="1129"/>
      <c r="BI50" s="1129"/>
      <c r="BJ50" s="1129"/>
      <c r="BK50" s="1129"/>
      <c r="BL50" s="1129"/>
      <c r="BM50" s="1129"/>
      <c r="BN50" s="1129"/>
      <c r="BO50" s="1130"/>
      <c r="BP50" s="1124" t="s">
        <v>524</v>
      </c>
      <c r="BQ50" s="1124"/>
      <c r="BR50" s="1124"/>
      <c r="BS50" s="1124"/>
      <c r="BT50" s="1124"/>
      <c r="BU50" s="1124"/>
      <c r="BV50" s="1124"/>
      <c r="BW50" s="1124"/>
      <c r="BX50" s="1124" t="s">
        <v>525</v>
      </c>
      <c r="BY50" s="1124"/>
      <c r="BZ50" s="1124"/>
      <c r="CA50" s="1124"/>
      <c r="CB50" s="1124"/>
      <c r="CC50" s="1124"/>
      <c r="CD50" s="1124"/>
      <c r="CE50" s="1124"/>
      <c r="CF50" s="1124" t="s">
        <v>526</v>
      </c>
      <c r="CG50" s="1124"/>
      <c r="CH50" s="1124"/>
      <c r="CI50" s="1124"/>
      <c r="CJ50" s="1124"/>
      <c r="CK50" s="1124"/>
      <c r="CL50" s="1124"/>
      <c r="CM50" s="1124"/>
      <c r="CN50" s="1124" t="s">
        <v>527</v>
      </c>
      <c r="CO50" s="1124"/>
      <c r="CP50" s="1124"/>
      <c r="CQ50" s="1124"/>
      <c r="CR50" s="1124"/>
      <c r="CS50" s="1124"/>
      <c r="CT50" s="1124"/>
      <c r="CU50" s="1124"/>
      <c r="CV50" s="1124" t="s">
        <v>528</v>
      </c>
      <c r="CW50" s="1124"/>
      <c r="CX50" s="1124"/>
      <c r="CY50" s="1124"/>
      <c r="CZ50" s="1124"/>
      <c r="DA50" s="1124"/>
      <c r="DB50" s="1124"/>
      <c r="DC50" s="1124"/>
    </row>
    <row r="51" spans="1:109" ht="13.5" customHeight="1">
      <c r="B51" s="323"/>
      <c r="G51" s="1127"/>
      <c r="H51" s="1127"/>
      <c r="I51" s="1140"/>
      <c r="J51" s="1140"/>
      <c r="K51" s="1126"/>
      <c r="L51" s="1126"/>
      <c r="M51" s="1126"/>
      <c r="N51" s="1126"/>
      <c r="AM51" s="332"/>
      <c r="AN51" s="1122" t="s">
        <v>540</v>
      </c>
      <c r="AO51" s="1122"/>
      <c r="AP51" s="1122"/>
      <c r="AQ51" s="1122"/>
      <c r="AR51" s="1122"/>
      <c r="AS51" s="1122"/>
      <c r="AT51" s="1122"/>
      <c r="AU51" s="1122"/>
      <c r="AV51" s="1122"/>
      <c r="AW51" s="1122"/>
      <c r="AX51" s="1122"/>
      <c r="AY51" s="1122"/>
      <c r="AZ51" s="1122"/>
      <c r="BA51" s="1122"/>
      <c r="BB51" s="1122" t="s">
        <v>541</v>
      </c>
      <c r="BC51" s="1122"/>
      <c r="BD51" s="1122"/>
      <c r="BE51" s="1122"/>
      <c r="BF51" s="1122"/>
      <c r="BG51" s="1122"/>
      <c r="BH51" s="1122"/>
      <c r="BI51" s="1122"/>
      <c r="BJ51" s="1122"/>
      <c r="BK51" s="1122"/>
      <c r="BL51" s="1122"/>
      <c r="BM51" s="1122"/>
      <c r="BN51" s="1122"/>
      <c r="BO51" s="1122"/>
      <c r="BP51" s="1119">
        <v>51.1</v>
      </c>
      <c r="BQ51" s="1119"/>
      <c r="BR51" s="1119"/>
      <c r="BS51" s="1119"/>
      <c r="BT51" s="1119"/>
      <c r="BU51" s="1119"/>
      <c r="BV51" s="1119"/>
      <c r="BW51" s="1119"/>
      <c r="BX51" s="1119">
        <v>36.799999999999997</v>
      </c>
      <c r="BY51" s="1119"/>
      <c r="BZ51" s="1119"/>
      <c r="CA51" s="1119"/>
      <c r="CB51" s="1119"/>
      <c r="CC51" s="1119"/>
      <c r="CD51" s="1119"/>
      <c r="CE51" s="1119"/>
      <c r="CF51" s="1119">
        <v>28.7</v>
      </c>
      <c r="CG51" s="1119"/>
      <c r="CH51" s="1119"/>
      <c r="CI51" s="1119"/>
      <c r="CJ51" s="1119"/>
      <c r="CK51" s="1119"/>
      <c r="CL51" s="1119"/>
      <c r="CM51" s="1119"/>
      <c r="CN51" s="1119">
        <v>37.5</v>
      </c>
      <c r="CO51" s="1119"/>
      <c r="CP51" s="1119"/>
      <c r="CQ51" s="1119"/>
      <c r="CR51" s="1119"/>
      <c r="CS51" s="1119"/>
      <c r="CT51" s="1119"/>
      <c r="CU51" s="1119"/>
      <c r="CV51" s="1119">
        <v>34.4</v>
      </c>
      <c r="CW51" s="1119"/>
      <c r="CX51" s="1119"/>
      <c r="CY51" s="1119"/>
      <c r="CZ51" s="1119"/>
      <c r="DA51" s="1119"/>
      <c r="DB51" s="1119"/>
      <c r="DC51" s="1119"/>
    </row>
    <row r="52" spans="1:109" ht="13">
      <c r="B52" s="323"/>
      <c r="G52" s="1127"/>
      <c r="H52" s="1127"/>
      <c r="I52" s="1140"/>
      <c r="J52" s="1140"/>
      <c r="K52" s="1126"/>
      <c r="L52" s="1126"/>
      <c r="M52" s="1126"/>
      <c r="N52" s="1126"/>
      <c r="AM52" s="332"/>
      <c r="AN52" s="1122"/>
      <c r="AO52" s="1122"/>
      <c r="AP52" s="1122"/>
      <c r="AQ52" s="1122"/>
      <c r="AR52" s="1122"/>
      <c r="AS52" s="1122"/>
      <c r="AT52" s="1122"/>
      <c r="AU52" s="1122"/>
      <c r="AV52" s="1122"/>
      <c r="AW52" s="1122"/>
      <c r="AX52" s="1122"/>
      <c r="AY52" s="1122"/>
      <c r="AZ52" s="1122"/>
      <c r="BA52" s="1122"/>
      <c r="BB52" s="1122"/>
      <c r="BC52" s="1122"/>
      <c r="BD52" s="1122"/>
      <c r="BE52" s="1122"/>
      <c r="BF52" s="1122"/>
      <c r="BG52" s="1122"/>
      <c r="BH52" s="1122"/>
      <c r="BI52" s="1122"/>
      <c r="BJ52" s="1122"/>
      <c r="BK52" s="1122"/>
      <c r="BL52" s="1122"/>
      <c r="BM52" s="1122"/>
      <c r="BN52" s="1122"/>
      <c r="BO52" s="1122"/>
      <c r="BP52" s="1119"/>
      <c r="BQ52" s="1119"/>
      <c r="BR52" s="1119"/>
      <c r="BS52" s="1119"/>
      <c r="BT52" s="1119"/>
      <c r="BU52" s="1119"/>
      <c r="BV52" s="1119"/>
      <c r="BW52" s="1119"/>
      <c r="BX52" s="1119"/>
      <c r="BY52" s="1119"/>
      <c r="BZ52" s="1119"/>
      <c r="CA52" s="1119"/>
      <c r="CB52" s="1119"/>
      <c r="CC52" s="1119"/>
      <c r="CD52" s="1119"/>
      <c r="CE52" s="1119"/>
      <c r="CF52" s="1119"/>
      <c r="CG52" s="1119"/>
      <c r="CH52" s="1119"/>
      <c r="CI52" s="1119"/>
      <c r="CJ52" s="1119"/>
      <c r="CK52" s="1119"/>
      <c r="CL52" s="1119"/>
      <c r="CM52" s="1119"/>
      <c r="CN52" s="1119"/>
      <c r="CO52" s="1119"/>
      <c r="CP52" s="1119"/>
      <c r="CQ52" s="1119"/>
      <c r="CR52" s="1119"/>
      <c r="CS52" s="1119"/>
      <c r="CT52" s="1119"/>
      <c r="CU52" s="1119"/>
      <c r="CV52" s="1119"/>
      <c r="CW52" s="1119"/>
      <c r="CX52" s="1119"/>
      <c r="CY52" s="1119"/>
      <c r="CZ52" s="1119"/>
      <c r="DA52" s="1119"/>
      <c r="DB52" s="1119"/>
      <c r="DC52" s="1119"/>
    </row>
    <row r="53" spans="1:109" ht="13">
      <c r="A53" s="331"/>
      <c r="B53" s="323"/>
      <c r="G53" s="1127"/>
      <c r="H53" s="1127"/>
      <c r="I53" s="1125"/>
      <c r="J53" s="1125"/>
      <c r="K53" s="1126"/>
      <c r="L53" s="1126"/>
      <c r="M53" s="1126"/>
      <c r="N53" s="1126"/>
      <c r="AM53" s="332"/>
      <c r="AN53" s="1122"/>
      <c r="AO53" s="1122"/>
      <c r="AP53" s="1122"/>
      <c r="AQ53" s="1122"/>
      <c r="AR53" s="1122"/>
      <c r="AS53" s="1122"/>
      <c r="AT53" s="1122"/>
      <c r="AU53" s="1122"/>
      <c r="AV53" s="1122"/>
      <c r="AW53" s="1122"/>
      <c r="AX53" s="1122"/>
      <c r="AY53" s="1122"/>
      <c r="AZ53" s="1122"/>
      <c r="BA53" s="1122"/>
      <c r="BB53" s="1122" t="s">
        <v>542</v>
      </c>
      <c r="BC53" s="1122"/>
      <c r="BD53" s="1122"/>
      <c r="BE53" s="1122"/>
      <c r="BF53" s="1122"/>
      <c r="BG53" s="1122"/>
      <c r="BH53" s="1122"/>
      <c r="BI53" s="1122"/>
      <c r="BJ53" s="1122"/>
      <c r="BK53" s="1122"/>
      <c r="BL53" s="1122"/>
      <c r="BM53" s="1122"/>
      <c r="BN53" s="1122"/>
      <c r="BO53" s="1122"/>
      <c r="BP53" s="1119">
        <v>55</v>
      </c>
      <c r="BQ53" s="1119"/>
      <c r="BR53" s="1119"/>
      <c r="BS53" s="1119"/>
      <c r="BT53" s="1119"/>
      <c r="BU53" s="1119"/>
      <c r="BV53" s="1119"/>
      <c r="BW53" s="1119"/>
      <c r="BX53" s="1119">
        <v>56.9</v>
      </c>
      <c r="BY53" s="1119"/>
      <c r="BZ53" s="1119"/>
      <c r="CA53" s="1119"/>
      <c r="CB53" s="1119"/>
      <c r="CC53" s="1119"/>
      <c r="CD53" s="1119"/>
      <c r="CE53" s="1119"/>
      <c r="CF53" s="1119">
        <v>57.8</v>
      </c>
      <c r="CG53" s="1119"/>
      <c r="CH53" s="1119"/>
      <c r="CI53" s="1119"/>
      <c r="CJ53" s="1119"/>
      <c r="CK53" s="1119"/>
      <c r="CL53" s="1119"/>
      <c r="CM53" s="1119"/>
      <c r="CN53" s="1119">
        <v>58</v>
      </c>
      <c r="CO53" s="1119"/>
      <c r="CP53" s="1119"/>
      <c r="CQ53" s="1119"/>
      <c r="CR53" s="1119"/>
      <c r="CS53" s="1119"/>
      <c r="CT53" s="1119"/>
      <c r="CU53" s="1119"/>
      <c r="CV53" s="1119">
        <v>59.4</v>
      </c>
      <c r="CW53" s="1119"/>
      <c r="CX53" s="1119"/>
      <c r="CY53" s="1119"/>
      <c r="CZ53" s="1119"/>
      <c r="DA53" s="1119"/>
      <c r="DB53" s="1119"/>
      <c r="DC53" s="1119"/>
    </row>
    <row r="54" spans="1:109" ht="13">
      <c r="A54" s="331"/>
      <c r="B54" s="323"/>
      <c r="G54" s="1127"/>
      <c r="H54" s="1127"/>
      <c r="I54" s="1125"/>
      <c r="J54" s="1125"/>
      <c r="K54" s="1126"/>
      <c r="L54" s="1126"/>
      <c r="M54" s="1126"/>
      <c r="N54" s="1126"/>
      <c r="AM54" s="332"/>
      <c r="AN54" s="1122"/>
      <c r="AO54" s="1122"/>
      <c r="AP54" s="1122"/>
      <c r="AQ54" s="1122"/>
      <c r="AR54" s="1122"/>
      <c r="AS54" s="1122"/>
      <c r="AT54" s="1122"/>
      <c r="AU54" s="1122"/>
      <c r="AV54" s="1122"/>
      <c r="AW54" s="1122"/>
      <c r="AX54" s="1122"/>
      <c r="AY54" s="1122"/>
      <c r="AZ54" s="1122"/>
      <c r="BA54" s="1122"/>
      <c r="BB54" s="1122"/>
      <c r="BC54" s="1122"/>
      <c r="BD54" s="1122"/>
      <c r="BE54" s="1122"/>
      <c r="BF54" s="1122"/>
      <c r="BG54" s="1122"/>
      <c r="BH54" s="1122"/>
      <c r="BI54" s="1122"/>
      <c r="BJ54" s="1122"/>
      <c r="BK54" s="1122"/>
      <c r="BL54" s="1122"/>
      <c r="BM54" s="1122"/>
      <c r="BN54" s="1122"/>
      <c r="BO54" s="1122"/>
      <c r="BP54" s="1119"/>
      <c r="BQ54" s="1119"/>
      <c r="BR54" s="1119"/>
      <c r="BS54" s="1119"/>
      <c r="BT54" s="1119"/>
      <c r="BU54" s="1119"/>
      <c r="BV54" s="1119"/>
      <c r="BW54" s="1119"/>
      <c r="BX54" s="1119"/>
      <c r="BY54" s="1119"/>
      <c r="BZ54" s="1119"/>
      <c r="CA54" s="1119"/>
      <c r="CB54" s="1119"/>
      <c r="CC54" s="1119"/>
      <c r="CD54" s="1119"/>
      <c r="CE54" s="1119"/>
      <c r="CF54" s="1119"/>
      <c r="CG54" s="1119"/>
      <c r="CH54" s="1119"/>
      <c r="CI54" s="1119"/>
      <c r="CJ54" s="1119"/>
      <c r="CK54" s="1119"/>
      <c r="CL54" s="1119"/>
      <c r="CM54" s="1119"/>
      <c r="CN54" s="1119"/>
      <c r="CO54" s="1119"/>
      <c r="CP54" s="1119"/>
      <c r="CQ54" s="1119"/>
      <c r="CR54" s="1119"/>
      <c r="CS54" s="1119"/>
      <c r="CT54" s="1119"/>
      <c r="CU54" s="1119"/>
      <c r="CV54" s="1119"/>
      <c r="CW54" s="1119"/>
      <c r="CX54" s="1119"/>
      <c r="CY54" s="1119"/>
      <c r="CZ54" s="1119"/>
      <c r="DA54" s="1119"/>
      <c r="DB54" s="1119"/>
      <c r="DC54" s="1119"/>
    </row>
    <row r="55" spans="1:109" ht="13">
      <c r="A55" s="331"/>
      <c r="B55" s="323"/>
      <c r="G55" s="1125"/>
      <c r="H55" s="1125"/>
      <c r="I55" s="1125"/>
      <c r="J55" s="1125"/>
      <c r="K55" s="1126"/>
      <c r="L55" s="1126"/>
      <c r="M55" s="1126"/>
      <c r="N55" s="1126"/>
      <c r="AN55" s="1124" t="s">
        <v>543</v>
      </c>
      <c r="AO55" s="1124"/>
      <c r="AP55" s="1124"/>
      <c r="AQ55" s="1124"/>
      <c r="AR55" s="1124"/>
      <c r="AS55" s="1124"/>
      <c r="AT55" s="1124"/>
      <c r="AU55" s="1124"/>
      <c r="AV55" s="1124"/>
      <c r="AW55" s="1124"/>
      <c r="AX55" s="1124"/>
      <c r="AY55" s="1124"/>
      <c r="AZ55" s="1124"/>
      <c r="BA55" s="1124"/>
      <c r="BB55" s="1122" t="s">
        <v>541</v>
      </c>
      <c r="BC55" s="1122"/>
      <c r="BD55" s="1122"/>
      <c r="BE55" s="1122"/>
      <c r="BF55" s="1122"/>
      <c r="BG55" s="1122"/>
      <c r="BH55" s="1122"/>
      <c r="BI55" s="1122"/>
      <c r="BJ55" s="1122"/>
      <c r="BK55" s="1122"/>
      <c r="BL55" s="1122"/>
      <c r="BM55" s="1122"/>
      <c r="BN55" s="1122"/>
      <c r="BO55" s="1122"/>
      <c r="BP55" s="1119">
        <v>25.4</v>
      </c>
      <c r="BQ55" s="1119"/>
      <c r="BR55" s="1119"/>
      <c r="BS55" s="1119"/>
      <c r="BT55" s="1119"/>
      <c r="BU55" s="1119"/>
      <c r="BV55" s="1119"/>
      <c r="BW55" s="1119"/>
      <c r="BX55" s="1119">
        <v>23</v>
      </c>
      <c r="BY55" s="1119"/>
      <c r="BZ55" s="1119"/>
      <c r="CA55" s="1119"/>
      <c r="CB55" s="1119"/>
      <c r="CC55" s="1119"/>
      <c r="CD55" s="1119"/>
      <c r="CE55" s="1119"/>
      <c r="CF55" s="1119">
        <v>28</v>
      </c>
      <c r="CG55" s="1119"/>
      <c r="CH55" s="1119"/>
      <c r="CI55" s="1119"/>
      <c r="CJ55" s="1119"/>
      <c r="CK55" s="1119"/>
      <c r="CL55" s="1119"/>
      <c r="CM55" s="1119"/>
      <c r="CN55" s="1119">
        <v>11.2</v>
      </c>
      <c r="CO55" s="1119"/>
      <c r="CP55" s="1119"/>
      <c r="CQ55" s="1119"/>
      <c r="CR55" s="1119"/>
      <c r="CS55" s="1119"/>
      <c r="CT55" s="1119"/>
      <c r="CU55" s="1119"/>
      <c r="CV55" s="1119">
        <v>4.5999999999999996</v>
      </c>
      <c r="CW55" s="1119"/>
      <c r="CX55" s="1119"/>
      <c r="CY55" s="1119"/>
      <c r="CZ55" s="1119"/>
      <c r="DA55" s="1119"/>
      <c r="DB55" s="1119"/>
      <c r="DC55" s="1119"/>
    </row>
    <row r="56" spans="1:109" ht="13">
      <c r="A56" s="331"/>
      <c r="B56" s="323"/>
      <c r="G56" s="1125"/>
      <c r="H56" s="1125"/>
      <c r="I56" s="1125"/>
      <c r="J56" s="1125"/>
      <c r="K56" s="1126"/>
      <c r="L56" s="1126"/>
      <c r="M56" s="1126"/>
      <c r="N56" s="1126"/>
      <c r="AN56" s="1124"/>
      <c r="AO56" s="1124"/>
      <c r="AP56" s="1124"/>
      <c r="AQ56" s="1124"/>
      <c r="AR56" s="1124"/>
      <c r="AS56" s="1124"/>
      <c r="AT56" s="1124"/>
      <c r="AU56" s="1124"/>
      <c r="AV56" s="1124"/>
      <c r="AW56" s="1124"/>
      <c r="AX56" s="1124"/>
      <c r="AY56" s="1124"/>
      <c r="AZ56" s="1124"/>
      <c r="BA56" s="1124"/>
      <c r="BB56" s="1122"/>
      <c r="BC56" s="1122"/>
      <c r="BD56" s="1122"/>
      <c r="BE56" s="1122"/>
      <c r="BF56" s="1122"/>
      <c r="BG56" s="1122"/>
      <c r="BH56" s="1122"/>
      <c r="BI56" s="1122"/>
      <c r="BJ56" s="1122"/>
      <c r="BK56" s="1122"/>
      <c r="BL56" s="1122"/>
      <c r="BM56" s="1122"/>
      <c r="BN56" s="1122"/>
      <c r="BO56" s="1122"/>
      <c r="BP56" s="1119"/>
      <c r="BQ56" s="1119"/>
      <c r="BR56" s="1119"/>
      <c r="BS56" s="1119"/>
      <c r="BT56" s="1119"/>
      <c r="BU56" s="1119"/>
      <c r="BV56" s="1119"/>
      <c r="BW56" s="1119"/>
      <c r="BX56" s="1119"/>
      <c r="BY56" s="1119"/>
      <c r="BZ56" s="1119"/>
      <c r="CA56" s="1119"/>
      <c r="CB56" s="1119"/>
      <c r="CC56" s="1119"/>
      <c r="CD56" s="1119"/>
      <c r="CE56" s="1119"/>
      <c r="CF56" s="1119"/>
      <c r="CG56" s="1119"/>
      <c r="CH56" s="1119"/>
      <c r="CI56" s="1119"/>
      <c r="CJ56" s="1119"/>
      <c r="CK56" s="1119"/>
      <c r="CL56" s="1119"/>
      <c r="CM56" s="1119"/>
      <c r="CN56" s="1119"/>
      <c r="CO56" s="1119"/>
      <c r="CP56" s="1119"/>
      <c r="CQ56" s="1119"/>
      <c r="CR56" s="1119"/>
      <c r="CS56" s="1119"/>
      <c r="CT56" s="1119"/>
      <c r="CU56" s="1119"/>
      <c r="CV56" s="1119"/>
      <c r="CW56" s="1119"/>
      <c r="CX56" s="1119"/>
      <c r="CY56" s="1119"/>
      <c r="CZ56" s="1119"/>
      <c r="DA56" s="1119"/>
      <c r="DB56" s="1119"/>
      <c r="DC56" s="1119"/>
    </row>
    <row r="57" spans="1:109" s="331" customFormat="1" ht="13">
      <c r="B57" s="335"/>
      <c r="G57" s="1125"/>
      <c r="H57" s="1125"/>
      <c r="I57" s="1120"/>
      <c r="J57" s="1120"/>
      <c r="K57" s="1126"/>
      <c r="L57" s="1126"/>
      <c r="M57" s="1126"/>
      <c r="N57" s="1126"/>
      <c r="AM57" s="316"/>
      <c r="AN57" s="1124"/>
      <c r="AO57" s="1124"/>
      <c r="AP57" s="1124"/>
      <c r="AQ57" s="1124"/>
      <c r="AR57" s="1124"/>
      <c r="AS57" s="1124"/>
      <c r="AT57" s="1124"/>
      <c r="AU57" s="1124"/>
      <c r="AV57" s="1124"/>
      <c r="AW57" s="1124"/>
      <c r="AX57" s="1124"/>
      <c r="AY57" s="1124"/>
      <c r="AZ57" s="1124"/>
      <c r="BA57" s="1124"/>
      <c r="BB57" s="1122" t="s">
        <v>542</v>
      </c>
      <c r="BC57" s="1122"/>
      <c r="BD57" s="1122"/>
      <c r="BE57" s="1122"/>
      <c r="BF57" s="1122"/>
      <c r="BG57" s="1122"/>
      <c r="BH57" s="1122"/>
      <c r="BI57" s="1122"/>
      <c r="BJ57" s="1122"/>
      <c r="BK57" s="1122"/>
      <c r="BL57" s="1122"/>
      <c r="BM57" s="1122"/>
      <c r="BN57" s="1122"/>
      <c r="BO57" s="1122"/>
      <c r="BP57" s="1119">
        <v>60</v>
      </c>
      <c r="BQ57" s="1119"/>
      <c r="BR57" s="1119"/>
      <c r="BS57" s="1119"/>
      <c r="BT57" s="1119"/>
      <c r="BU57" s="1119"/>
      <c r="BV57" s="1119"/>
      <c r="BW57" s="1119"/>
      <c r="BX57" s="1119">
        <v>60.6</v>
      </c>
      <c r="BY57" s="1119"/>
      <c r="BZ57" s="1119"/>
      <c r="CA57" s="1119"/>
      <c r="CB57" s="1119"/>
      <c r="CC57" s="1119"/>
      <c r="CD57" s="1119"/>
      <c r="CE57" s="1119"/>
      <c r="CF57" s="1119">
        <v>62.3</v>
      </c>
      <c r="CG57" s="1119"/>
      <c r="CH57" s="1119"/>
      <c r="CI57" s="1119"/>
      <c r="CJ57" s="1119"/>
      <c r="CK57" s="1119"/>
      <c r="CL57" s="1119"/>
      <c r="CM57" s="1119"/>
      <c r="CN57" s="1119">
        <v>63.7</v>
      </c>
      <c r="CO57" s="1119"/>
      <c r="CP57" s="1119"/>
      <c r="CQ57" s="1119"/>
      <c r="CR57" s="1119"/>
      <c r="CS57" s="1119"/>
      <c r="CT57" s="1119"/>
      <c r="CU57" s="1119"/>
      <c r="CV57" s="1119">
        <v>64.099999999999994</v>
      </c>
      <c r="CW57" s="1119"/>
      <c r="CX57" s="1119"/>
      <c r="CY57" s="1119"/>
      <c r="CZ57" s="1119"/>
      <c r="DA57" s="1119"/>
      <c r="DB57" s="1119"/>
      <c r="DC57" s="1119"/>
      <c r="DD57" s="336"/>
      <c r="DE57" s="335"/>
    </row>
    <row r="58" spans="1:109" s="331" customFormat="1" ht="13">
      <c r="A58" s="316"/>
      <c r="B58" s="335"/>
      <c r="G58" s="1125"/>
      <c r="H58" s="1125"/>
      <c r="I58" s="1120"/>
      <c r="J58" s="1120"/>
      <c r="K58" s="1126"/>
      <c r="L58" s="1126"/>
      <c r="M58" s="1126"/>
      <c r="N58" s="1126"/>
      <c r="AM58" s="316"/>
      <c r="AN58" s="1124"/>
      <c r="AO58" s="1124"/>
      <c r="AP58" s="1124"/>
      <c r="AQ58" s="1124"/>
      <c r="AR58" s="1124"/>
      <c r="AS58" s="1124"/>
      <c r="AT58" s="1124"/>
      <c r="AU58" s="1124"/>
      <c r="AV58" s="1124"/>
      <c r="AW58" s="1124"/>
      <c r="AX58" s="1124"/>
      <c r="AY58" s="1124"/>
      <c r="AZ58" s="1124"/>
      <c r="BA58" s="1124"/>
      <c r="BB58" s="1122"/>
      <c r="BC58" s="1122"/>
      <c r="BD58" s="1122"/>
      <c r="BE58" s="1122"/>
      <c r="BF58" s="1122"/>
      <c r="BG58" s="1122"/>
      <c r="BH58" s="1122"/>
      <c r="BI58" s="1122"/>
      <c r="BJ58" s="1122"/>
      <c r="BK58" s="1122"/>
      <c r="BL58" s="1122"/>
      <c r="BM58" s="1122"/>
      <c r="BN58" s="1122"/>
      <c r="BO58" s="1122"/>
      <c r="BP58" s="1119"/>
      <c r="BQ58" s="1119"/>
      <c r="BR58" s="1119"/>
      <c r="BS58" s="1119"/>
      <c r="BT58" s="1119"/>
      <c r="BU58" s="1119"/>
      <c r="BV58" s="1119"/>
      <c r="BW58" s="1119"/>
      <c r="BX58" s="1119"/>
      <c r="BY58" s="1119"/>
      <c r="BZ58" s="1119"/>
      <c r="CA58" s="1119"/>
      <c r="CB58" s="1119"/>
      <c r="CC58" s="1119"/>
      <c r="CD58" s="1119"/>
      <c r="CE58" s="1119"/>
      <c r="CF58" s="1119"/>
      <c r="CG58" s="1119"/>
      <c r="CH58" s="1119"/>
      <c r="CI58" s="1119"/>
      <c r="CJ58" s="1119"/>
      <c r="CK58" s="1119"/>
      <c r="CL58" s="1119"/>
      <c r="CM58" s="1119"/>
      <c r="CN58" s="1119"/>
      <c r="CO58" s="1119"/>
      <c r="CP58" s="1119"/>
      <c r="CQ58" s="1119"/>
      <c r="CR58" s="1119"/>
      <c r="CS58" s="1119"/>
      <c r="CT58" s="1119"/>
      <c r="CU58" s="1119"/>
      <c r="CV58" s="1119"/>
      <c r="CW58" s="1119"/>
      <c r="CX58" s="1119"/>
      <c r="CY58" s="1119"/>
      <c r="CZ58" s="1119"/>
      <c r="DA58" s="1119"/>
      <c r="DB58" s="1119"/>
      <c r="DC58" s="1119"/>
      <c r="DD58" s="336"/>
      <c r="DE58" s="335"/>
    </row>
    <row r="59" spans="1:109" s="331" customFormat="1" ht="13">
      <c r="A59" s="316"/>
      <c r="B59" s="335"/>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36"/>
      <c r="DE59" s="335"/>
    </row>
    <row r="60" spans="1:109" s="331" customFormat="1" ht="13">
      <c r="A60" s="316"/>
      <c r="B60" s="335"/>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36"/>
      <c r="DE60" s="335"/>
    </row>
    <row r="61" spans="1:109" s="331" customFormat="1" ht="13">
      <c r="A61" s="316"/>
      <c r="B61" s="338"/>
      <c r="C61" s="339"/>
      <c r="D61" s="339"/>
      <c r="E61" s="339"/>
      <c r="F61" s="339"/>
      <c r="G61" s="339"/>
      <c r="H61" s="339"/>
      <c r="I61" s="339"/>
      <c r="J61" s="339"/>
      <c r="K61" s="339"/>
      <c r="L61" s="339"/>
      <c r="M61" s="340"/>
      <c r="N61" s="340"/>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40"/>
      <c r="AT61" s="340"/>
      <c r="AU61" s="339"/>
      <c r="AV61" s="339"/>
      <c r="AW61" s="339"/>
      <c r="AX61" s="339"/>
      <c r="AY61" s="339"/>
      <c r="AZ61" s="339"/>
      <c r="BA61" s="339"/>
      <c r="BB61" s="339"/>
      <c r="BC61" s="339"/>
      <c r="BD61" s="339"/>
      <c r="BE61" s="340"/>
      <c r="BF61" s="340"/>
      <c r="BG61" s="339"/>
      <c r="BH61" s="339"/>
      <c r="BI61" s="339"/>
      <c r="BJ61" s="339"/>
      <c r="BK61" s="339"/>
      <c r="BL61" s="339"/>
      <c r="BM61" s="339"/>
      <c r="BN61" s="339"/>
      <c r="BO61" s="339"/>
      <c r="BP61" s="339"/>
      <c r="BQ61" s="340"/>
      <c r="BR61" s="340"/>
      <c r="BS61" s="339"/>
      <c r="BT61" s="339"/>
      <c r="BU61" s="339"/>
      <c r="BV61" s="339"/>
      <c r="BW61" s="339"/>
      <c r="BX61" s="339"/>
      <c r="BY61" s="339"/>
      <c r="BZ61" s="339"/>
      <c r="CA61" s="339"/>
      <c r="CB61" s="339"/>
      <c r="CC61" s="340"/>
      <c r="CD61" s="340"/>
      <c r="CE61" s="339"/>
      <c r="CF61" s="339"/>
      <c r="CG61" s="339"/>
      <c r="CH61" s="339"/>
      <c r="CI61" s="339"/>
      <c r="CJ61" s="339"/>
      <c r="CK61" s="339"/>
      <c r="CL61" s="339"/>
      <c r="CM61" s="339"/>
      <c r="CN61" s="339"/>
      <c r="CO61" s="340"/>
      <c r="CP61" s="340"/>
      <c r="CQ61" s="339"/>
      <c r="CR61" s="339"/>
      <c r="CS61" s="339"/>
      <c r="CT61" s="339"/>
      <c r="CU61" s="339"/>
      <c r="CV61" s="339"/>
      <c r="CW61" s="339"/>
      <c r="CX61" s="339"/>
      <c r="CY61" s="339"/>
      <c r="CZ61" s="339"/>
      <c r="DA61" s="340"/>
      <c r="DB61" s="340"/>
      <c r="DC61" s="340"/>
      <c r="DD61" s="341"/>
      <c r="DE61" s="335"/>
    </row>
    <row r="62" spans="1:109" ht="13">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c r="CS62" s="328"/>
      <c r="CT62" s="328"/>
      <c r="CU62" s="328"/>
      <c r="CV62" s="328"/>
      <c r="CW62" s="328"/>
      <c r="CX62" s="328"/>
      <c r="CY62" s="328"/>
      <c r="CZ62" s="328"/>
      <c r="DA62" s="328"/>
      <c r="DB62" s="328"/>
      <c r="DC62" s="328"/>
      <c r="DD62" s="328"/>
      <c r="DE62" s="316"/>
    </row>
    <row r="63" spans="1:109" ht="16.5">
      <c r="B63" s="342" t="s">
        <v>544</v>
      </c>
    </row>
    <row r="64" spans="1:109" ht="13">
      <c r="B64" s="323"/>
      <c r="G64" s="330"/>
      <c r="I64" s="343"/>
      <c r="J64" s="343"/>
      <c r="K64" s="343"/>
      <c r="L64" s="343"/>
      <c r="M64" s="343"/>
      <c r="N64" s="344"/>
      <c r="AM64" s="330"/>
      <c r="AN64" s="330" t="s">
        <v>537</v>
      </c>
      <c r="AP64" s="331"/>
      <c r="AQ64" s="331"/>
      <c r="AR64" s="331"/>
      <c r="AY64" s="330"/>
      <c r="BA64" s="331"/>
      <c r="BB64" s="331"/>
      <c r="BC64" s="331"/>
      <c r="BK64" s="330"/>
      <c r="BM64" s="331"/>
      <c r="BN64" s="331"/>
      <c r="BO64" s="331"/>
      <c r="BW64" s="330"/>
      <c r="BY64" s="331"/>
      <c r="BZ64" s="331"/>
      <c r="CA64" s="331"/>
      <c r="CI64" s="330"/>
      <c r="CK64" s="331"/>
      <c r="CL64" s="331"/>
      <c r="CM64" s="331"/>
      <c r="CU64" s="330"/>
      <c r="CW64" s="331"/>
      <c r="CX64" s="331"/>
      <c r="CY64" s="331"/>
    </row>
    <row r="65" spans="2:107" ht="13">
      <c r="B65" s="323"/>
      <c r="AN65" s="1131" t="s">
        <v>545</v>
      </c>
      <c r="AO65" s="1132"/>
      <c r="AP65" s="1132"/>
      <c r="AQ65" s="1132"/>
      <c r="AR65" s="1132"/>
      <c r="AS65" s="1132"/>
      <c r="AT65" s="1132"/>
      <c r="AU65" s="1132"/>
      <c r="AV65" s="1132"/>
      <c r="AW65" s="1132"/>
      <c r="AX65" s="1132"/>
      <c r="AY65" s="1132"/>
      <c r="AZ65" s="1132"/>
      <c r="BA65" s="1132"/>
      <c r="BB65" s="1132"/>
      <c r="BC65" s="1132"/>
      <c r="BD65" s="1132"/>
      <c r="BE65" s="1132"/>
      <c r="BF65" s="1132"/>
      <c r="BG65" s="1132"/>
      <c r="BH65" s="1132"/>
      <c r="BI65" s="1132"/>
      <c r="BJ65" s="1132"/>
      <c r="BK65" s="1132"/>
      <c r="BL65" s="1132"/>
      <c r="BM65" s="1132"/>
      <c r="BN65" s="1132"/>
      <c r="BO65" s="1132"/>
      <c r="BP65" s="1132"/>
      <c r="BQ65" s="1132"/>
      <c r="BR65" s="1132"/>
      <c r="BS65" s="1132"/>
      <c r="BT65" s="1132"/>
      <c r="BU65" s="1132"/>
      <c r="BV65" s="1132"/>
      <c r="BW65" s="1132"/>
      <c r="BX65" s="1132"/>
      <c r="BY65" s="1132"/>
      <c r="BZ65" s="1132"/>
      <c r="CA65" s="1132"/>
      <c r="CB65" s="1132"/>
      <c r="CC65" s="1132"/>
      <c r="CD65" s="1132"/>
      <c r="CE65" s="1132"/>
      <c r="CF65" s="1132"/>
      <c r="CG65" s="1132"/>
      <c r="CH65" s="1132"/>
      <c r="CI65" s="1132"/>
      <c r="CJ65" s="1132"/>
      <c r="CK65" s="1132"/>
      <c r="CL65" s="1132"/>
      <c r="CM65" s="1132"/>
      <c r="CN65" s="1132"/>
      <c r="CO65" s="1132"/>
      <c r="CP65" s="1132"/>
      <c r="CQ65" s="1132"/>
      <c r="CR65" s="1132"/>
      <c r="CS65" s="1132"/>
      <c r="CT65" s="1132"/>
      <c r="CU65" s="1132"/>
      <c r="CV65" s="1132"/>
      <c r="CW65" s="1132"/>
      <c r="CX65" s="1132"/>
      <c r="CY65" s="1132"/>
      <c r="CZ65" s="1132"/>
      <c r="DA65" s="1132"/>
      <c r="DB65" s="1132"/>
      <c r="DC65" s="1133"/>
    </row>
    <row r="66" spans="2:107" ht="13">
      <c r="B66" s="323"/>
      <c r="AN66" s="1134"/>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5"/>
      <c r="BP66" s="1135"/>
      <c r="BQ66" s="1135"/>
      <c r="BR66" s="1135"/>
      <c r="BS66" s="1135"/>
      <c r="BT66" s="1135"/>
      <c r="BU66" s="1135"/>
      <c r="BV66" s="1135"/>
      <c r="BW66" s="1135"/>
      <c r="BX66" s="1135"/>
      <c r="BY66" s="1135"/>
      <c r="BZ66" s="1135"/>
      <c r="CA66" s="1135"/>
      <c r="CB66" s="1135"/>
      <c r="CC66" s="1135"/>
      <c r="CD66" s="1135"/>
      <c r="CE66" s="1135"/>
      <c r="CF66" s="1135"/>
      <c r="CG66" s="1135"/>
      <c r="CH66" s="1135"/>
      <c r="CI66" s="1135"/>
      <c r="CJ66" s="1135"/>
      <c r="CK66" s="1135"/>
      <c r="CL66" s="1135"/>
      <c r="CM66" s="1135"/>
      <c r="CN66" s="1135"/>
      <c r="CO66" s="1135"/>
      <c r="CP66" s="1135"/>
      <c r="CQ66" s="1135"/>
      <c r="CR66" s="1135"/>
      <c r="CS66" s="1135"/>
      <c r="CT66" s="1135"/>
      <c r="CU66" s="1135"/>
      <c r="CV66" s="1135"/>
      <c r="CW66" s="1135"/>
      <c r="CX66" s="1135"/>
      <c r="CY66" s="1135"/>
      <c r="CZ66" s="1135"/>
      <c r="DA66" s="1135"/>
      <c r="DB66" s="1135"/>
      <c r="DC66" s="1136"/>
    </row>
    <row r="67" spans="2:107" ht="13">
      <c r="B67" s="323"/>
      <c r="AN67" s="1134"/>
      <c r="AO67" s="1135"/>
      <c r="AP67" s="1135"/>
      <c r="AQ67" s="1135"/>
      <c r="AR67" s="1135"/>
      <c r="AS67" s="1135"/>
      <c r="AT67" s="1135"/>
      <c r="AU67" s="1135"/>
      <c r="AV67" s="1135"/>
      <c r="AW67" s="1135"/>
      <c r="AX67" s="1135"/>
      <c r="AY67" s="1135"/>
      <c r="AZ67" s="1135"/>
      <c r="BA67" s="1135"/>
      <c r="BB67" s="1135"/>
      <c r="BC67" s="1135"/>
      <c r="BD67" s="1135"/>
      <c r="BE67" s="1135"/>
      <c r="BF67" s="1135"/>
      <c r="BG67" s="1135"/>
      <c r="BH67" s="1135"/>
      <c r="BI67" s="1135"/>
      <c r="BJ67" s="1135"/>
      <c r="BK67" s="1135"/>
      <c r="BL67" s="1135"/>
      <c r="BM67" s="1135"/>
      <c r="BN67" s="1135"/>
      <c r="BO67" s="1135"/>
      <c r="BP67" s="1135"/>
      <c r="BQ67" s="1135"/>
      <c r="BR67" s="1135"/>
      <c r="BS67" s="1135"/>
      <c r="BT67" s="1135"/>
      <c r="BU67" s="1135"/>
      <c r="BV67" s="1135"/>
      <c r="BW67" s="1135"/>
      <c r="BX67" s="1135"/>
      <c r="BY67" s="1135"/>
      <c r="BZ67" s="1135"/>
      <c r="CA67" s="1135"/>
      <c r="CB67" s="1135"/>
      <c r="CC67" s="1135"/>
      <c r="CD67" s="1135"/>
      <c r="CE67" s="1135"/>
      <c r="CF67" s="1135"/>
      <c r="CG67" s="1135"/>
      <c r="CH67" s="1135"/>
      <c r="CI67" s="1135"/>
      <c r="CJ67" s="1135"/>
      <c r="CK67" s="1135"/>
      <c r="CL67" s="1135"/>
      <c r="CM67" s="1135"/>
      <c r="CN67" s="1135"/>
      <c r="CO67" s="1135"/>
      <c r="CP67" s="1135"/>
      <c r="CQ67" s="1135"/>
      <c r="CR67" s="1135"/>
      <c r="CS67" s="1135"/>
      <c r="CT67" s="1135"/>
      <c r="CU67" s="1135"/>
      <c r="CV67" s="1135"/>
      <c r="CW67" s="1135"/>
      <c r="CX67" s="1135"/>
      <c r="CY67" s="1135"/>
      <c r="CZ67" s="1135"/>
      <c r="DA67" s="1135"/>
      <c r="DB67" s="1135"/>
      <c r="DC67" s="1136"/>
    </row>
    <row r="68" spans="2:107" ht="13">
      <c r="B68" s="323"/>
      <c r="AN68" s="1134"/>
      <c r="AO68" s="1135"/>
      <c r="AP68" s="1135"/>
      <c r="AQ68" s="1135"/>
      <c r="AR68" s="1135"/>
      <c r="AS68" s="1135"/>
      <c r="AT68" s="1135"/>
      <c r="AU68" s="1135"/>
      <c r="AV68" s="1135"/>
      <c r="AW68" s="1135"/>
      <c r="AX68" s="1135"/>
      <c r="AY68" s="1135"/>
      <c r="AZ68" s="1135"/>
      <c r="BA68" s="1135"/>
      <c r="BB68" s="1135"/>
      <c r="BC68" s="1135"/>
      <c r="BD68" s="1135"/>
      <c r="BE68" s="1135"/>
      <c r="BF68" s="1135"/>
      <c r="BG68" s="1135"/>
      <c r="BH68" s="1135"/>
      <c r="BI68" s="1135"/>
      <c r="BJ68" s="1135"/>
      <c r="BK68" s="1135"/>
      <c r="BL68" s="1135"/>
      <c r="BM68" s="1135"/>
      <c r="BN68" s="1135"/>
      <c r="BO68" s="1135"/>
      <c r="BP68" s="1135"/>
      <c r="BQ68" s="1135"/>
      <c r="BR68" s="1135"/>
      <c r="BS68" s="1135"/>
      <c r="BT68" s="1135"/>
      <c r="BU68" s="1135"/>
      <c r="BV68" s="1135"/>
      <c r="BW68" s="1135"/>
      <c r="BX68" s="1135"/>
      <c r="BY68" s="1135"/>
      <c r="BZ68" s="1135"/>
      <c r="CA68" s="1135"/>
      <c r="CB68" s="1135"/>
      <c r="CC68" s="1135"/>
      <c r="CD68" s="1135"/>
      <c r="CE68" s="1135"/>
      <c r="CF68" s="1135"/>
      <c r="CG68" s="1135"/>
      <c r="CH68" s="1135"/>
      <c r="CI68" s="1135"/>
      <c r="CJ68" s="1135"/>
      <c r="CK68" s="1135"/>
      <c r="CL68" s="1135"/>
      <c r="CM68" s="1135"/>
      <c r="CN68" s="1135"/>
      <c r="CO68" s="1135"/>
      <c r="CP68" s="1135"/>
      <c r="CQ68" s="1135"/>
      <c r="CR68" s="1135"/>
      <c r="CS68" s="1135"/>
      <c r="CT68" s="1135"/>
      <c r="CU68" s="1135"/>
      <c r="CV68" s="1135"/>
      <c r="CW68" s="1135"/>
      <c r="CX68" s="1135"/>
      <c r="CY68" s="1135"/>
      <c r="CZ68" s="1135"/>
      <c r="DA68" s="1135"/>
      <c r="DB68" s="1135"/>
      <c r="DC68" s="1136"/>
    </row>
    <row r="69" spans="2:107" ht="13">
      <c r="B69" s="323"/>
      <c r="AN69" s="1137"/>
      <c r="AO69" s="1138"/>
      <c r="AP69" s="1138"/>
      <c r="AQ69" s="1138"/>
      <c r="AR69" s="1138"/>
      <c r="AS69" s="1138"/>
      <c r="AT69" s="1138"/>
      <c r="AU69" s="1138"/>
      <c r="AV69" s="1138"/>
      <c r="AW69" s="1138"/>
      <c r="AX69" s="1138"/>
      <c r="AY69" s="1138"/>
      <c r="AZ69" s="1138"/>
      <c r="BA69" s="1138"/>
      <c r="BB69" s="1138"/>
      <c r="BC69" s="1138"/>
      <c r="BD69" s="1138"/>
      <c r="BE69" s="1138"/>
      <c r="BF69" s="1138"/>
      <c r="BG69" s="1138"/>
      <c r="BH69" s="1138"/>
      <c r="BI69" s="1138"/>
      <c r="BJ69" s="1138"/>
      <c r="BK69" s="1138"/>
      <c r="BL69" s="1138"/>
      <c r="BM69" s="1138"/>
      <c r="BN69" s="1138"/>
      <c r="BO69" s="1138"/>
      <c r="BP69" s="1138"/>
      <c r="BQ69" s="1138"/>
      <c r="BR69" s="1138"/>
      <c r="BS69" s="1138"/>
      <c r="BT69" s="1138"/>
      <c r="BU69" s="1138"/>
      <c r="BV69" s="1138"/>
      <c r="BW69" s="1138"/>
      <c r="BX69" s="1138"/>
      <c r="BY69" s="1138"/>
      <c r="BZ69" s="1138"/>
      <c r="CA69" s="1138"/>
      <c r="CB69" s="1138"/>
      <c r="CC69" s="1138"/>
      <c r="CD69" s="1138"/>
      <c r="CE69" s="1138"/>
      <c r="CF69" s="1138"/>
      <c r="CG69" s="1138"/>
      <c r="CH69" s="1138"/>
      <c r="CI69" s="1138"/>
      <c r="CJ69" s="1138"/>
      <c r="CK69" s="1138"/>
      <c r="CL69" s="1138"/>
      <c r="CM69" s="1138"/>
      <c r="CN69" s="1138"/>
      <c r="CO69" s="1138"/>
      <c r="CP69" s="1138"/>
      <c r="CQ69" s="1138"/>
      <c r="CR69" s="1138"/>
      <c r="CS69" s="1138"/>
      <c r="CT69" s="1138"/>
      <c r="CU69" s="1138"/>
      <c r="CV69" s="1138"/>
      <c r="CW69" s="1138"/>
      <c r="CX69" s="1138"/>
      <c r="CY69" s="1138"/>
      <c r="CZ69" s="1138"/>
      <c r="DA69" s="1138"/>
      <c r="DB69" s="1138"/>
      <c r="DC69" s="1139"/>
    </row>
    <row r="70" spans="2:107" ht="13">
      <c r="B70" s="323"/>
      <c r="H70" s="345"/>
      <c r="I70" s="345"/>
      <c r="J70" s="346"/>
      <c r="K70" s="346"/>
      <c r="L70" s="347"/>
      <c r="M70" s="346"/>
      <c r="N70" s="347"/>
      <c r="AN70" s="332"/>
      <c r="AO70" s="332"/>
      <c r="AP70" s="332"/>
      <c r="AZ70" s="332"/>
      <c r="BA70" s="332"/>
      <c r="BB70" s="332"/>
      <c r="BL70" s="332"/>
      <c r="BM70" s="332"/>
      <c r="BN70" s="332"/>
      <c r="BX70" s="332"/>
      <c r="BY70" s="332"/>
      <c r="BZ70" s="332"/>
      <c r="CJ70" s="332"/>
      <c r="CK70" s="332"/>
      <c r="CL70" s="332"/>
      <c r="CV70" s="332"/>
      <c r="CW70" s="332"/>
      <c r="CX70" s="332"/>
    </row>
    <row r="71" spans="2:107" ht="13">
      <c r="B71" s="323"/>
      <c r="G71" s="348"/>
      <c r="I71" s="349"/>
      <c r="J71" s="346"/>
      <c r="K71" s="346"/>
      <c r="L71" s="347"/>
      <c r="M71" s="346"/>
      <c r="N71" s="347"/>
      <c r="AM71" s="348"/>
      <c r="AN71" s="316" t="s">
        <v>539</v>
      </c>
    </row>
    <row r="72" spans="2:107" ht="13">
      <c r="B72" s="323"/>
      <c r="G72" s="1125"/>
      <c r="H72" s="1125"/>
      <c r="I72" s="1125"/>
      <c r="J72" s="1125"/>
      <c r="K72" s="333"/>
      <c r="L72" s="333"/>
      <c r="M72" s="334"/>
      <c r="N72" s="334"/>
      <c r="AN72" s="1128"/>
      <c r="AO72" s="1129"/>
      <c r="AP72" s="1129"/>
      <c r="AQ72" s="1129"/>
      <c r="AR72" s="1129"/>
      <c r="AS72" s="1129"/>
      <c r="AT72" s="1129"/>
      <c r="AU72" s="1129"/>
      <c r="AV72" s="1129"/>
      <c r="AW72" s="1129"/>
      <c r="AX72" s="1129"/>
      <c r="AY72" s="1129"/>
      <c r="AZ72" s="1129"/>
      <c r="BA72" s="1129"/>
      <c r="BB72" s="1129"/>
      <c r="BC72" s="1129"/>
      <c r="BD72" s="1129"/>
      <c r="BE72" s="1129"/>
      <c r="BF72" s="1129"/>
      <c r="BG72" s="1129"/>
      <c r="BH72" s="1129"/>
      <c r="BI72" s="1129"/>
      <c r="BJ72" s="1129"/>
      <c r="BK72" s="1129"/>
      <c r="BL72" s="1129"/>
      <c r="BM72" s="1129"/>
      <c r="BN72" s="1129"/>
      <c r="BO72" s="1130"/>
      <c r="BP72" s="1124" t="s">
        <v>524</v>
      </c>
      <c r="BQ72" s="1124"/>
      <c r="BR72" s="1124"/>
      <c r="BS72" s="1124"/>
      <c r="BT72" s="1124"/>
      <c r="BU72" s="1124"/>
      <c r="BV72" s="1124"/>
      <c r="BW72" s="1124"/>
      <c r="BX72" s="1124" t="s">
        <v>525</v>
      </c>
      <c r="BY72" s="1124"/>
      <c r="BZ72" s="1124"/>
      <c r="CA72" s="1124"/>
      <c r="CB72" s="1124"/>
      <c r="CC72" s="1124"/>
      <c r="CD72" s="1124"/>
      <c r="CE72" s="1124"/>
      <c r="CF72" s="1124" t="s">
        <v>526</v>
      </c>
      <c r="CG72" s="1124"/>
      <c r="CH72" s="1124"/>
      <c r="CI72" s="1124"/>
      <c r="CJ72" s="1124"/>
      <c r="CK72" s="1124"/>
      <c r="CL72" s="1124"/>
      <c r="CM72" s="1124"/>
      <c r="CN72" s="1124" t="s">
        <v>527</v>
      </c>
      <c r="CO72" s="1124"/>
      <c r="CP72" s="1124"/>
      <c r="CQ72" s="1124"/>
      <c r="CR72" s="1124"/>
      <c r="CS72" s="1124"/>
      <c r="CT72" s="1124"/>
      <c r="CU72" s="1124"/>
      <c r="CV72" s="1124" t="s">
        <v>528</v>
      </c>
      <c r="CW72" s="1124"/>
      <c r="CX72" s="1124"/>
      <c r="CY72" s="1124"/>
      <c r="CZ72" s="1124"/>
      <c r="DA72" s="1124"/>
      <c r="DB72" s="1124"/>
      <c r="DC72" s="1124"/>
    </row>
    <row r="73" spans="2:107" ht="13">
      <c r="B73" s="323"/>
      <c r="G73" s="1127"/>
      <c r="H73" s="1127"/>
      <c r="I73" s="1127"/>
      <c r="J73" s="1127"/>
      <c r="K73" s="1123"/>
      <c r="L73" s="1123"/>
      <c r="M73" s="1123"/>
      <c r="N73" s="1123"/>
      <c r="AM73" s="332"/>
      <c r="AN73" s="1122" t="s">
        <v>540</v>
      </c>
      <c r="AO73" s="1122"/>
      <c r="AP73" s="1122"/>
      <c r="AQ73" s="1122"/>
      <c r="AR73" s="1122"/>
      <c r="AS73" s="1122"/>
      <c r="AT73" s="1122"/>
      <c r="AU73" s="1122"/>
      <c r="AV73" s="1122"/>
      <c r="AW73" s="1122"/>
      <c r="AX73" s="1122"/>
      <c r="AY73" s="1122"/>
      <c r="AZ73" s="1122"/>
      <c r="BA73" s="1122"/>
      <c r="BB73" s="1122" t="s">
        <v>541</v>
      </c>
      <c r="BC73" s="1122"/>
      <c r="BD73" s="1122"/>
      <c r="BE73" s="1122"/>
      <c r="BF73" s="1122"/>
      <c r="BG73" s="1122"/>
      <c r="BH73" s="1122"/>
      <c r="BI73" s="1122"/>
      <c r="BJ73" s="1122"/>
      <c r="BK73" s="1122"/>
      <c r="BL73" s="1122"/>
      <c r="BM73" s="1122"/>
      <c r="BN73" s="1122"/>
      <c r="BO73" s="1122"/>
      <c r="BP73" s="1119">
        <v>51.1</v>
      </c>
      <c r="BQ73" s="1119"/>
      <c r="BR73" s="1119"/>
      <c r="BS73" s="1119"/>
      <c r="BT73" s="1119"/>
      <c r="BU73" s="1119"/>
      <c r="BV73" s="1119"/>
      <c r="BW73" s="1119"/>
      <c r="BX73" s="1119">
        <v>36.799999999999997</v>
      </c>
      <c r="BY73" s="1119"/>
      <c r="BZ73" s="1119"/>
      <c r="CA73" s="1119"/>
      <c r="CB73" s="1119"/>
      <c r="CC73" s="1119"/>
      <c r="CD73" s="1119"/>
      <c r="CE73" s="1119"/>
      <c r="CF73" s="1119">
        <v>28.7</v>
      </c>
      <c r="CG73" s="1119"/>
      <c r="CH73" s="1119"/>
      <c r="CI73" s="1119"/>
      <c r="CJ73" s="1119"/>
      <c r="CK73" s="1119"/>
      <c r="CL73" s="1119"/>
      <c r="CM73" s="1119"/>
      <c r="CN73" s="1119">
        <v>37.5</v>
      </c>
      <c r="CO73" s="1119"/>
      <c r="CP73" s="1119"/>
      <c r="CQ73" s="1119"/>
      <c r="CR73" s="1119"/>
      <c r="CS73" s="1119"/>
      <c r="CT73" s="1119"/>
      <c r="CU73" s="1119"/>
      <c r="CV73" s="1119">
        <v>34.4</v>
      </c>
      <c r="CW73" s="1119"/>
      <c r="CX73" s="1119"/>
      <c r="CY73" s="1119"/>
      <c r="CZ73" s="1119"/>
      <c r="DA73" s="1119"/>
      <c r="DB73" s="1119"/>
      <c r="DC73" s="1119"/>
    </row>
    <row r="74" spans="2:107" ht="13">
      <c r="B74" s="323"/>
      <c r="G74" s="1127"/>
      <c r="H74" s="1127"/>
      <c r="I74" s="1127"/>
      <c r="J74" s="1127"/>
      <c r="K74" s="1123"/>
      <c r="L74" s="1123"/>
      <c r="M74" s="1123"/>
      <c r="N74" s="1123"/>
      <c r="AM74" s="332"/>
      <c r="AN74" s="1122"/>
      <c r="AO74" s="1122"/>
      <c r="AP74" s="1122"/>
      <c r="AQ74" s="1122"/>
      <c r="AR74" s="1122"/>
      <c r="AS74" s="1122"/>
      <c r="AT74" s="1122"/>
      <c r="AU74" s="1122"/>
      <c r="AV74" s="1122"/>
      <c r="AW74" s="1122"/>
      <c r="AX74" s="1122"/>
      <c r="AY74" s="1122"/>
      <c r="AZ74" s="1122"/>
      <c r="BA74" s="1122"/>
      <c r="BB74" s="1122"/>
      <c r="BC74" s="1122"/>
      <c r="BD74" s="1122"/>
      <c r="BE74" s="1122"/>
      <c r="BF74" s="1122"/>
      <c r="BG74" s="1122"/>
      <c r="BH74" s="1122"/>
      <c r="BI74" s="1122"/>
      <c r="BJ74" s="1122"/>
      <c r="BK74" s="1122"/>
      <c r="BL74" s="1122"/>
      <c r="BM74" s="1122"/>
      <c r="BN74" s="1122"/>
      <c r="BO74" s="1122"/>
      <c r="BP74" s="1119"/>
      <c r="BQ74" s="1119"/>
      <c r="BR74" s="1119"/>
      <c r="BS74" s="1119"/>
      <c r="BT74" s="1119"/>
      <c r="BU74" s="1119"/>
      <c r="BV74" s="1119"/>
      <c r="BW74" s="1119"/>
      <c r="BX74" s="1119"/>
      <c r="BY74" s="1119"/>
      <c r="BZ74" s="1119"/>
      <c r="CA74" s="1119"/>
      <c r="CB74" s="1119"/>
      <c r="CC74" s="1119"/>
      <c r="CD74" s="1119"/>
      <c r="CE74" s="1119"/>
      <c r="CF74" s="1119"/>
      <c r="CG74" s="1119"/>
      <c r="CH74" s="1119"/>
      <c r="CI74" s="1119"/>
      <c r="CJ74" s="1119"/>
      <c r="CK74" s="1119"/>
      <c r="CL74" s="1119"/>
      <c r="CM74" s="1119"/>
      <c r="CN74" s="1119"/>
      <c r="CO74" s="1119"/>
      <c r="CP74" s="1119"/>
      <c r="CQ74" s="1119"/>
      <c r="CR74" s="1119"/>
      <c r="CS74" s="1119"/>
      <c r="CT74" s="1119"/>
      <c r="CU74" s="1119"/>
      <c r="CV74" s="1119"/>
      <c r="CW74" s="1119"/>
      <c r="CX74" s="1119"/>
      <c r="CY74" s="1119"/>
      <c r="CZ74" s="1119"/>
      <c r="DA74" s="1119"/>
      <c r="DB74" s="1119"/>
      <c r="DC74" s="1119"/>
    </row>
    <row r="75" spans="2:107" ht="13">
      <c r="B75" s="323"/>
      <c r="G75" s="1127"/>
      <c r="H75" s="1127"/>
      <c r="I75" s="1125"/>
      <c r="J75" s="1125"/>
      <c r="K75" s="1126"/>
      <c r="L75" s="1126"/>
      <c r="M75" s="1126"/>
      <c r="N75" s="1126"/>
      <c r="AM75" s="332"/>
      <c r="AN75" s="1122"/>
      <c r="AO75" s="1122"/>
      <c r="AP75" s="1122"/>
      <c r="AQ75" s="1122"/>
      <c r="AR75" s="1122"/>
      <c r="AS75" s="1122"/>
      <c r="AT75" s="1122"/>
      <c r="AU75" s="1122"/>
      <c r="AV75" s="1122"/>
      <c r="AW75" s="1122"/>
      <c r="AX75" s="1122"/>
      <c r="AY75" s="1122"/>
      <c r="AZ75" s="1122"/>
      <c r="BA75" s="1122"/>
      <c r="BB75" s="1122" t="s">
        <v>546</v>
      </c>
      <c r="BC75" s="1122"/>
      <c r="BD75" s="1122"/>
      <c r="BE75" s="1122"/>
      <c r="BF75" s="1122"/>
      <c r="BG75" s="1122"/>
      <c r="BH75" s="1122"/>
      <c r="BI75" s="1122"/>
      <c r="BJ75" s="1122"/>
      <c r="BK75" s="1122"/>
      <c r="BL75" s="1122"/>
      <c r="BM75" s="1122"/>
      <c r="BN75" s="1122"/>
      <c r="BO75" s="1122"/>
      <c r="BP75" s="1119">
        <v>2.2999999999999998</v>
      </c>
      <c r="BQ75" s="1119"/>
      <c r="BR75" s="1119"/>
      <c r="BS75" s="1119"/>
      <c r="BT75" s="1119"/>
      <c r="BU75" s="1119"/>
      <c r="BV75" s="1119"/>
      <c r="BW75" s="1119"/>
      <c r="BX75" s="1119">
        <v>2.6</v>
      </c>
      <c r="BY75" s="1119"/>
      <c r="BZ75" s="1119"/>
      <c r="CA75" s="1119"/>
      <c r="CB75" s="1119"/>
      <c r="CC75" s="1119"/>
      <c r="CD75" s="1119"/>
      <c r="CE75" s="1119"/>
      <c r="CF75" s="1119">
        <v>3.2</v>
      </c>
      <c r="CG75" s="1119"/>
      <c r="CH75" s="1119"/>
      <c r="CI75" s="1119"/>
      <c r="CJ75" s="1119"/>
      <c r="CK75" s="1119"/>
      <c r="CL75" s="1119"/>
      <c r="CM75" s="1119"/>
      <c r="CN75" s="1119">
        <v>4</v>
      </c>
      <c r="CO75" s="1119"/>
      <c r="CP75" s="1119"/>
      <c r="CQ75" s="1119"/>
      <c r="CR75" s="1119"/>
      <c r="CS75" s="1119"/>
      <c r="CT75" s="1119"/>
      <c r="CU75" s="1119"/>
      <c r="CV75" s="1119">
        <v>4.9000000000000004</v>
      </c>
      <c r="CW75" s="1119"/>
      <c r="CX75" s="1119"/>
      <c r="CY75" s="1119"/>
      <c r="CZ75" s="1119"/>
      <c r="DA75" s="1119"/>
      <c r="DB75" s="1119"/>
      <c r="DC75" s="1119"/>
    </row>
    <row r="76" spans="2:107" ht="13">
      <c r="B76" s="323"/>
      <c r="G76" s="1127"/>
      <c r="H76" s="1127"/>
      <c r="I76" s="1125"/>
      <c r="J76" s="1125"/>
      <c r="K76" s="1126"/>
      <c r="L76" s="1126"/>
      <c r="M76" s="1126"/>
      <c r="N76" s="1126"/>
      <c r="AM76" s="332"/>
      <c r="AN76" s="1122"/>
      <c r="AO76" s="1122"/>
      <c r="AP76" s="1122"/>
      <c r="AQ76" s="1122"/>
      <c r="AR76" s="1122"/>
      <c r="AS76" s="1122"/>
      <c r="AT76" s="1122"/>
      <c r="AU76" s="1122"/>
      <c r="AV76" s="1122"/>
      <c r="AW76" s="1122"/>
      <c r="AX76" s="1122"/>
      <c r="AY76" s="1122"/>
      <c r="AZ76" s="1122"/>
      <c r="BA76" s="1122"/>
      <c r="BB76" s="1122"/>
      <c r="BC76" s="1122"/>
      <c r="BD76" s="1122"/>
      <c r="BE76" s="1122"/>
      <c r="BF76" s="1122"/>
      <c r="BG76" s="1122"/>
      <c r="BH76" s="1122"/>
      <c r="BI76" s="1122"/>
      <c r="BJ76" s="1122"/>
      <c r="BK76" s="1122"/>
      <c r="BL76" s="1122"/>
      <c r="BM76" s="1122"/>
      <c r="BN76" s="1122"/>
      <c r="BO76" s="1122"/>
      <c r="BP76" s="1119"/>
      <c r="BQ76" s="1119"/>
      <c r="BR76" s="1119"/>
      <c r="BS76" s="1119"/>
      <c r="BT76" s="1119"/>
      <c r="BU76" s="1119"/>
      <c r="BV76" s="1119"/>
      <c r="BW76" s="1119"/>
      <c r="BX76" s="1119"/>
      <c r="BY76" s="1119"/>
      <c r="BZ76" s="1119"/>
      <c r="CA76" s="1119"/>
      <c r="CB76" s="1119"/>
      <c r="CC76" s="1119"/>
      <c r="CD76" s="1119"/>
      <c r="CE76" s="1119"/>
      <c r="CF76" s="1119"/>
      <c r="CG76" s="1119"/>
      <c r="CH76" s="1119"/>
      <c r="CI76" s="1119"/>
      <c r="CJ76" s="1119"/>
      <c r="CK76" s="1119"/>
      <c r="CL76" s="1119"/>
      <c r="CM76" s="1119"/>
      <c r="CN76" s="1119"/>
      <c r="CO76" s="1119"/>
      <c r="CP76" s="1119"/>
      <c r="CQ76" s="1119"/>
      <c r="CR76" s="1119"/>
      <c r="CS76" s="1119"/>
      <c r="CT76" s="1119"/>
      <c r="CU76" s="1119"/>
      <c r="CV76" s="1119"/>
      <c r="CW76" s="1119"/>
      <c r="CX76" s="1119"/>
      <c r="CY76" s="1119"/>
      <c r="CZ76" s="1119"/>
      <c r="DA76" s="1119"/>
      <c r="DB76" s="1119"/>
      <c r="DC76" s="1119"/>
    </row>
    <row r="77" spans="2:107" ht="13">
      <c r="B77" s="323"/>
      <c r="G77" s="1125"/>
      <c r="H77" s="1125"/>
      <c r="I77" s="1125"/>
      <c r="J77" s="1125"/>
      <c r="K77" s="1123"/>
      <c r="L77" s="1123"/>
      <c r="M77" s="1123"/>
      <c r="N77" s="1123"/>
      <c r="AN77" s="1124" t="s">
        <v>543</v>
      </c>
      <c r="AO77" s="1124"/>
      <c r="AP77" s="1124"/>
      <c r="AQ77" s="1124"/>
      <c r="AR77" s="1124"/>
      <c r="AS77" s="1124"/>
      <c r="AT77" s="1124"/>
      <c r="AU77" s="1124"/>
      <c r="AV77" s="1124"/>
      <c r="AW77" s="1124"/>
      <c r="AX77" s="1124"/>
      <c r="AY77" s="1124"/>
      <c r="AZ77" s="1124"/>
      <c r="BA77" s="1124"/>
      <c r="BB77" s="1122" t="s">
        <v>541</v>
      </c>
      <c r="BC77" s="1122"/>
      <c r="BD77" s="1122"/>
      <c r="BE77" s="1122"/>
      <c r="BF77" s="1122"/>
      <c r="BG77" s="1122"/>
      <c r="BH77" s="1122"/>
      <c r="BI77" s="1122"/>
      <c r="BJ77" s="1122"/>
      <c r="BK77" s="1122"/>
      <c r="BL77" s="1122"/>
      <c r="BM77" s="1122"/>
      <c r="BN77" s="1122"/>
      <c r="BO77" s="1122"/>
      <c r="BP77" s="1119">
        <v>25.4</v>
      </c>
      <c r="BQ77" s="1119"/>
      <c r="BR77" s="1119"/>
      <c r="BS77" s="1119"/>
      <c r="BT77" s="1119"/>
      <c r="BU77" s="1119"/>
      <c r="BV77" s="1119"/>
      <c r="BW77" s="1119"/>
      <c r="BX77" s="1119">
        <v>23</v>
      </c>
      <c r="BY77" s="1119"/>
      <c r="BZ77" s="1119"/>
      <c r="CA77" s="1119"/>
      <c r="CB77" s="1119"/>
      <c r="CC77" s="1119"/>
      <c r="CD77" s="1119"/>
      <c r="CE77" s="1119"/>
      <c r="CF77" s="1119">
        <v>28</v>
      </c>
      <c r="CG77" s="1119"/>
      <c r="CH77" s="1119"/>
      <c r="CI77" s="1119"/>
      <c r="CJ77" s="1119"/>
      <c r="CK77" s="1119"/>
      <c r="CL77" s="1119"/>
      <c r="CM77" s="1119"/>
      <c r="CN77" s="1119">
        <v>11.2</v>
      </c>
      <c r="CO77" s="1119"/>
      <c r="CP77" s="1119"/>
      <c r="CQ77" s="1119"/>
      <c r="CR77" s="1119"/>
      <c r="CS77" s="1119"/>
      <c r="CT77" s="1119"/>
      <c r="CU77" s="1119"/>
      <c r="CV77" s="1119">
        <v>4.5999999999999996</v>
      </c>
      <c r="CW77" s="1119"/>
      <c r="CX77" s="1119"/>
      <c r="CY77" s="1119"/>
      <c r="CZ77" s="1119"/>
      <c r="DA77" s="1119"/>
      <c r="DB77" s="1119"/>
      <c r="DC77" s="1119"/>
    </row>
    <row r="78" spans="2:107" ht="13">
      <c r="B78" s="323"/>
      <c r="G78" s="1125"/>
      <c r="H78" s="1125"/>
      <c r="I78" s="1125"/>
      <c r="J78" s="1125"/>
      <c r="K78" s="1123"/>
      <c r="L78" s="1123"/>
      <c r="M78" s="1123"/>
      <c r="N78" s="1123"/>
      <c r="AN78" s="1124"/>
      <c r="AO78" s="1124"/>
      <c r="AP78" s="1124"/>
      <c r="AQ78" s="1124"/>
      <c r="AR78" s="1124"/>
      <c r="AS78" s="1124"/>
      <c r="AT78" s="1124"/>
      <c r="AU78" s="1124"/>
      <c r="AV78" s="1124"/>
      <c r="AW78" s="1124"/>
      <c r="AX78" s="1124"/>
      <c r="AY78" s="1124"/>
      <c r="AZ78" s="1124"/>
      <c r="BA78" s="1124"/>
      <c r="BB78" s="1122"/>
      <c r="BC78" s="1122"/>
      <c r="BD78" s="1122"/>
      <c r="BE78" s="1122"/>
      <c r="BF78" s="1122"/>
      <c r="BG78" s="1122"/>
      <c r="BH78" s="1122"/>
      <c r="BI78" s="1122"/>
      <c r="BJ78" s="1122"/>
      <c r="BK78" s="1122"/>
      <c r="BL78" s="1122"/>
      <c r="BM78" s="1122"/>
      <c r="BN78" s="1122"/>
      <c r="BO78" s="1122"/>
      <c r="BP78" s="1119"/>
      <c r="BQ78" s="1119"/>
      <c r="BR78" s="1119"/>
      <c r="BS78" s="1119"/>
      <c r="BT78" s="1119"/>
      <c r="BU78" s="1119"/>
      <c r="BV78" s="1119"/>
      <c r="BW78" s="1119"/>
      <c r="BX78" s="1119"/>
      <c r="BY78" s="1119"/>
      <c r="BZ78" s="1119"/>
      <c r="CA78" s="1119"/>
      <c r="CB78" s="1119"/>
      <c r="CC78" s="1119"/>
      <c r="CD78" s="1119"/>
      <c r="CE78" s="1119"/>
      <c r="CF78" s="1119"/>
      <c r="CG78" s="1119"/>
      <c r="CH78" s="1119"/>
      <c r="CI78" s="1119"/>
      <c r="CJ78" s="1119"/>
      <c r="CK78" s="1119"/>
      <c r="CL78" s="1119"/>
      <c r="CM78" s="1119"/>
      <c r="CN78" s="1119"/>
      <c r="CO78" s="1119"/>
      <c r="CP78" s="1119"/>
      <c r="CQ78" s="1119"/>
      <c r="CR78" s="1119"/>
      <c r="CS78" s="1119"/>
      <c r="CT78" s="1119"/>
      <c r="CU78" s="1119"/>
      <c r="CV78" s="1119"/>
      <c r="CW78" s="1119"/>
      <c r="CX78" s="1119"/>
      <c r="CY78" s="1119"/>
      <c r="CZ78" s="1119"/>
      <c r="DA78" s="1119"/>
      <c r="DB78" s="1119"/>
      <c r="DC78" s="1119"/>
    </row>
    <row r="79" spans="2:107" ht="13">
      <c r="B79" s="323"/>
      <c r="G79" s="1125"/>
      <c r="H79" s="1125"/>
      <c r="I79" s="1120"/>
      <c r="J79" s="1120"/>
      <c r="K79" s="1121"/>
      <c r="L79" s="1121"/>
      <c r="M79" s="1121"/>
      <c r="N79" s="1121"/>
      <c r="AN79" s="1124"/>
      <c r="AO79" s="1124"/>
      <c r="AP79" s="1124"/>
      <c r="AQ79" s="1124"/>
      <c r="AR79" s="1124"/>
      <c r="AS79" s="1124"/>
      <c r="AT79" s="1124"/>
      <c r="AU79" s="1124"/>
      <c r="AV79" s="1124"/>
      <c r="AW79" s="1124"/>
      <c r="AX79" s="1124"/>
      <c r="AY79" s="1124"/>
      <c r="AZ79" s="1124"/>
      <c r="BA79" s="1124"/>
      <c r="BB79" s="1122" t="s">
        <v>546</v>
      </c>
      <c r="BC79" s="1122"/>
      <c r="BD79" s="1122"/>
      <c r="BE79" s="1122"/>
      <c r="BF79" s="1122"/>
      <c r="BG79" s="1122"/>
      <c r="BH79" s="1122"/>
      <c r="BI79" s="1122"/>
      <c r="BJ79" s="1122"/>
      <c r="BK79" s="1122"/>
      <c r="BL79" s="1122"/>
      <c r="BM79" s="1122"/>
      <c r="BN79" s="1122"/>
      <c r="BO79" s="1122"/>
      <c r="BP79" s="1119">
        <v>7.8</v>
      </c>
      <c r="BQ79" s="1119"/>
      <c r="BR79" s="1119"/>
      <c r="BS79" s="1119"/>
      <c r="BT79" s="1119"/>
      <c r="BU79" s="1119"/>
      <c r="BV79" s="1119"/>
      <c r="BW79" s="1119"/>
      <c r="BX79" s="1119">
        <v>7.7</v>
      </c>
      <c r="BY79" s="1119"/>
      <c r="BZ79" s="1119"/>
      <c r="CA79" s="1119"/>
      <c r="CB79" s="1119"/>
      <c r="CC79" s="1119"/>
      <c r="CD79" s="1119"/>
      <c r="CE79" s="1119"/>
      <c r="CF79" s="1119">
        <v>7.5</v>
      </c>
      <c r="CG79" s="1119"/>
      <c r="CH79" s="1119"/>
      <c r="CI79" s="1119"/>
      <c r="CJ79" s="1119"/>
      <c r="CK79" s="1119"/>
      <c r="CL79" s="1119"/>
      <c r="CM79" s="1119"/>
      <c r="CN79" s="1119">
        <v>5.7</v>
      </c>
      <c r="CO79" s="1119"/>
      <c r="CP79" s="1119"/>
      <c r="CQ79" s="1119"/>
      <c r="CR79" s="1119"/>
      <c r="CS79" s="1119"/>
      <c r="CT79" s="1119"/>
      <c r="CU79" s="1119"/>
      <c r="CV79" s="1119">
        <v>5.8</v>
      </c>
      <c r="CW79" s="1119"/>
      <c r="CX79" s="1119"/>
      <c r="CY79" s="1119"/>
      <c r="CZ79" s="1119"/>
      <c r="DA79" s="1119"/>
      <c r="DB79" s="1119"/>
      <c r="DC79" s="1119"/>
    </row>
    <row r="80" spans="2:107" ht="13">
      <c r="B80" s="323"/>
      <c r="G80" s="1125"/>
      <c r="H80" s="1125"/>
      <c r="I80" s="1120"/>
      <c r="J80" s="1120"/>
      <c r="K80" s="1121"/>
      <c r="L80" s="1121"/>
      <c r="M80" s="1121"/>
      <c r="N80" s="1121"/>
      <c r="AN80" s="1124"/>
      <c r="AO80" s="1124"/>
      <c r="AP80" s="1124"/>
      <c r="AQ80" s="1124"/>
      <c r="AR80" s="1124"/>
      <c r="AS80" s="1124"/>
      <c r="AT80" s="1124"/>
      <c r="AU80" s="1124"/>
      <c r="AV80" s="1124"/>
      <c r="AW80" s="1124"/>
      <c r="AX80" s="1124"/>
      <c r="AY80" s="1124"/>
      <c r="AZ80" s="1124"/>
      <c r="BA80" s="1124"/>
      <c r="BB80" s="1122"/>
      <c r="BC80" s="1122"/>
      <c r="BD80" s="1122"/>
      <c r="BE80" s="1122"/>
      <c r="BF80" s="1122"/>
      <c r="BG80" s="1122"/>
      <c r="BH80" s="1122"/>
      <c r="BI80" s="1122"/>
      <c r="BJ80" s="1122"/>
      <c r="BK80" s="1122"/>
      <c r="BL80" s="1122"/>
      <c r="BM80" s="1122"/>
      <c r="BN80" s="1122"/>
      <c r="BO80" s="1122"/>
      <c r="BP80" s="1119"/>
      <c r="BQ80" s="1119"/>
      <c r="BR80" s="1119"/>
      <c r="BS80" s="1119"/>
      <c r="BT80" s="1119"/>
      <c r="BU80" s="1119"/>
      <c r="BV80" s="1119"/>
      <c r="BW80" s="1119"/>
      <c r="BX80" s="1119"/>
      <c r="BY80" s="1119"/>
      <c r="BZ80" s="1119"/>
      <c r="CA80" s="1119"/>
      <c r="CB80" s="1119"/>
      <c r="CC80" s="1119"/>
      <c r="CD80" s="1119"/>
      <c r="CE80" s="1119"/>
      <c r="CF80" s="1119"/>
      <c r="CG80" s="1119"/>
      <c r="CH80" s="1119"/>
      <c r="CI80" s="1119"/>
      <c r="CJ80" s="1119"/>
      <c r="CK80" s="1119"/>
      <c r="CL80" s="1119"/>
      <c r="CM80" s="1119"/>
      <c r="CN80" s="1119"/>
      <c r="CO80" s="1119"/>
      <c r="CP80" s="1119"/>
      <c r="CQ80" s="1119"/>
      <c r="CR80" s="1119"/>
      <c r="CS80" s="1119"/>
      <c r="CT80" s="1119"/>
      <c r="CU80" s="1119"/>
      <c r="CV80" s="1119"/>
      <c r="CW80" s="1119"/>
      <c r="CX80" s="1119"/>
      <c r="CY80" s="1119"/>
      <c r="CZ80" s="1119"/>
      <c r="DA80" s="1119"/>
      <c r="DB80" s="1119"/>
      <c r="DC80" s="1119"/>
    </row>
    <row r="81" spans="2:109" ht="13">
      <c r="B81" s="323"/>
    </row>
    <row r="82" spans="2:109" ht="16.5">
      <c r="B82" s="323"/>
      <c r="K82" s="350"/>
      <c r="L82" s="350"/>
      <c r="M82" s="350"/>
      <c r="N82" s="350"/>
      <c r="AQ82" s="350"/>
      <c r="AR82" s="350"/>
      <c r="AS82" s="350"/>
      <c r="AT82" s="350"/>
      <c r="BC82" s="350"/>
      <c r="BD82" s="350"/>
      <c r="BE82" s="350"/>
      <c r="BF82" s="350"/>
      <c r="BO82" s="350"/>
      <c r="BP82" s="350"/>
      <c r="BQ82" s="350"/>
      <c r="BR82" s="350"/>
      <c r="CA82" s="350"/>
      <c r="CB82" s="350"/>
      <c r="CC82" s="350"/>
      <c r="CD82" s="350"/>
      <c r="CM82" s="350"/>
      <c r="CN82" s="350"/>
      <c r="CO82" s="350"/>
      <c r="CP82" s="350"/>
      <c r="CY82" s="350"/>
      <c r="CZ82" s="350"/>
      <c r="DA82" s="350"/>
      <c r="DB82" s="350"/>
      <c r="DC82" s="350"/>
    </row>
    <row r="83" spans="2:109" ht="13">
      <c r="B83" s="325"/>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7"/>
    </row>
    <row r="84" spans="2:109" ht="13">
      <c r="DD84" s="316"/>
      <c r="DE84" s="316"/>
    </row>
    <row r="85" spans="2:109" ht="13">
      <c r="DD85" s="316"/>
      <c r="DE85" s="316"/>
    </row>
  </sheetData>
  <sheetProtection algorithmName="SHA-512" hashValue="zz18kgxhWo5++m000l9kvIduISqhj9Ov6hqbTTBon7evH93uaxOyrn6RnTS0p/8//wCx34teEJ3YAYFEp63LwA==" saltValue="QJux4qU6wnT3TZYdBN6S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3"/>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FF78-03A4-41FA-8F06-41E89438690C}">
  <sheetPr>
    <pageSetUpPr fitToPage="1"/>
  </sheetPr>
  <dimension ref="A1:DR125"/>
  <sheetViews>
    <sheetView showGridLines="0" topLeftCell="P65" zoomScaleNormal="100" zoomScaleSheetLayoutView="70" workbookViewId="0">
      <selection activeCell="BB73" sqref="BB73:BO74"/>
    </sheetView>
  </sheetViews>
  <sheetFormatPr defaultColWidth="0" defaultRowHeight="13.5" customHeight="1" zeroHeight="1"/>
  <cols>
    <col min="1" max="34" width="2.453125" style="351" customWidth="1"/>
    <col min="35" max="122" width="2.453125" style="318" customWidth="1"/>
    <col min="123" max="16384" width="2.453125" style="318" hidden="1"/>
  </cols>
  <sheetData>
    <row r="1" spans="1:34" ht="13.5" customHeight="1">
      <c r="A1" s="318"/>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row>
    <row r="2" spans="1:34" ht="13">
      <c r="S2" s="318"/>
      <c r="AH2" s="318"/>
    </row>
    <row r="3" spans="1:34" ht="13">
      <c r="C3" s="318"/>
      <c r="D3" s="318"/>
      <c r="E3" s="318"/>
      <c r="F3" s="318"/>
      <c r="G3" s="318"/>
      <c r="H3" s="318"/>
      <c r="I3" s="318"/>
      <c r="J3" s="318"/>
      <c r="K3" s="318"/>
      <c r="L3" s="318"/>
      <c r="M3" s="318"/>
      <c r="N3" s="318"/>
      <c r="O3" s="318"/>
      <c r="P3" s="318"/>
      <c r="Q3" s="318"/>
      <c r="R3" s="318"/>
      <c r="S3" s="318"/>
      <c r="U3" s="318"/>
      <c r="V3" s="318"/>
      <c r="W3" s="318"/>
      <c r="X3" s="318"/>
      <c r="Y3" s="318"/>
      <c r="Z3" s="318"/>
      <c r="AA3" s="318"/>
      <c r="AB3" s="318"/>
      <c r="AC3" s="318"/>
      <c r="AD3" s="318"/>
      <c r="AE3" s="318"/>
      <c r="AF3" s="318"/>
      <c r="AG3" s="318"/>
      <c r="AH3" s="318"/>
    </row>
    <row r="4" spans="1:34" ht="13"/>
    <row r="5" spans="1:34" ht="13"/>
    <row r="6" spans="1:34" ht="13"/>
    <row r="7" spans="1:34" ht="13"/>
    <row r="8" spans="1:34" ht="13"/>
    <row r="9" spans="1:34" ht="13">
      <c r="AH9" s="318"/>
    </row>
    <row r="10" spans="1:34" ht="13"/>
    <row r="11" spans="1:34" ht="13"/>
    <row r="12" spans="1:34" ht="13"/>
    <row r="13" spans="1:34" ht="13"/>
    <row r="14" spans="1:34" ht="13"/>
    <row r="15" spans="1:34" ht="13"/>
    <row r="16" spans="1:34" ht="13"/>
    <row r="17" spans="12:34" ht="13">
      <c r="AH17" s="318"/>
    </row>
    <row r="18" spans="12:34" ht="13"/>
    <row r="19" spans="12:34" ht="13"/>
    <row r="20" spans="12:34" ht="13">
      <c r="AH20" s="318"/>
    </row>
    <row r="21" spans="12:34" ht="13">
      <c r="AH21" s="318"/>
    </row>
    <row r="22" spans="12:34" ht="13"/>
    <row r="23" spans="12:34" ht="13"/>
    <row r="24" spans="12:34" ht="13">
      <c r="Q24" s="318"/>
    </row>
    <row r="25" spans="12:34" ht="13"/>
    <row r="26" spans="12:34" ht="13"/>
    <row r="27" spans="12:34" ht="13"/>
    <row r="28" spans="12:34" ht="13">
      <c r="O28" s="318"/>
      <c r="T28" s="318"/>
      <c r="AH28" s="318"/>
    </row>
    <row r="29" spans="12:34" ht="13"/>
    <row r="30" spans="12:34" ht="13"/>
    <row r="31" spans="12:34" ht="13">
      <c r="Q31" s="318"/>
    </row>
    <row r="32" spans="12:34" ht="13">
      <c r="L32" s="318"/>
    </row>
    <row r="33" spans="2:34" ht="13">
      <c r="C33" s="318"/>
      <c r="E33" s="318"/>
      <c r="G33" s="318"/>
      <c r="I33" s="318"/>
      <c r="X33" s="318"/>
    </row>
    <row r="34" spans="2:34" ht="13">
      <c r="B34" s="318"/>
      <c r="P34" s="318"/>
      <c r="R34" s="318"/>
      <c r="T34" s="318"/>
    </row>
    <row r="35" spans="2:34" ht="13">
      <c r="D35" s="318"/>
      <c r="W35" s="318"/>
      <c r="AC35" s="318"/>
      <c r="AD35" s="318"/>
      <c r="AE35" s="318"/>
      <c r="AF35" s="318"/>
      <c r="AG35" s="318"/>
      <c r="AH35" s="318"/>
    </row>
    <row r="36" spans="2:34" ht="13">
      <c r="H36" s="318"/>
      <c r="J36" s="318"/>
      <c r="K36" s="318"/>
      <c r="M36" s="318"/>
      <c r="Y36" s="318"/>
      <c r="Z36" s="318"/>
      <c r="AA36" s="318"/>
      <c r="AB36" s="318"/>
      <c r="AC36" s="318"/>
      <c r="AD36" s="318"/>
      <c r="AE36" s="318"/>
      <c r="AF36" s="318"/>
      <c r="AG36" s="318"/>
      <c r="AH36" s="318"/>
    </row>
    <row r="37" spans="2:34" ht="13">
      <c r="AH37" s="318"/>
    </row>
    <row r="38" spans="2:34" ht="13">
      <c r="AG38" s="318"/>
      <c r="AH38" s="318"/>
    </row>
    <row r="39" spans="2:34" ht="13"/>
    <row r="40" spans="2:34" ht="13">
      <c r="X40" s="318"/>
    </row>
    <row r="41" spans="2:34" ht="13">
      <c r="R41" s="318"/>
    </row>
    <row r="42" spans="2:34" ht="13">
      <c r="W42" s="318"/>
    </row>
    <row r="43" spans="2:34" ht="13">
      <c r="Y43" s="318"/>
      <c r="Z43" s="318"/>
      <c r="AA43" s="318"/>
      <c r="AB43" s="318"/>
      <c r="AC43" s="318"/>
      <c r="AD43" s="318"/>
      <c r="AE43" s="318"/>
      <c r="AF43" s="318"/>
      <c r="AG43" s="318"/>
      <c r="AH43" s="318"/>
    </row>
    <row r="44" spans="2:34" ht="13">
      <c r="AH44" s="318"/>
    </row>
    <row r="45" spans="2:34" ht="13">
      <c r="X45" s="318"/>
    </row>
    <row r="46" spans="2:34" ht="13"/>
    <row r="47" spans="2:34" ht="13"/>
    <row r="48" spans="2:34" ht="13">
      <c r="W48" s="318"/>
      <c r="Y48" s="318"/>
      <c r="Z48" s="318"/>
      <c r="AA48" s="318"/>
      <c r="AB48" s="318"/>
      <c r="AC48" s="318"/>
      <c r="AD48" s="318"/>
      <c r="AE48" s="318"/>
      <c r="AF48" s="318"/>
      <c r="AG48" s="318"/>
      <c r="AH48" s="318"/>
    </row>
    <row r="49" spans="28:34" ht="13"/>
    <row r="50" spans="28:34" ht="13">
      <c r="AE50" s="318"/>
      <c r="AF50" s="318"/>
      <c r="AG50" s="318"/>
      <c r="AH50" s="318"/>
    </row>
    <row r="51" spans="28:34" ht="13">
      <c r="AC51" s="318"/>
      <c r="AD51" s="318"/>
      <c r="AE51" s="318"/>
      <c r="AF51" s="318"/>
      <c r="AG51" s="318"/>
      <c r="AH51" s="318"/>
    </row>
    <row r="52" spans="28:34" ht="13"/>
    <row r="53" spans="28:34" ht="13">
      <c r="AF53" s="318"/>
      <c r="AG53" s="318"/>
      <c r="AH53" s="318"/>
    </row>
    <row r="54" spans="28:34" ht="13">
      <c r="AH54" s="318"/>
    </row>
    <row r="55" spans="28:34" ht="13"/>
    <row r="56" spans="28:34" ht="13">
      <c r="AB56" s="318"/>
      <c r="AC56" s="318"/>
      <c r="AD56" s="318"/>
      <c r="AE56" s="318"/>
      <c r="AF56" s="318"/>
      <c r="AG56" s="318"/>
      <c r="AH56" s="318"/>
    </row>
    <row r="57" spans="28:34" ht="13">
      <c r="AH57" s="318"/>
    </row>
    <row r="58" spans="28:34" ht="13">
      <c r="AH58" s="318"/>
    </row>
    <row r="59" spans="28:34" ht="13"/>
    <row r="60" spans="28:34" ht="13"/>
    <row r="61" spans="28:34" ht="13"/>
    <row r="62" spans="28:34" ht="13"/>
    <row r="63" spans="28:34" ht="13">
      <c r="AH63" s="318"/>
    </row>
    <row r="64" spans="28:34" ht="13">
      <c r="AG64" s="318"/>
      <c r="AH64" s="318"/>
    </row>
    <row r="65" spans="28:34" ht="13"/>
    <row r="66" spans="28:34" ht="13"/>
    <row r="67" spans="28:34" ht="13"/>
    <row r="68" spans="28:34" ht="13">
      <c r="AB68" s="318"/>
      <c r="AC68" s="318"/>
      <c r="AD68" s="318"/>
      <c r="AE68" s="318"/>
      <c r="AF68" s="318"/>
      <c r="AG68" s="318"/>
      <c r="AH68" s="318"/>
    </row>
    <row r="69" spans="28:34" ht="13">
      <c r="AF69" s="318"/>
      <c r="AG69" s="318"/>
      <c r="AH69" s="318"/>
    </row>
    <row r="70" spans="28:34" ht="13"/>
    <row r="71" spans="28:34" ht="13"/>
    <row r="72" spans="28:34" ht="13"/>
    <row r="73" spans="28:34" ht="13"/>
    <row r="74" spans="28:34" ht="13"/>
    <row r="75" spans="28:34" ht="13">
      <c r="AH75" s="318"/>
    </row>
    <row r="76" spans="28:34" ht="13">
      <c r="AF76" s="318"/>
      <c r="AG76" s="318"/>
      <c r="AH76" s="318"/>
    </row>
    <row r="77" spans="28:34" ht="13">
      <c r="AG77" s="318"/>
      <c r="AH77" s="318"/>
    </row>
    <row r="78" spans="28:34" ht="13"/>
    <row r="79" spans="28:34" ht="13"/>
    <row r="80" spans="28:34" ht="13"/>
    <row r="81" spans="25:34" ht="13"/>
    <row r="82" spans="25:34" ht="13">
      <c r="Y82" s="318"/>
    </row>
    <row r="83" spans="25:34" ht="13">
      <c r="Y83" s="318"/>
      <c r="Z83" s="318"/>
      <c r="AA83" s="318"/>
      <c r="AB83" s="318"/>
      <c r="AC83" s="318"/>
      <c r="AD83" s="318"/>
      <c r="AE83" s="318"/>
      <c r="AF83" s="318"/>
      <c r="AG83" s="318"/>
      <c r="AH83" s="318"/>
    </row>
    <row r="84" spans="25:34" ht="13"/>
    <row r="85" spans="25:34" ht="13"/>
    <row r="86" spans="25:34" ht="13"/>
    <row r="87" spans="25:34" ht="13"/>
    <row r="88" spans="25:34" ht="13">
      <c r="AH88" s="318"/>
    </row>
    <row r="89" spans="25:34" ht="13"/>
    <row r="90" spans="25:34" ht="13"/>
    <row r="91" spans="25:34" ht="13"/>
    <row r="92" spans="25:34" ht="13.5" customHeight="1"/>
    <row r="93" spans="25:34" ht="13.5" customHeight="1"/>
    <row r="94" spans="25:34" ht="13.5" customHeight="1">
      <c r="AF94" s="318"/>
      <c r="AG94" s="318"/>
      <c r="AH94" s="318"/>
    </row>
    <row r="95" spans="25:34" ht="13.5" customHeight="1">
      <c r="AH95" s="318"/>
    </row>
    <row r="96" spans="25:34" ht="13.5" customHeight="1"/>
    <row r="97" spans="33:34" ht="13.5" customHeight="1"/>
    <row r="98" spans="33:34" ht="13.5" customHeight="1"/>
    <row r="99" spans="33:34" ht="13.5" customHeight="1"/>
    <row r="100" spans="33:34" ht="13.5" customHeight="1"/>
    <row r="101" spans="33:34" ht="13.5" customHeight="1">
      <c r="AH101" s="318"/>
    </row>
    <row r="102" spans="33:34" ht="13.5" customHeight="1"/>
    <row r="103" spans="33:34" ht="13.5" customHeight="1"/>
    <row r="104" spans="33:34" ht="13.5" customHeight="1">
      <c r="AG104" s="318"/>
      <c r="AH104" s="31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18"/>
    </row>
    <row r="117" spans="34:122" ht="13.5" customHeight="1"/>
    <row r="118" spans="34:122" ht="13.5" customHeight="1"/>
    <row r="119" spans="34:122" ht="13.5" customHeight="1"/>
    <row r="120" spans="34:122" ht="13.5" customHeight="1">
      <c r="AH120" s="318"/>
    </row>
    <row r="121" spans="34:122" ht="13.5" customHeight="1">
      <c r="AH121" s="318"/>
    </row>
    <row r="122" spans="34:122" ht="13.5" customHeight="1"/>
    <row r="123" spans="34:122" ht="13.5" customHeight="1"/>
    <row r="124" spans="34:122" ht="13.5" customHeight="1"/>
    <row r="125" spans="34:122" ht="13.5" customHeight="1">
      <c r="DR125" s="318" t="s">
        <v>547</v>
      </c>
    </row>
  </sheetData>
  <sheetProtection algorithmName="SHA-512" hashValue="RjdKOI8NNXqcSsDS2XnSB4bjNDqypbwQRc2NR5uvCwT76oqD9oqOB5KkTYXAnJfB12m0RRXZkC4/7la3UqTf6Q==" saltValue="w5MLqiE5biIP+cyUSt4pEA==" spinCount="100000" sheet="1" objects="1" scenarios="1"/>
  <dataConsolidate/>
  <phoneticPr fontId="43"/>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F6F0F-8F25-4A6A-9AD9-C0D39C3F949C}">
  <sheetPr>
    <pageSetUpPr fitToPage="1"/>
  </sheetPr>
  <dimension ref="A1:DR125"/>
  <sheetViews>
    <sheetView showGridLines="0" zoomScaleNormal="100" zoomScaleSheetLayoutView="55" workbookViewId="0">
      <selection activeCell="BB73" sqref="BB73:BO74"/>
    </sheetView>
  </sheetViews>
  <sheetFormatPr defaultColWidth="0" defaultRowHeight="13.5" customHeight="1" zeroHeight="1"/>
  <cols>
    <col min="1" max="34" width="2.453125" style="351" customWidth="1"/>
    <col min="35" max="122" width="2.453125" style="318" customWidth="1"/>
    <col min="123" max="16384" width="2.453125" style="318" hidden="1"/>
  </cols>
  <sheetData>
    <row r="1" spans="2:34" ht="13.5" customHeight="1">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row>
    <row r="2" spans="2:34" ht="13">
      <c r="S2" s="318"/>
      <c r="AH2" s="318"/>
    </row>
    <row r="3" spans="2:34" ht="13">
      <c r="C3" s="318"/>
      <c r="D3" s="318"/>
      <c r="E3" s="318"/>
      <c r="F3" s="318"/>
      <c r="G3" s="318"/>
      <c r="H3" s="318"/>
      <c r="I3" s="318"/>
      <c r="J3" s="318"/>
      <c r="K3" s="318"/>
      <c r="L3" s="318"/>
      <c r="M3" s="318"/>
      <c r="N3" s="318"/>
      <c r="O3" s="318"/>
      <c r="P3" s="318"/>
      <c r="Q3" s="318"/>
      <c r="R3" s="318"/>
      <c r="S3" s="318"/>
      <c r="U3" s="318"/>
      <c r="V3" s="318"/>
      <c r="W3" s="318"/>
      <c r="X3" s="318"/>
      <c r="Y3" s="318"/>
      <c r="Z3" s="318"/>
      <c r="AA3" s="318"/>
      <c r="AB3" s="318"/>
      <c r="AC3" s="318"/>
      <c r="AD3" s="318"/>
      <c r="AE3" s="318"/>
      <c r="AF3" s="318"/>
      <c r="AG3" s="318"/>
      <c r="AH3" s="318"/>
    </row>
    <row r="4" spans="2:34" ht="13"/>
    <row r="5" spans="2:34" ht="13"/>
    <row r="6" spans="2:34" ht="13"/>
    <row r="7" spans="2:34" ht="13"/>
    <row r="8" spans="2:34" ht="13"/>
    <row r="9" spans="2:34" ht="13">
      <c r="AH9" s="318"/>
    </row>
    <row r="10" spans="2:34" ht="13"/>
    <row r="11" spans="2:34" ht="13"/>
    <row r="12" spans="2:34" ht="13"/>
    <row r="13" spans="2:34" ht="13"/>
    <row r="14" spans="2:34" ht="13"/>
    <row r="15" spans="2:34" ht="13"/>
    <row r="16" spans="2:34" ht="13"/>
    <row r="17" spans="12:34" ht="13">
      <c r="AH17" s="318"/>
    </row>
    <row r="18" spans="12:34" ht="13"/>
    <row r="19" spans="12:34" ht="13"/>
    <row r="20" spans="12:34" ht="13">
      <c r="AH20" s="318"/>
    </row>
    <row r="21" spans="12:34" ht="13">
      <c r="AH21" s="318"/>
    </row>
    <row r="22" spans="12:34" ht="13"/>
    <row r="23" spans="12:34" ht="13"/>
    <row r="24" spans="12:34" ht="13">
      <c r="Q24" s="318"/>
    </row>
    <row r="25" spans="12:34" ht="13"/>
    <row r="26" spans="12:34" ht="13"/>
    <row r="27" spans="12:34" ht="13"/>
    <row r="28" spans="12:34" ht="13">
      <c r="O28" s="318"/>
      <c r="T28" s="318"/>
      <c r="AH28" s="318"/>
    </row>
    <row r="29" spans="12:34" ht="13"/>
    <row r="30" spans="12:34" ht="13"/>
    <row r="31" spans="12:34" ht="13">
      <c r="Q31" s="318"/>
    </row>
    <row r="32" spans="12:34" ht="13">
      <c r="L32" s="318"/>
    </row>
    <row r="33" spans="2:34" ht="13">
      <c r="C33" s="318"/>
      <c r="E33" s="318"/>
      <c r="G33" s="318"/>
      <c r="I33" s="318"/>
      <c r="X33" s="318"/>
    </row>
    <row r="34" spans="2:34" ht="13">
      <c r="B34" s="318"/>
      <c r="P34" s="318"/>
      <c r="R34" s="318"/>
      <c r="T34" s="318"/>
    </row>
    <row r="35" spans="2:34" ht="13">
      <c r="D35" s="318"/>
      <c r="W35" s="318"/>
      <c r="AC35" s="318"/>
      <c r="AD35" s="318"/>
      <c r="AE35" s="318"/>
      <c r="AF35" s="318"/>
      <c r="AG35" s="318"/>
      <c r="AH35" s="318"/>
    </row>
    <row r="36" spans="2:34" ht="13">
      <c r="H36" s="318"/>
      <c r="J36" s="318"/>
      <c r="K36" s="318"/>
      <c r="M36" s="318"/>
      <c r="Y36" s="318"/>
      <c r="Z36" s="318"/>
      <c r="AA36" s="318"/>
      <c r="AB36" s="318"/>
      <c r="AC36" s="318"/>
      <c r="AD36" s="318"/>
      <c r="AE36" s="318"/>
      <c r="AF36" s="318"/>
      <c r="AG36" s="318"/>
      <c r="AH36" s="318"/>
    </row>
    <row r="37" spans="2:34" ht="13">
      <c r="AH37" s="318"/>
    </row>
    <row r="38" spans="2:34" ht="13">
      <c r="AG38" s="318"/>
      <c r="AH38" s="318"/>
    </row>
    <row r="39" spans="2:34" ht="13"/>
    <row r="40" spans="2:34" ht="13">
      <c r="X40" s="318"/>
    </row>
    <row r="41" spans="2:34" ht="13">
      <c r="R41" s="318"/>
    </row>
    <row r="42" spans="2:34" ht="13">
      <c r="W42" s="318"/>
    </row>
    <row r="43" spans="2:34" ht="13">
      <c r="Y43" s="318"/>
      <c r="Z43" s="318"/>
      <c r="AA43" s="318"/>
      <c r="AB43" s="318"/>
      <c r="AC43" s="318"/>
      <c r="AD43" s="318"/>
      <c r="AE43" s="318"/>
      <c r="AF43" s="318"/>
      <c r="AG43" s="318"/>
      <c r="AH43" s="318"/>
    </row>
    <row r="44" spans="2:34" ht="13">
      <c r="AH44" s="318"/>
    </row>
    <row r="45" spans="2:34" ht="13">
      <c r="X45" s="318"/>
    </row>
    <row r="46" spans="2:34" ht="13"/>
    <row r="47" spans="2:34" ht="13"/>
    <row r="48" spans="2:34" ht="13">
      <c r="W48" s="318"/>
      <c r="Y48" s="318"/>
      <c r="Z48" s="318"/>
      <c r="AA48" s="318"/>
      <c r="AB48" s="318"/>
      <c r="AC48" s="318"/>
      <c r="AD48" s="318"/>
      <c r="AE48" s="318"/>
      <c r="AF48" s="318"/>
      <c r="AG48" s="318"/>
      <c r="AH48" s="318"/>
    </row>
    <row r="49" spans="28:34" ht="13"/>
    <row r="50" spans="28:34" ht="13">
      <c r="AE50" s="318"/>
      <c r="AF50" s="318"/>
      <c r="AG50" s="318"/>
      <c r="AH50" s="318"/>
    </row>
    <row r="51" spans="28:34" ht="13">
      <c r="AC51" s="318"/>
      <c r="AD51" s="318"/>
      <c r="AE51" s="318"/>
      <c r="AF51" s="318"/>
      <c r="AG51" s="318"/>
      <c r="AH51" s="318"/>
    </row>
    <row r="52" spans="28:34" ht="13"/>
    <row r="53" spans="28:34" ht="13">
      <c r="AF53" s="318"/>
      <c r="AG53" s="318"/>
      <c r="AH53" s="318"/>
    </row>
    <row r="54" spans="28:34" ht="13">
      <c r="AH54" s="318"/>
    </row>
    <row r="55" spans="28:34" ht="13"/>
    <row r="56" spans="28:34" ht="13">
      <c r="AB56" s="318"/>
      <c r="AC56" s="318"/>
      <c r="AD56" s="318"/>
      <c r="AE56" s="318"/>
      <c r="AF56" s="318"/>
      <c r="AG56" s="318"/>
      <c r="AH56" s="318"/>
    </row>
    <row r="57" spans="28:34" ht="13">
      <c r="AH57" s="318"/>
    </row>
    <row r="58" spans="28:34" ht="13">
      <c r="AH58" s="318"/>
    </row>
    <row r="59" spans="28:34" ht="13">
      <c r="AG59" s="318"/>
      <c r="AH59" s="318"/>
    </row>
    <row r="60" spans="28:34" ht="13"/>
    <row r="61" spans="28:34" ht="13"/>
    <row r="62" spans="28:34" ht="13"/>
    <row r="63" spans="28:34" ht="13">
      <c r="AH63" s="318"/>
    </row>
    <row r="64" spans="28:34" ht="13">
      <c r="AG64" s="318"/>
      <c r="AH64" s="318"/>
    </row>
    <row r="65" spans="28:34" ht="13"/>
    <row r="66" spans="28:34" ht="13"/>
    <row r="67" spans="28:34" ht="13"/>
    <row r="68" spans="28:34" ht="13">
      <c r="AB68" s="318"/>
      <c r="AC68" s="318"/>
      <c r="AD68" s="318"/>
      <c r="AE68" s="318"/>
      <c r="AF68" s="318"/>
      <c r="AG68" s="318"/>
      <c r="AH68" s="318"/>
    </row>
    <row r="69" spans="28:34" ht="13">
      <c r="AF69" s="318"/>
      <c r="AG69" s="318"/>
      <c r="AH69" s="318"/>
    </row>
    <row r="70" spans="28:34" ht="13"/>
    <row r="71" spans="28:34" ht="13"/>
    <row r="72" spans="28:34" ht="13"/>
    <row r="73" spans="28:34" ht="13"/>
    <row r="74" spans="28:34" ht="13"/>
    <row r="75" spans="28:34" ht="13">
      <c r="AH75" s="318"/>
    </row>
    <row r="76" spans="28:34" ht="13">
      <c r="AF76" s="318"/>
      <c r="AG76" s="318"/>
      <c r="AH76" s="318"/>
    </row>
    <row r="77" spans="28:34" ht="13">
      <c r="AG77" s="318"/>
      <c r="AH77" s="318"/>
    </row>
    <row r="78" spans="28:34" ht="13"/>
    <row r="79" spans="28:34" ht="13"/>
    <row r="80" spans="28:34" ht="13"/>
    <row r="81" spans="25:34" ht="13"/>
    <row r="82" spans="25:34" ht="13">
      <c r="Y82" s="318"/>
    </row>
    <row r="83" spans="25:34" ht="13">
      <c r="Y83" s="318"/>
      <c r="Z83" s="318"/>
      <c r="AA83" s="318"/>
      <c r="AB83" s="318"/>
      <c r="AC83" s="318"/>
      <c r="AD83" s="318"/>
      <c r="AE83" s="318"/>
      <c r="AF83" s="318"/>
      <c r="AG83" s="318"/>
      <c r="AH83" s="318"/>
    </row>
    <row r="84" spans="25:34" ht="13"/>
    <row r="85" spans="25:34" ht="13"/>
    <row r="86" spans="25:34" ht="13"/>
    <row r="87" spans="25:34" ht="13"/>
    <row r="88" spans="25:34" ht="13">
      <c r="AH88" s="318"/>
    </row>
    <row r="89" spans="25:34" ht="13"/>
    <row r="90" spans="25:34" ht="13"/>
    <row r="91" spans="25:34" ht="13"/>
    <row r="92" spans="25:34" ht="13.5" customHeight="1"/>
    <row r="93" spans="25:34" ht="13.5" customHeight="1"/>
    <row r="94" spans="25:34" ht="13.5" customHeight="1">
      <c r="AF94" s="318"/>
      <c r="AG94" s="318"/>
      <c r="AH94" s="318"/>
    </row>
    <row r="95" spans="25:34" ht="13.5" customHeight="1">
      <c r="AH95" s="318"/>
    </row>
    <row r="96" spans="25:34" ht="13.5" customHeight="1"/>
    <row r="97" spans="33:34" ht="13.5" customHeight="1"/>
    <row r="98" spans="33:34" ht="13.5" customHeight="1"/>
    <row r="99" spans="33:34" ht="13.5" customHeight="1"/>
    <row r="100" spans="33:34" ht="13.5" customHeight="1"/>
    <row r="101" spans="33:34" ht="13.5" customHeight="1">
      <c r="AH101" s="318"/>
    </row>
    <row r="102" spans="33:34" ht="13.5" customHeight="1"/>
    <row r="103" spans="33:34" ht="13.5" customHeight="1"/>
    <row r="104" spans="33:34" ht="13.5" customHeight="1">
      <c r="AG104" s="318"/>
      <c r="AH104" s="31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18"/>
    </row>
    <row r="117" spans="34:122" ht="13.5" customHeight="1"/>
    <row r="118" spans="34:122" ht="13.5" customHeight="1"/>
    <row r="119" spans="34:122" ht="13.5" customHeight="1"/>
    <row r="120" spans="34:122" ht="13.5" customHeight="1">
      <c r="AH120" s="318"/>
    </row>
    <row r="121" spans="34:122" ht="13.5" customHeight="1">
      <c r="AH121" s="318"/>
    </row>
    <row r="122" spans="34:122" ht="13.5" customHeight="1"/>
    <row r="123" spans="34:122" ht="13.5" customHeight="1"/>
    <row r="124" spans="34:122" ht="13.5" customHeight="1"/>
    <row r="125" spans="34:122" ht="13.5" customHeight="1">
      <c r="DR125" s="318" t="s">
        <v>547</v>
      </c>
    </row>
  </sheetData>
  <sheetProtection algorithmName="SHA-512" hashValue="kNJC9ZsSqoPMQ0dIhQcG+Hp1D1Fv9m8y+v53tgW/gpVUNAlHMUC40jsNTyoXyXJgwPUhKcXiif1hz5naaRdFaw==" saltValue="4x+8KDFsxlS/Qs4OnUrspw==" spinCount="100000" sheet="1" objects="1" scenarios="1"/>
  <dataConsolidate/>
  <phoneticPr fontId="43"/>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291" customWidth="1"/>
    <col min="2" max="8" width="13.36328125" style="291" customWidth="1"/>
    <col min="9" max="16384" width="11.08984375" style="291"/>
  </cols>
  <sheetData>
    <row r="1" spans="1:8">
      <c r="A1" s="96"/>
      <c r="B1" s="102"/>
      <c r="C1" s="106"/>
      <c r="D1" s="112"/>
      <c r="E1" s="122"/>
      <c r="F1" s="122"/>
      <c r="G1" s="122"/>
      <c r="H1" s="156"/>
    </row>
    <row r="2" spans="1:8">
      <c r="A2" s="97"/>
      <c r="B2" s="103"/>
      <c r="C2" s="298"/>
      <c r="D2" s="113" t="s">
        <v>52</v>
      </c>
      <c r="E2" s="123"/>
      <c r="F2" s="306" t="s">
        <v>523</v>
      </c>
      <c r="G2" s="147"/>
      <c r="H2" s="157"/>
    </row>
    <row r="3" spans="1:8">
      <c r="A3" s="113" t="s">
        <v>499</v>
      </c>
      <c r="B3" s="105"/>
      <c r="C3" s="299"/>
      <c r="D3" s="302">
        <v>48200</v>
      </c>
      <c r="E3" s="304"/>
      <c r="F3" s="307">
        <v>69185</v>
      </c>
      <c r="G3" s="309"/>
      <c r="H3" s="312"/>
    </row>
    <row r="4" spans="1:8">
      <c r="A4" s="98"/>
      <c r="B4" s="104"/>
      <c r="C4" s="300"/>
      <c r="D4" s="303">
        <v>35203</v>
      </c>
      <c r="E4" s="305"/>
      <c r="F4" s="308">
        <v>38519</v>
      </c>
      <c r="G4" s="310"/>
      <c r="H4" s="313"/>
    </row>
    <row r="5" spans="1:8">
      <c r="A5" s="113" t="s">
        <v>521</v>
      </c>
      <c r="B5" s="105"/>
      <c r="C5" s="299"/>
      <c r="D5" s="302">
        <v>37758</v>
      </c>
      <c r="E5" s="304"/>
      <c r="F5" s="307">
        <v>70166</v>
      </c>
      <c r="G5" s="309"/>
      <c r="H5" s="312"/>
    </row>
    <row r="6" spans="1:8">
      <c r="A6" s="98"/>
      <c r="B6" s="104"/>
      <c r="C6" s="300"/>
      <c r="D6" s="303">
        <v>31395</v>
      </c>
      <c r="E6" s="305"/>
      <c r="F6" s="308">
        <v>36115</v>
      </c>
      <c r="G6" s="310"/>
      <c r="H6" s="313"/>
    </row>
    <row r="7" spans="1:8">
      <c r="A7" s="113" t="s">
        <v>475</v>
      </c>
      <c r="B7" s="105"/>
      <c r="C7" s="299"/>
      <c r="D7" s="302">
        <v>52450</v>
      </c>
      <c r="E7" s="304"/>
      <c r="F7" s="307">
        <v>70329</v>
      </c>
      <c r="G7" s="309"/>
      <c r="H7" s="312"/>
    </row>
    <row r="8" spans="1:8">
      <c r="A8" s="98"/>
      <c r="B8" s="104"/>
      <c r="C8" s="300"/>
      <c r="D8" s="303">
        <v>34160</v>
      </c>
      <c r="E8" s="305"/>
      <c r="F8" s="308">
        <v>39403</v>
      </c>
      <c r="G8" s="310"/>
      <c r="H8" s="313"/>
    </row>
    <row r="9" spans="1:8">
      <c r="A9" s="113" t="s">
        <v>321</v>
      </c>
      <c r="B9" s="105"/>
      <c r="C9" s="299"/>
      <c r="D9" s="302">
        <v>43958</v>
      </c>
      <c r="E9" s="304"/>
      <c r="F9" s="307">
        <v>45945</v>
      </c>
      <c r="G9" s="309"/>
      <c r="H9" s="312"/>
    </row>
    <row r="10" spans="1:8">
      <c r="A10" s="98"/>
      <c r="B10" s="104"/>
      <c r="C10" s="300"/>
      <c r="D10" s="303">
        <v>32555</v>
      </c>
      <c r="E10" s="305"/>
      <c r="F10" s="308">
        <v>25180</v>
      </c>
      <c r="G10" s="310"/>
      <c r="H10" s="313"/>
    </row>
    <row r="11" spans="1:8">
      <c r="A11" s="113" t="s">
        <v>138</v>
      </c>
      <c r="B11" s="105"/>
      <c r="C11" s="299"/>
      <c r="D11" s="302">
        <v>36244</v>
      </c>
      <c r="E11" s="304"/>
      <c r="F11" s="307">
        <v>44475</v>
      </c>
      <c r="G11" s="309"/>
      <c r="H11" s="312"/>
    </row>
    <row r="12" spans="1:8">
      <c r="A12" s="98"/>
      <c r="B12" s="104"/>
      <c r="C12" s="301"/>
      <c r="D12" s="303">
        <v>26208</v>
      </c>
      <c r="E12" s="305"/>
      <c r="F12" s="308">
        <v>24780</v>
      </c>
      <c r="G12" s="310"/>
      <c r="H12" s="313"/>
    </row>
    <row r="13" spans="1:8">
      <c r="A13" s="113"/>
      <c r="B13" s="105"/>
      <c r="C13" s="299"/>
      <c r="D13" s="302">
        <v>43722</v>
      </c>
      <c r="E13" s="304"/>
      <c r="F13" s="307">
        <v>60020</v>
      </c>
      <c r="G13" s="311"/>
      <c r="H13" s="312"/>
    </row>
    <row r="14" spans="1:8">
      <c r="A14" s="98"/>
      <c r="B14" s="104"/>
      <c r="C14" s="300"/>
      <c r="D14" s="303">
        <v>31904</v>
      </c>
      <c r="E14" s="305"/>
      <c r="F14" s="308">
        <v>32799</v>
      </c>
      <c r="G14" s="310"/>
      <c r="H14" s="313"/>
    </row>
    <row r="17" spans="1:11">
      <c r="A17" s="291" t="s">
        <v>23</v>
      </c>
    </row>
    <row r="18" spans="1:11">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c r="A19" s="292" t="s">
        <v>84</v>
      </c>
      <c r="B19" s="292">
        <f>ROUND(VALUE(SUBSTITUTE(実質収支比率等に係る経年分析!F$48,"▲","-")),2)</f>
        <v>9.83</v>
      </c>
      <c r="C19" s="292">
        <f>ROUND(VALUE(SUBSTITUTE(実質収支比率等に係る経年分析!G$48,"▲","-")),2)</f>
        <v>11.14</v>
      </c>
      <c r="D19" s="292">
        <f>ROUND(VALUE(SUBSTITUTE(実質収支比率等に係る経年分析!H$48,"▲","-")),2)</f>
        <v>11.04</v>
      </c>
      <c r="E19" s="292">
        <f>ROUND(VALUE(SUBSTITUTE(実質収支比率等に係る経年分析!I$48,"▲","-")),2)</f>
        <v>18.600000000000001</v>
      </c>
      <c r="F19" s="292">
        <f>ROUND(VALUE(SUBSTITUTE(実質収支比率等に係る経年分析!J$48,"▲","-")),2)</f>
        <v>16.760000000000002</v>
      </c>
    </row>
    <row r="20" spans="1:11">
      <c r="A20" s="292" t="s">
        <v>32</v>
      </c>
      <c r="B20" s="292">
        <f>ROUND(VALUE(SUBSTITUTE(実質収支比率等に係る経年分析!F$47,"▲","-")),2)</f>
        <v>8.8800000000000008</v>
      </c>
      <c r="C20" s="292">
        <f>ROUND(VALUE(SUBSTITUTE(実質収支比率等に係る経年分析!G$47,"▲","-")),2)</f>
        <v>9.08</v>
      </c>
      <c r="D20" s="292">
        <f>ROUND(VALUE(SUBSTITUTE(実質収支比率等に係る経年分析!H$47,"▲","-")),2)</f>
        <v>11.78</v>
      </c>
      <c r="E20" s="292">
        <f>ROUND(VALUE(SUBSTITUTE(実質収支比率等に係る経年分析!I$47,"▲","-")),2)</f>
        <v>11.34</v>
      </c>
      <c r="F20" s="292">
        <f>ROUND(VALUE(SUBSTITUTE(実質収支比率等に係る経年分析!J$47,"▲","-")),2)</f>
        <v>11.6</v>
      </c>
    </row>
    <row r="21" spans="1:11">
      <c r="A21" s="292" t="s">
        <v>109</v>
      </c>
      <c r="B21" s="292">
        <f>IF(ISNUMBER(VALUE(SUBSTITUTE(実質収支比率等に係る経年分析!F$49,"▲","-"))),ROUND(VALUE(SUBSTITUTE(実質収支比率等に係る経年分析!F$49,"▲","-")),2),NA())</f>
        <v>3.96</v>
      </c>
      <c r="C21" s="292">
        <f>IF(ISNUMBER(VALUE(SUBSTITUTE(実質収支比率等に係る経年分析!G$49,"▲","-"))),ROUND(VALUE(SUBSTITUTE(実質収支比率等に係る経年分析!G$49,"▲","-")),2),NA())</f>
        <v>2.35</v>
      </c>
      <c r="D21" s="292">
        <f>IF(ISNUMBER(VALUE(SUBSTITUTE(実質収支比率等に係る経年分析!H$49,"▲","-"))),ROUND(VALUE(SUBSTITUTE(実質収支比率等に係る経年分析!H$49,"▲","-")),2),NA())</f>
        <v>2.91</v>
      </c>
      <c r="E21" s="292">
        <f>IF(ISNUMBER(VALUE(SUBSTITUTE(実質収支比率等に係る経年分析!I$49,"▲","-"))),ROUND(VALUE(SUBSTITUTE(実質収支比率等に係る経年分析!I$49,"▲","-")),2),NA())</f>
        <v>6.99</v>
      </c>
      <c r="F21" s="292">
        <f>IF(ISNUMBER(VALUE(SUBSTITUTE(実質収支比率等に係る経年分析!J$49,"▲","-"))),ROUND(VALUE(SUBSTITUTE(実質収支比率等に係る経年分析!J$49,"▲","-")),2),NA())</f>
        <v>-0.28999999999999998</v>
      </c>
    </row>
    <row r="24" spans="1:11">
      <c r="A24" s="291" t="s">
        <v>96</v>
      </c>
    </row>
    <row r="25" spans="1:11">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c r="A26" s="293"/>
      <c r="B26" s="293" t="s">
        <v>110</v>
      </c>
      <c r="C26" s="293" t="s">
        <v>70</v>
      </c>
      <c r="D26" s="293" t="s">
        <v>110</v>
      </c>
      <c r="E26" s="293" t="s">
        <v>70</v>
      </c>
      <c r="F26" s="293" t="s">
        <v>110</v>
      </c>
      <c r="G26" s="293" t="s">
        <v>70</v>
      </c>
      <c r="H26" s="293" t="s">
        <v>110</v>
      </c>
      <c r="I26" s="293" t="s">
        <v>70</v>
      </c>
      <c r="J26" s="293" t="s">
        <v>110</v>
      </c>
      <c r="K26" s="293" t="s">
        <v>70</v>
      </c>
    </row>
    <row r="27" spans="1:11">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#VALUE!</v>
      </c>
      <c r="C27" s="293" t="e">
        <f>IF(ROUND(VALUE(SUBSTITUTE(連結実質赤字比率に係る赤字・黒字の構成分析!F$43,"▲","-")),2)&gt;=0,ABS(ROUND(VALUE(SUBSTITUTE(連結実質赤字比率に係る赤字・黒字の構成分析!F$43,"▲","-")),2)),NA())</f>
        <v>#VALUE!</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c r="A30" s="293" t="str">
        <f>IF(連結実質赤字比率に係る赤字・黒字の構成分析!C$40="",NA(),連結実質赤字比率に係る赤字・黒字の構成分析!C$40)</f>
        <v>後期高齢者医療特別会計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0.01</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0.01</v>
      </c>
    </row>
    <row r="31" spans="1:11">
      <c r="A31" s="293" t="str">
        <f>IF(連結実質赤字比率に係る赤字・黒字の構成分析!C$39="",NA(),連結実質赤字比率に係る赤字・黒字の構成分析!C$39)</f>
        <v>和光都市計画事業和光市駅北口土地区画整理事業特別会計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0.36</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0.44</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0.28999999999999998</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0.15</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0.45</v>
      </c>
    </row>
    <row r="32" spans="1:11">
      <c r="A32" s="293" t="str">
        <f>IF(連結実質赤字比率に係る赤字・黒字の構成分析!C$38="",NA(),連結実質赤字比率に係る赤字・黒字の構成分析!C$38)</f>
        <v>介護保険特別会計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0.68</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0.41</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0.41</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0.59</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0.7</v>
      </c>
    </row>
    <row r="33" spans="1:16">
      <c r="A33" s="293" t="str">
        <f>IF(連結実質赤字比率に係る赤字・黒字の構成分析!C$37="",NA(),連結実質赤字比率に係る赤字・黒字の構成分析!C$37)</f>
        <v>国民健康保険特別会計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1.78</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1.68</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1.87</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2.61</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2.41</v>
      </c>
    </row>
    <row r="34" spans="1:16">
      <c r="A34" s="293" t="str">
        <f>IF(連結実質赤字比率に係る赤字・黒字の構成分析!C$36="",NA(),連結実質赤字比率に係る赤字・黒字の構成分析!C$36)</f>
        <v>下水道事業会計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1.37</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1.6</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2.2000000000000002</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2.4700000000000002</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2.94</v>
      </c>
    </row>
    <row r="35" spans="1:16">
      <c r="A35" s="293" t="str">
        <f>IF(連結実質赤字比率に係る赤字・黒字の構成分析!C$35="",NA(),連結実質赤字比率に係る赤字・黒字の構成分析!C$35)</f>
        <v>水道事業会計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8.61</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7.49</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7.46</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5.53</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5.62</v>
      </c>
    </row>
    <row r="36" spans="1:16">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9.4600000000000009</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10.69</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10.74</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18.440000000000001</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16.3</v>
      </c>
    </row>
    <row r="39" spans="1:16">
      <c r="A39" s="291" t="s">
        <v>10</v>
      </c>
    </row>
    <row r="40" spans="1:16">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c r="A41" s="294"/>
      <c r="B41" s="294" t="s">
        <v>111</v>
      </c>
      <c r="C41" s="294"/>
      <c r="D41" s="294" t="s">
        <v>113</v>
      </c>
      <c r="E41" s="294" t="s">
        <v>111</v>
      </c>
      <c r="F41" s="294"/>
      <c r="G41" s="294" t="s">
        <v>113</v>
      </c>
      <c r="H41" s="294" t="s">
        <v>111</v>
      </c>
      <c r="I41" s="294"/>
      <c r="J41" s="294" t="s">
        <v>113</v>
      </c>
      <c r="K41" s="294" t="s">
        <v>111</v>
      </c>
      <c r="L41" s="294"/>
      <c r="M41" s="294" t="s">
        <v>113</v>
      </c>
      <c r="N41" s="294" t="s">
        <v>111</v>
      </c>
      <c r="O41" s="294"/>
      <c r="P41" s="294" t="s">
        <v>113</v>
      </c>
    </row>
    <row r="42" spans="1:16">
      <c r="A42" s="294" t="s">
        <v>115</v>
      </c>
      <c r="B42" s="294"/>
      <c r="C42" s="294"/>
      <c r="D42" s="294">
        <f>'実質公債費比率（分子）の構造'!K$52</f>
        <v>1582</v>
      </c>
      <c r="E42" s="294"/>
      <c r="F42" s="294"/>
      <c r="G42" s="294">
        <f>'実質公債費比率（分子）の構造'!L$52</f>
        <v>1627</v>
      </c>
      <c r="H42" s="294"/>
      <c r="I42" s="294"/>
      <c r="J42" s="294">
        <f>'実質公債費比率（分子）の構造'!M$52</f>
        <v>1572</v>
      </c>
      <c r="K42" s="294"/>
      <c r="L42" s="294"/>
      <c r="M42" s="294">
        <f>'実質公債費比率（分子）の構造'!N$52</f>
        <v>1604</v>
      </c>
      <c r="N42" s="294"/>
      <c r="O42" s="294"/>
      <c r="P42" s="294">
        <f>'実質公債費比率（分子）の構造'!O$52</f>
        <v>1418</v>
      </c>
    </row>
    <row r="43" spans="1:16">
      <c r="A43" s="294" t="s">
        <v>43</v>
      </c>
      <c r="B43" s="294" t="str">
        <f>'実質公債費比率（分子）の構造'!K$51</f>
        <v>-</v>
      </c>
      <c r="C43" s="294"/>
      <c r="D43" s="294"/>
      <c r="E43" s="294">
        <f>'実質公債費比率（分子）の構造'!L$51</f>
        <v>0</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c r="A44" s="294" t="s">
        <v>39</v>
      </c>
      <c r="B44" s="294">
        <f>'実質公債費比率（分子）の構造'!K$50</f>
        <v>5</v>
      </c>
      <c r="C44" s="294"/>
      <c r="D44" s="294"/>
      <c r="E44" s="294">
        <f>'実質公債費比率（分子）の構造'!L$50</f>
        <v>4</v>
      </c>
      <c r="F44" s="294"/>
      <c r="G44" s="294"/>
      <c r="H44" s="294">
        <f>'実質公債費比率（分子）の構造'!M$50</f>
        <v>8</v>
      </c>
      <c r="I44" s="294"/>
      <c r="J44" s="294"/>
      <c r="K44" s="294">
        <f>'実質公債費比率（分子）の構造'!N$50</f>
        <v>35</v>
      </c>
      <c r="L44" s="294"/>
      <c r="M44" s="294"/>
      <c r="N44" s="294">
        <f>'実質公債費比率（分子）の構造'!O$50</f>
        <v>64</v>
      </c>
      <c r="O44" s="294"/>
      <c r="P44" s="294"/>
    </row>
    <row r="45" spans="1:16">
      <c r="A45" s="294" t="s">
        <v>0</v>
      </c>
      <c r="B45" s="294">
        <f>'実質公債費比率（分子）の構造'!K$49</f>
        <v>11</v>
      </c>
      <c r="C45" s="294"/>
      <c r="D45" s="294"/>
      <c r="E45" s="294">
        <f>'実質公債費比率（分子）の構造'!L$49</f>
        <v>17</v>
      </c>
      <c r="F45" s="294"/>
      <c r="G45" s="294"/>
      <c r="H45" s="294">
        <f>'実質公債費比率（分子）の構造'!M$49</f>
        <v>12</v>
      </c>
      <c r="I45" s="294"/>
      <c r="J45" s="294"/>
      <c r="K45" s="294">
        <f>'実質公債費比率（分子）の構造'!N$49</f>
        <v>28</v>
      </c>
      <c r="L45" s="294"/>
      <c r="M45" s="294"/>
      <c r="N45" s="294">
        <f>'実質公債費比率（分子）の構造'!O$49</f>
        <v>41</v>
      </c>
      <c r="O45" s="294"/>
      <c r="P45" s="294"/>
    </row>
    <row r="46" spans="1:16">
      <c r="A46" s="294" t="s">
        <v>37</v>
      </c>
      <c r="B46" s="294">
        <f>'実質公債費比率（分子）の構造'!K$48</f>
        <v>202</v>
      </c>
      <c r="C46" s="294"/>
      <c r="D46" s="294"/>
      <c r="E46" s="294">
        <f>'実質公債費比率（分子）の構造'!L$48</f>
        <v>184</v>
      </c>
      <c r="F46" s="294"/>
      <c r="G46" s="294"/>
      <c r="H46" s="294">
        <f>'実質公債費比率（分子）の構造'!M$48</f>
        <v>179</v>
      </c>
      <c r="I46" s="294"/>
      <c r="J46" s="294"/>
      <c r="K46" s="294">
        <f>'実質公債費比率（分子）の構造'!N$48</f>
        <v>157</v>
      </c>
      <c r="L46" s="294"/>
      <c r="M46" s="294"/>
      <c r="N46" s="294">
        <f>'実質公債費比率（分子）の構造'!O$48</f>
        <v>144</v>
      </c>
      <c r="O46" s="294"/>
      <c r="P46" s="294"/>
    </row>
    <row r="47" spans="1:16">
      <c r="A47" s="294" t="s">
        <v>31</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c r="A48" s="294" t="s">
        <v>116</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c r="A49" s="294" t="s">
        <v>24</v>
      </c>
      <c r="B49" s="294">
        <f>'実質公債費比率（分子）の構造'!K$45</f>
        <v>1702</v>
      </c>
      <c r="C49" s="294"/>
      <c r="D49" s="294"/>
      <c r="E49" s="294">
        <f>'実質公債費比率（分子）の構造'!L$45</f>
        <v>1932</v>
      </c>
      <c r="F49" s="294"/>
      <c r="G49" s="294"/>
      <c r="H49" s="294">
        <f>'実質公債費比率（分子）の構造'!M$45</f>
        <v>2007</v>
      </c>
      <c r="I49" s="294"/>
      <c r="J49" s="294"/>
      <c r="K49" s="294">
        <f>'実質公債費比率（分子）の構造'!N$45</f>
        <v>2085</v>
      </c>
      <c r="L49" s="294"/>
      <c r="M49" s="294"/>
      <c r="N49" s="294">
        <f>'実質公債費比率（分子）の構造'!O$45</f>
        <v>2169</v>
      </c>
      <c r="O49" s="294"/>
      <c r="P49" s="294"/>
    </row>
    <row r="50" spans="1:16">
      <c r="A50" s="294" t="s">
        <v>50</v>
      </c>
      <c r="B50" s="294" t="e">
        <f>NA()</f>
        <v>#N/A</v>
      </c>
      <c r="C50" s="294">
        <f>IF(ISNUMBER('実質公債費比率（分子）の構造'!K$53),'実質公債費比率（分子）の構造'!K$53,NA())</f>
        <v>338</v>
      </c>
      <c r="D50" s="294" t="e">
        <f>NA()</f>
        <v>#N/A</v>
      </c>
      <c r="E50" s="294" t="e">
        <f>NA()</f>
        <v>#N/A</v>
      </c>
      <c r="F50" s="294">
        <f>IF(ISNUMBER('実質公債費比率（分子）の構造'!L$53),'実質公債費比率（分子）の構造'!L$53,NA())</f>
        <v>510</v>
      </c>
      <c r="G50" s="294" t="e">
        <f>NA()</f>
        <v>#N/A</v>
      </c>
      <c r="H50" s="294" t="e">
        <f>NA()</f>
        <v>#N/A</v>
      </c>
      <c r="I50" s="294">
        <f>IF(ISNUMBER('実質公債費比率（分子）の構造'!M$53),'実質公債費比率（分子）の構造'!M$53,NA())</f>
        <v>634</v>
      </c>
      <c r="J50" s="294" t="e">
        <f>NA()</f>
        <v>#N/A</v>
      </c>
      <c r="K50" s="294" t="e">
        <f>NA()</f>
        <v>#N/A</v>
      </c>
      <c r="L50" s="294">
        <f>IF(ISNUMBER('実質公債費比率（分子）の構造'!N$53),'実質公債費比率（分子）の構造'!N$53,NA())</f>
        <v>701</v>
      </c>
      <c r="M50" s="294" t="e">
        <f>NA()</f>
        <v>#N/A</v>
      </c>
      <c r="N50" s="294" t="e">
        <f>NA()</f>
        <v>#N/A</v>
      </c>
      <c r="O50" s="294">
        <f>IF(ISNUMBER('実質公債費比率（分子）の構造'!O$53),'実質公債費比率（分子）の構造'!O$53,NA())</f>
        <v>1000</v>
      </c>
      <c r="P50" s="294" t="e">
        <f>NA()</f>
        <v>#N/A</v>
      </c>
    </row>
    <row r="53" spans="1:16">
      <c r="A53" s="291" t="s">
        <v>119</v>
      </c>
    </row>
    <row r="54" spans="1:16">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c r="A55" s="293"/>
      <c r="B55" s="293" t="s">
        <v>124</v>
      </c>
      <c r="C55" s="293"/>
      <c r="D55" s="293" t="s">
        <v>127</v>
      </c>
      <c r="E55" s="293" t="s">
        <v>124</v>
      </c>
      <c r="F55" s="293"/>
      <c r="G55" s="293" t="s">
        <v>127</v>
      </c>
      <c r="H55" s="293" t="s">
        <v>124</v>
      </c>
      <c r="I55" s="293"/>
      <c r="J55" s="293" t="s">
        <v>127</v>
      </c>
      <c r="K55" s="293" t="s">
        <v>124</v>
      </c>
      <c r="L55" s="293"/>
      <c r="M55" s="293" t="s">
        <v>127</v>
      </c>
      <c r="N55" s="293" t="s">
        <v>124</v>
      </c>
      <c r="O55" s="293"/>
      <c r="P55" s="293" t="s">
        <v>127</v>
      </c>
    </row>
    <row r="56" spans="1:16">
      <c r="A56" s="293" t="s">
        <v>41</v>
      </c>
      <c r="B56" s="293"/>
      <c r="C56" s="293"/>
      <c r="D56" s="293">
        <f>'将来負担比率（分子）の構造'!I$52</f>
        <v>8409</v>
      </c>
      <c r="E56" s="293"/>
      <c r="F56" s="293"/>
      <c r="G56" s="293">
        <f>'将来負担比率（分子）の構造'!J$52</f>
        <v>7619</v>
      </c>
      <c r="H56" s="293"/>
      <c r="I56" s="293"/>
      <c r="J56" s="293">
        <f>'将来負担比率（分子）の構造'!K$52</f>
        <v>7055</v>
      </c>
      <c r="K56" s="293"/>
      <c r="L56" s="293"/>
      <c r="M56" s="293">
        <f>'将来負担比率（分子）の構造'!L$52</f>
        <v>6331</v>
      </c>
      <c r="N56" s="293"/>
      <c r="O56" s="293"/>
      <c r="P56" s="293">
        <f>'将来負担比率（分子）の構造'!M$52</f>
        <v>5645</v>
      </c>
    </row>
    <row r="57" spans="1:16">
      <c r="A57" s="293" t="s">
        <v>92</v>
      </c>
      <c r="B57" s="293"/>
      <c r="C57" s="293"/>
      <c r="D57" s="293">
        <f>'将来負担比率（分子）の構造'!I$51</f>
        <v>4646</v>
      </c>
      <c r="E57" s="293"/>
      <c r="F57" s="293"/>
      <c r="G57" s="293">
        <f>'将来負担比率（分子）の構造'!J$51</f>
        <v>6306</v>
      </c>
      <c r="H57" s="293"/>
      <c r="I57" s="293"/>
      <c r="J57" s="293">
        <f>'将来負担比率（分子）の構造'!K$51</f>
        <v>7907</v>
      </c>
      <c r="K57" s="293"/>
      <c r="L57" s="293"/>
      <c r="M57" s="293">
        <f>'将来負担比率（分子）の構造'!L$51</f>
        <v>7324</v>
      </c>
      <c r="N57" s="293"/>
      <c r="O57" s="293"/>
      <c r="P57" s="293">
        <f>'将来負担比率（分子）の構造'!M$51</f>
        <v>6193</v>
      </c>
    </row>
    <row r="58" spans="1:16">
      <c r="A58" s="293" t="s">
        <v>89</v>
      </c>
      <c r="B58" s="293"/>
      <c r="C58" s="293"/>
      <c r="D58" s="293">
        <f>'将来負担比率（分子）の構造'!I$50</f>
        <v>3086</v>
      </c>
      <c r="E58" s="293"/>
      <c r="F58" s="293"/>
      <c r="G58" s="293">
        <f>'将来負担比率（分子）の構造'!J$50</f>
        <v>3283</v>
      </c>
      <c r="H58" s="293"/>
      <c r="I58" s="293"/>
      <c r="J58" s="293">
        <f>'将来負担比率（分子）の構造'!K$50</f>
        <v>3914</v>
      </c>
      <c r="K58" s="293"/>
      <c r="L58" s="293"/>
      <c r="M58" s="293">
        <f>'将来負担比率（分子）の構造'!L$50</f>
        <v>4075</v>
      </c>
      <c r="N58" s="293"/>
      <c r="O58" s="293"/>
      <c r="P58" s="293">
        <f>'将来負担比率（分子）の構造'!M$50</f>
        <v>5489</v>
      </c>
    </row>
    <row r="59" spans="1:16">
      <c r="A59" s="293" t="s">
        <v>85</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c r="A60" s="293" t="s">
        <v>55</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c r="A61" s="293" t="s">
        <v>78</v>
      </c>
      <c r="B61" s="293">
        <f>'将来負担比率（分子）の構造'!I$46</f>
        <v>2</v>
      </c>
      <c r="C61" s="293"/>
      <c r="D61" s="293"/>
      <c r="E61" s="293">
        <f>'将来負担比率（分子）の構造'!J$46</f>
        <v>1</v>
      </c>
      <c r="F61" s="293"/>
      <c r="G61" s="293"/>
      <c r="H61" s="293">
        <f>'将来負担比率（分子）の構造'!K$46</f>
        <v>1</v>
      </c>
      <c r="I61" s="293"/>
      <c r="J61" s="293"/>
      <c r="K61" s="293">
        <f>'将来負担比率（分子）の構造'!L$46</f>
        <v>1</v>
      </c>
      <c r="L61" s="293"/>
      <c r="M61" s="293"/>
      <c r="N61" s="293" t="str">
        <f>'将来負担比率（分子）の構造'!M$46</f>
        <v>-</v>
      </c>
      <c r="O61" s="293"/>
      <c r="P61" s="293"/>
    </row>
    <row r="62" spans="1:16">
      <c r="A62" s="293" t="s">
        <v>79</v>
      </c>
      <c r="B62" s="293">
        <f>'将来負担比率（分子）の構造'!I$45</f>
        <v>2945</v>
      </c>
      <c r="C62" s="293"/>
      <c r="D62" s="293"/>
      <c r="E62" s="293">
        <f>'将来負担比率（分子）の構造'!J$45</f>
        <v>2893</v>
      </c>
      <c r="F62" s="293"/>
      <c r="G62" s="293"/>
      <c r="H62" s="293">
        <f>'将来負担比率（分子）の構造'!K$45</f>
        <v>2830</v>
      </c>
      <c r="I62" s="293"/>
      <c r="J62" s="293"/>
      <c r="K62" s="293">
        <f>'将来負担比率（分子）の構造'!L$45</f>
        <v>2824</v>
      </c>
      <c r="L62" s="293"/>
      <c r="M62" s="293"/>
      <c r="N62" s="293">
        <f>'将来負担比率（分子）の構造'!M$45</f>
        <v>2765</v>
      </c>
      <c r="O62" s="293"/>
      <c r="P62" s="293"/>
    </row>
    <row r="63" spans="1:16">
      <c r="A63" s="293" t="s">
        <v>17</v>
      </c>
      <c r="B63" s="293">
        <f>'将来負担比率（分子）の構造'!I$44</f>
        <v>103</v>
      </c>
      <c r="C63" s="293"/>
      <c r="D63" s="293"/>
      <c r="E63" s="293">
        <f>'将来負担比率（分子）の構造'!J$44</f>
        <v>87</v>
      </c>
      <c r="F63" s="293"/>
      <c r="G63" s="293"/>
      <c r="H63" s="293">
        <f>'将来負担比率（分子）の構造'!K$44</f>
        <v>76</v>
      </c>
      <c r="I63" s="293"/>
      <c r="J63" s="293"/>
      <c r="K63" s="293">
        <f>'将来負担比率（分子）の構造'!L$44</f>
        <v>286</v>
      </c>
      <c r="L63" s="293"/>
      <c r="M63" s="293"/>
      <c r="N63" s="293">
        <f>'将来負担比率（分子）の構造'!M$44</f>
        <v>471</v>
      </c>
      <c r="O63" s="293"/>
      <c r="P63" s="293"/>
    </row>
    <row r="64" spans="1:16">
      <c r="A64" s="293" t="s">
        <v>76</v>
      </c>
      <c r="B64" s="293">
        <f>'将来負担比率（分子）の構造'!I$43</f>
        <v>1706</v>
      </c>
      <c r="C64" s="293"/>
      <c r="D64" s="293"/>
      <c r="E64" s="293">
        <f>'将来負担比率（分子）の構造'!J$43</f>
        <v>1428</v>
      </c>
      <c r="F64" s="293"/>
      <c r="G64" s="293"/>
      <c r="H64" s="293">
        <f>'将来負担比率（分子）の構造'!K$43</f>
        <v>1405</v>
      </c>
      <c r="I64" s="293"/>
      <c r="J64" s="293"/>
      <c r="K64" s="293">
        <f>'将来負担比率（分子）の構造'!L$43</f>
        <v>1160</v>
      </c>
      <c r="L64" s="293"/>
      <c r="M64" s="293"/>
      <c r="N64" s="293">
        <f>'将来負担比率（分子）の構造'!M$43</f>
        <v>1138</v>
      </c>
      <c r="O64" s="293"/>
      <c r="P64" s="293"/>
    </row>
    <row r="65" spans="1:16">
      <c r="A65" s="293" t="s">
        <v>75</v>
      </c>
      <c r="B65" s="293" t="str">
        <f>'将来負担比率（分子）の構造'!I$42</f>
        <v>-</v>
      </c>
      <c r="C65" s="293"/>
      <c r="D65" s="293"/>
      <c r="E65" s="293">
        <f>'将来負担比率（分子）の構造'!J$42</f>
        <v>15</v>
      </c>
      <c r="F65" s="293"/>
      <c r="G65" s="293"/>
      <c r="H65" s="293">
        <f>'将来負担比率（分子）の構造'!K$42</f>
        <v>289</v>
      </c>
      <c r="I65" s="293"/>
      <c r="J65" s="293"/>
      <c r="K65" s="293">
        <f>'将来負担比率（分子）の構造'!L$42</f>
        <v>856</v>
      </c>
      <c r="L65" s="293"/>
      <c r="M65" s="293"/>
      <c r="N65" s="293">
        <f>'将来負担比率（分子）の構造'!M$42</f>
        <v>797</v>
      </c>
      <c r="O65" s="293"/>
      <c r="P65" s="293"/>
    </row>
    <row r="66" spans="1:16">
      <c r="A66" s="293" t="s">
        <v>66</v>
      </c>
      <c r="B66" s="293">
        <f>'将来負担比率（分子）の構造'!I$41</f>
        <v>18723</v>
      </c>
      <c r="C66" s="293"/>
      <c r="D66" s="293"/>
      <c r="E66" s="293">
        <f>'将来負担比率（分子）の構造'!J$41</f>
        <v>18366</v>
      </c>
      <c r="F66" s="293"/>
      <c r="G66" s="293"/>
      <c r="H66" s="293">
        <f>'将来負担比率（分子）の構造'!K$41</f>
        <v>18710</v>
      </c>
      <c r="I66" s="293"/>
      <c r="J66" s="293"/>
      <c r="K66" s="293">
        <f>'将来負担比率（分子）の構造'!L$41</f>
        <v>18383</v>
      </c>
      <c r="L66" s="293"/>
      <c r="M66" s="293"/>
      <c r="N66" s="293">
        <f>'将来負担比率（分子）の構造'!M$41</f>
        <v>17743</v>
      </c>
      <c r="O66" s="293"/>
      <c r="P66" s="293"/>
    </row>
    <row r="67" spans="1:16">
      <c r="A67" s="293" t="s">
        <v>94</v>
      </c>
      <c r="B67" s="293" t="e">
        <f>NA()</f>
        <v>#N/A</v>
      </c>
      <c r="C67" s="293">
        <f>IF(ISNUMBER('将来負担比率（分子）の構造'!I$53),IF('将来負担比率（分子）の構造'!I$53&lt;0,0,'将来負担比率（分子）の構造'!I$53),NA())</f>
        <v>7337</v>
      </c>
      <c r="D67" s="293" t="e">
        <f>NA()</f>
        <v>#N/A</v>
      </c>
      <c r="E67" s="293" t="e">
        <f>NA()</f>
        <v>#N/A</v>
      </c>
      <c r="F67" s="293">
        <f>IF(ISNUMBER('将来負担比率（分子）の構造'!J$53),IF('将来負担比率（分子）の構造'!J$53&lt;0,0,'将来負担比率（分子）の構造'!J$53),NA())</f>
        <v>5581</v>
      </c>
      <c r="G67" s="293" t="e">
        <f>NA()</f>
        <v>#N/A</v>
      </c>
      <c r="H67" s="293" t="e">
        <f>NA()</f>
        <v>#N/A</v>
      </c>
      <c r="I67" s="293">
        <f>IF(ISNUMBER('将来負担比率（分子）の構造'!K$53),IF('将来負担比率（分子）の構造'!K$53&lt;0,0,'将来負担比率（分子）の構造'!K$53),NA())</f>
        <v>4435</v>
      </c>
      <c r="J67" s="293" t="e">
        <f>NA()</f>
        <v>#N/A</v>
      </c>
      <c r="K67" s="293" t="e">
        <f>NA()</f>
        <v>#N/A</v>
      </c>
      <c r="L67" s="293">
        <f>IF(ISNUMBER('将来負担比率（分子）の構造'!L$53),IF('将来負担比率（分子）の構造'!L$53&lt;0,0,'将来負担比率（分子）の構造'!L$53),NA())</f>
        <v>5779</v>
      </c>
      <c r="M67" s="293" t="e">
        <f>NA()</f>
        <v>#N/A</v>
      </c>
      <c r="N67" s="293" t="e">
        <f>NA()</f>
        <v>#N/A</v>
      </c>
      <c r="O67" s="293">
        <f>IF(ISNUMBER('将来負担比率（分子）の構造'!M$53),IF('将来負担比率（分子）の構造'!M$53&lt;0,0,'将来負担比率（分子）の構造'!M$53),NA())</f>
        <v>5587</v>
      </c>
      <c r="P67" s="293" t="e">
        <f>NA()</f>
        <v>#N/A</v>
      </c>
    </row>
    <row r="70" spans="1:16">
      <c r="A70" s="296" t="s">
        <v>129</v>
      </c>
      <c r="B70" s="296"/>
      <c r="C70" s="296"/>
      <c r="D70" s="296"/>
      <c r="E70" s="296"/>
      <c r="F70" s="296"/>
    </row>
    <row r="71" spans="1:16">
      <c r="A71" s="295"/>
      <c r="B71" s="295" t="str">
        <f>基金残高に係る経年分析!F54</f>
        <v>R02</v>
      </c>
      <c r="C71" s="295" t="str">
        <f>基金残高に係る経年分析!G54</f>
        <v>R03</v>
      </c>
      <c r="D71" s="295" t="str">
        <f>基金残高に係る経年分析!H54</f>
        <v>R04</v>
      </c>
    </row>
    <row r="72" spans="1:16">
      <c r="A72" s="295" t="s">
        <v>132</v>
      </c>
      <c r="B72" s="297">
        <f>基金残高に係る経年分析!F55</f>
        <v>1936</v>
      </c>
      <c r="C72" s="297">
        <f>基金残高に係る経年分析!G55</f>
        <v>1854</v>
      </c>
      <c r="D72" s="297">
        <f>基金残高に係る経年分析!H55</f>
        <v>1982</v>
      </c>
    </row>
    <row r="73" spans="1:16">
      <c r="A73" s="295" t="s">
        <v>133</v>
      </c>
      <c r="B73" s="297" t="str">
        <f>基金残高に係る経年分析!F56</f>
        <v>-</v>
      </c>
      <c r="C73" s="297" t="str">
        <f>基金残高に係る経年分析!G56</f>
        <v>-</v>
      </c>
      <c r="D73" s="297" t="str">
        <f>基金残高に係る経年分析!H56</f>
        <v>-</v>
      </c>
    </row>
    <row r="74" spans="1:16">
      <c r="A74" s="295" t="s">
        <v>135</v>
      </c>
      <c r="B74" s="297">
        <f>基金残高に係る経年分析!F57</f>
        <v>499</v>
      </c>
      <c r="C74" s="297">
        <f>基金残高に係る経年分析!G57</f>
        <v>745</v>
      </c>
      <c r="D74" s="297">
        <f>基金残高に係る経年分析!H57</f>
        <v>2055</v>
      </c>
    </row>
  </sheetData>
  <sheetProtection algorithmName="SHA-512" hashValue="eBLbholh6ULEd0AcXa001eRaNJXxWm2iP2dgEMRem2tOxphaRZKAtg2ENPL2Xl+sxUYoDy2QQFH+c88NbB81ZQ==" saltValue="BzIGz7+8VEjiP3M7JuZVj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星野一希</cp:lastModifiedBy>
  <dcterms:created xsi:type="dcterms:W3CDTF">2024-03-14T01:41:34Z</dcterms:created>
  <dcterms:modified xsi:type="dcterms:W3CDTF">2024-11-20T00:32:00Z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2024-03-18T00:16:03Z</vt:filetime>
  </property>
</Properties>
</file>