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382C1425-46C4-4F48-83B3-51082B6080EE}"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c r="AM35" i="10" s="1"/>
  <c r="BE34" i="10" l="1"/>
  <c r="BW34" i="10" s="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<sst xmlns="http://schemas.openxmlformats.org/spreadsheetml/2006/main" count="1132" uniqueCount="605">
  <si>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</si>
  <si>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</si>
  <si>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</si>
  <si>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</si>
  <si>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</si>
  <si>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</si>
  <si>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</si>
  <si>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</si>
  <si>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</si>
  <si>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</si>
  <si>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</si>
  <si>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</si>
  <si>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</si>
  <si>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</si>
  <si>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</si>
  <si>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</si>
  <si>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</si>
  <si>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</si>
  <si>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</si>
  <si>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</si>
  <si>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</si>
  <si>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</si>
  <si>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</si>
  <si>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</si>
  <si>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</si>
  <si>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</si>
  <si>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</si>
  <si>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</si>
  <si>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</si>
  <si>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</si>
  <si>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</si>
  <si>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</si>
  <si>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</si>
  <si>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</si>
  <si>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</si>
  <si>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</si>
  <si>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</si>
  <si>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</si>
  <si>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</si>
  <si>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</si>
  <si>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</si>
  <si>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</si>
  <si>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</si>
  <si>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</si>
  <si>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</si>
  <si>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</si>
  <si>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</si>
  <si>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</si>
  <si>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</si>
  <si>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</si>
  <si>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</si>
  <si>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</si>
  <si>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</si>
  <si>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</si>
  <si>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</si>
  <si>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</si>
  <si>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</si>
  <si>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</si>
  <si>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</si>
  <si>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</si>
  <si>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</si>
  <si>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</si>
  <si>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</si>
  <si>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</si>
  <si>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</si>
  <si>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</si>
  <si>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</si>
  <si>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</si>
  <si>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</si>
  <si>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</si>
  <si>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</si>
  <si>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</si>
  <si>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</si>
  <si>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</si>
  <si>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</si>
  <si>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</si>
  <si>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</si>
  <si>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</si>
  <si>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</si>
  <si>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</si>
  <si>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</si>
  <si>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</si>
  <si>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</si>
  <si>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</si>
  <si>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</si>
  <si>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</si>
  <si>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</si>
  <si>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</si>
  <si>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</si>
  <si>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</si>
  <si>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</si>
  <si>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</si>
  <si>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</si>
  <si>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</si>
  <si>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</si>
  <si>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</si>
  <si>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</si>
  <si>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</si>
  <si>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</si>
  <si>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</si>
  <si>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</si>
  <si>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</si>
  <si>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</si>
  <si>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</si>
  <si>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</si>
  <si>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</si>
  <si>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</si>
  <si>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</si>
  <si>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</si>
  <si>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</si>
  <si>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</si>
  <si>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</si>
  <si>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</si>
  <si>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</si>
  <si>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</si>
  <si>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</si>
  <si>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</si>
  <si>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</si>
  <si>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</si>
  <si>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</si>
  <si>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</si>
  <si>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</si>
  <si>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</si>
  <si>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</si>
  <si>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</si>
  <si>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</si>
  <si>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</si>
  <si>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</si>
  <si>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</si>
  <si>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</si>
  <si>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</si>
  <si>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</si>
  <si>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</si>
  <si>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</si>
  <si>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</si>
  <si>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</si>
  <si>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</si>
  <si>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</si>
  <si>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</si>
  <si>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</si>
  <si>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</si>
  <si>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</si>
  <si>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</si>
  <si>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</si>
  <si>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</si>
  <si>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</si>
  <si>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</si>
  <si>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</si>
  <si>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</si>
  <si>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</si>
  <si>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</si>
  <si>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</si>
  <si>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</si>
  <si>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</si>
  <si>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</si>
  <si>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</si>
  <si>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</si>
  <si>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</si>
  <si>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</si>
  <si>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</si>
  <si>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</si>
  <si>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</si>
  <si>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</si>
  <si>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</si>
  <si>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</si>
  <si>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</si>
  <si>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</si>
  <si>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</si>
  <si>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</si>
  <si>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</si>
  <si>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</si>
  <si>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</si>
  <si>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</si>
  <si>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</si>
  <si>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</si>
  <si>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</si>
  <si>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</si>
  <si>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</si>
  <si>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</si>
  <si>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</si>
  <si>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</si>
  <si>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</si>
  <si>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</si>
  <si>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</si>
  <si>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</si>
  <si>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</si>
  <si>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</si>
  <si>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</si>
  <si>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</si>
  <si>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</si>
  <si>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</si>
  <si>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</si>
  <si>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</si>
  <si>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</si>
  <si>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</si>
  <si>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</si>
  <si>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</si>
  <si>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</si>
  <si>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</si>
  <si>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</si>
  <si>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</si>
  <si>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</si>
  <si>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</si>
  <si>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</si>
  <si>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</si>
  <si>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</si>
  <si>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</si>
  <si>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</si>
  <si>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</si>
  <si>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</si>
  <si>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</si>
  <si>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</si>
  <si>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</si>
  <si>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</si>
  <si>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</si>
  <si>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</si>
  <si>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</si>
  <si>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</si>
  <si>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</si>
  <si>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</si>
  <si>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</si>
  <si>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</si>
  <si>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</si>
  <si>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</si>
  <si>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</si>
  <si>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</si>
  <si>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</si>
  <si>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</si>
  <si>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</si>
  <si>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</si>
  <si>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</si>
  <si>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</si>
  <si>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</si>
  <si>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</si>
  <si>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</si>
  <si>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</si>
  <si>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</si>
  <si>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</si>
  <si>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</si>
  <si>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</si>
  <si>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</si>
  <si>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</si>
  <si>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</si>
  <si>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</si>
  <si>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</si>
  <si>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</si>
  <si>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</si>
  <si>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</si>
  <si>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</si>
  <si>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</si>
  <si>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</si>
  <si>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</si>
  <si>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</si>
  <si>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</si>
  <si>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</si>
  <si>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</si>
  <si>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</si>
  <si>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</si>
  <si>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</si>
  <si>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</si>
  <si>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</si>
  <si>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</si>
  <si>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</si>
  <si>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</si>
  <si>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</si>
  <si>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</si>
  <si>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</si>
  <si>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</si>
  <si>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</si>
  <si>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</si>
  <si>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</si>
  <si>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</si>
  <si>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</si>
  <si>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</si>
  <si>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</si>
  <si>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</si>
  <si>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</si>
  <si>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</si>
  <si>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</si>
  <si>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</si>
  <si>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</si>
  <si>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</si>
  <si>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</si>
  <si>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</si>
  <si>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</si>
  <si>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</si>
  <si>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</si>
  <si>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</si>
  <si>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</si>
  <si>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</si>
  <si>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</si>
  <si>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</si>
  <si>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</si>
  <si>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</si>
  <si>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</si>
  <si>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</si>
  <si>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</si>
  <si>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</si>
  <si>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</si>
  <si>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</si>
  <si>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</si>
  <si>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</si>
  <si>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</si>
  <si>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</si>
  <si>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</si>
  <si>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</si>
  <si>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</si>
  <si>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</si>
  <si>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</si>
  <si>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</si>
  <si>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</si>
  <si>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</si>
  <si>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</si>
  <si>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</si>
  <si>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</si>
  <si>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</si>
  <si>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</si>
  <si>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</si>
  <si>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</si>
  <si>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</si>
  <si>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</si>
  <si>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</si>
  <si>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</si>
  <si>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</si>
  <si>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</si>
  <si>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</si>
  <si>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</si>
  <si>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</si>
  <si>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</si>
  <si>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</si>
  <si>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</si>
  <si>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</si>
  <si>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</si>
  <si>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</si>
  <si>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</si>
  <si>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</si>
  <si>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</si>
  <si>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</si>
  <si>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</si>
  <si>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</si>
  <si>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</si>
  <si>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</si>
  <si>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</si>
  <si>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</si>
  <si>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</si>
  <si>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</si>
  <si>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</si>
  <si>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</si>
  <si>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</si>
  <si>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</si>
  <si>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</si>
  <si>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</si>
  <si>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</si>
  <si>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</si>
  <si>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</si>
  <si>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</si>
  <si>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</si>
  <si>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</si>
  <si>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</si>
  <si>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</si>
  <si>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</si>
  <si>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</si>
  <si>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</si>
  <si>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</si>
  <si>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</si>
  <si>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</si>
  <si>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</si>
  <si>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</si>
  <si>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</si>
  <si>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</si>
  <si>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</si>
  <si>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</si>
  <si>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</si>
  <si>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</si>
  <si>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</si>
  <si>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</si>
  <si>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</si>
  <si>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</si>
  <si>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</si>
  <si>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</si>
  <si>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</si>
  <si>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</si>
  <si>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</si>
  <si>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</si>
  <si>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</si>
  <si>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</si>
  <si>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</si>
  <si>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</si>
  <si>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加須都市計画事業野中土地区画整理事業特別会計（普通会計）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</si>
  <si>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</si>
  <si>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</si>
  <si>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</si>
  <si>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</si>
  <si>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</si>
  <si>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</si>
  <si>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</si>
  <si>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</si>
  <si>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</si>
  <si>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</si>
  <si>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</si>
  <si>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</si>
  <si>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</si>
  <si>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</si>
  <si>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</si>
  <si>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</si>
  <si>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</si>
  <si>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</si>
  <si>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</si>
  <si>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</si>
  <si>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</si>
  <si>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</si>
  <si>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</si>
  <si>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</si>
  <si>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</si>
  <si>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</si>
  <si>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</si>
  <si>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</si>
  <si>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</si>
  <si>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</si>
  <si>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</si>
  <si>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</si>
  <si>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</si>
  <si>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</si>
  <si>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</si>
  <si>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</si>
  <si>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</si>
  <si>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</si>
  <si>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</si>
  <si>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</si>
  <si>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</si>
  <si>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</si>
  <si>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</si>
  <si>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</si>
  <si>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</si>
  <si>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</si>
  <si>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</si>
  <si>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</si>
  <si>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</si>
  <si>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</si>
  <si>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</si>
  <si>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</si>
  <si>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</si>
  <si>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</si>
  <si>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</si>
  <si>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</si>
  <si>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</si>
  <si>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</si>
  <si>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</si>
  <si>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</si>
  <si>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</si>
  <si>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</si>
  <si>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</si>
  <si>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</si>
  <si>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</si>
  <si>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</si>
  <si>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</si>
  <si>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</si>
  <si>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</si>
  <si>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</si>
  <si>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</si>
  <si>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</si>
  <si>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</si>
  <si>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</si>
  <si>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</si>
  <si>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</si>
  <si>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</si>
  <si>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</si>
  <si>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</si>
  <si>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</si>
  <si>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</si>
  <si>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</si>
  <si>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</si>
  <si>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</si>
  <si>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</si>
  <si>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</si>
  <si>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</si>
  <si>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</si>
  <si>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</si>
  <si>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</si>
  <si>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</si>
  <si>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</si>
  <si>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</si>
  <si>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</si>
  <si>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</si>
  <si>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</si>
  <si>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</si>
  <si>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</si>
  <si>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</si>
  <si>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</si>
  <si>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</si>
  <si>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</si>
  <si>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</si>
  <si>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</si>
  <si>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</si>
  <si>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</si>
  <si>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</si>
  <si>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</si>
  <si>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</si>
  <si>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</si>
  <si>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</si>
  <si>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</si>
  <si>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</si>
  <si>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</si>
  <si>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</si>
  <si>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</si>
  <si>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</si>
  <si>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</si>
  <si>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</si>
  <si>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</si>
  <si>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</si>
  <si>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</si>
  <si>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</si>
  <si>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</si>
  <si>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</si>
  <si>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</si>
  <si>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</si>
  <si>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</si>
  <si>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</si>
  <si>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</si>
  <si>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</si>
  <si>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</si>
  <si>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</si>
  <si>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</si>
  <si>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</si>
  <si>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</si>
  <si>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</si>
  <si>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</si>
  <si>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</si>
  <si>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</si>
  <si>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</si>
  <si>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</si>
  <si>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</si>
  <si>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</si>
  <si>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</si>
  <si>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</si>
  <si>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</si>
  <si>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</si>
  <si>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</si>
  <si>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</si>
  <si>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</si>
  <si>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</si>
  <si>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</si>
  <si>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</si>
  <si>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</si>
  <si>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</si>
  <si>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</si>
  <si>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</si>
  <si>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</si>
  <si>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</si>
  <si>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</si>
  <si>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</si>
  <si>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</si>
  <si>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</si>
  <si>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</si>
  <si>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</si>
  <si>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</si>
  <si>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</si>
  <si>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介護保険事業特別会計</t>
  </si>
  <si>
    <t>下水道事業会計</t>
  </si>
  <si>
    <t>国民健康保険事業特別会計</t>
  </si>
  <si>
    <t>農業集落排水事業特別会計</t>
  </si>
  <si>
    <t>加須都市計画事業野中土地区画整理事業特別会計（普通会計）</t>
  </si>
  <si>
    <t>▲ 0.10</t>
  </si>
  <si>
    <t>▲ 0.06</t>
  </si>
  <si>
    <t>▲ 0.26</t>
  </si>
  <si>
    <t>▲ 0.13</t>
  </si>
  <si>
    <t>国民健康保険直営診療所特別会計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</si>
  <si>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</si>
  <si>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</si>
  <si>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</si>
  <si>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</si>
  <si>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</si>
  <si>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</si>
  <si>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</si>
  <si>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</si>
  <si>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</si>
  <si>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</si>
  <si>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</si>
  <si>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</si>
  <si>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</si>
  <si>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</si>
  <si>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埼玉県都市ボートレース企業団</t>
    <rPh sb="11" eb="14">
      <t>キギョウダン</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</si>
  <si>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</si>
  <si>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</si>
  <si>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</si>
  <si>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米米倶楽部</t>
    <rPh sb="0" eb="2">
      <t>コメコメ</t>
    </rPh>
    <rPh sb="2" eb="5">
      <t>クラブ</t>
    </rPh>
    <phoneticPr fontId="2"/>
  </si>
  <si>
    <t>かぞ農業公社</t>
    <rPh sb="2" eb="6">
      <t>ノウギョウコウシャ</t>
    </rPh>
    <phoneticPr fontId="2"/>
  </si>
  <si>
    <t>渡良瀬遊水地アクリメーション振興財団</t>
    <rPh sb="0" eb="6">
      <t>ワタラセユウスイチ</t>
    </rPh>
    <rPh sb="14" eb="16">
      <t>シンコウ</t>
    </rPh>
    <rPh sb="16" eb="18">
      <t>ザイダン</t>
    </rPh>
    <phoneticPr fontId="2"/>
  </si>
  <si>
    <t>〇</t>
    <phoneticPr fontId="2"/>
  </si>
  <si>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</si>
  <si>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</si>
  <si>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水と緑と文化のまちづくり基金</t>
    <rPh sb="0" eb="1">
      <t>ミズ</t>
    </rPh>
    <rPh sb="2" eb="3">
      <t>ミドリ</t>
    </rPh>
    <rPh sb="4" eb="6">
      <t>ブンカ</t>
    </rPh>
    <rPh sb="12" eb="14">
      <t>キキン</t>
    </rPh>
    <phoneticPr fontId="5"/>
  </si>
  <si>
    <t>河野博士育成基金</t>
    <rPh sb="0" eb="2">
      <t>コウノ</t>
    </rPh>
    <rPh sb="2" eb="4">
      <t>ハカセ</t>
    </rPh>
    <rPh sb="4" eb="6">
      <t>イクセイ</t>
    </rPh>
    <rPh sb="6" eb="8">
      <t>キキン</t>
    </rPh>
    <phoneticPr fontId="5"/>
  </si>
  <si>
    <t>交通遺児支援基金</t>
    <rPh sb="0" eb="2">
      <t>コウツウ</t>
    </rPh>
    <rPh sb="2" eb="4">
      <t>イジ</t>
    </rPh>
    <rPh sb="4" eb="6">
      <t>シエン</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</si>
  <si>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</si>
  <si>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</si>
  <si>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将来負担比率は、将来の負担額よりも将来負担額に充当できる基金などの金額の方が大きいため算定されず、健全性があると言える。
　有形固定資産減価償却率は、類似団体と比較してやや高い水準である。公共施設等総合管理計画に基づき、今後、老朽化対策に取り組んでいく。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</si>
  <si>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</si>
  <si>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</si>
  <si>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</si>
  <si>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</si>
  <si>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</si>
  <si>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</si>
  <si>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将来負担比率は、将来の負担額よりも将来負担額に充当できる基金などの金額の方が大きいため算定されず、健全性があると言える。
　実質公債費比率は、類似団体とほぼ同水準である。令和2年度の済生会新病院建設工事等補助金交付事業に係る一般単独事業債の一部償還開始や田ヶ谷小学校校舎大規模改造事業に係る防災・減災・国土強靭化緊急対策事業債及び学校教育施設等整備事業債の償還開始などにより、令和元年度と比較して元利償還額が14.4％増加したため、前年と比較して0.6ポイント上昇している。今後についても引き続き債務の圧縮に取り組んでいく。</t>
    <rPh sb="179" eb="181">
      <t>ショウカン</t>
    </rPh>
    <rPh sb="181" eb="183">
      <t>カイシ</t>
    </rPh>
    <rPh sb="210" eb="212">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</si>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</sst>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B57B-4281-B65D-C3E7DCB19E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23895</c:v>
                </c:pt>
                <c:pt idx="1">
                  <c:v>45844</c:v>
                </c:pt>
                <c:pt idx="2">
                  <c:v>32573</c:v>
                </c:pt>
                <c:pt idx="3">
                  <c:v>47073</c:v>
                </c:pt>
                <c:pt idx="4">
                  <c:v>17927</c:v>
                </c:pt>
              </c:numCache>
            </c:numRef>
          </c:val>
          <c:smooth val="0"/>
          <c:extLst>
            <c:ext xmlns:c16="http://schemas.microsoft.com/office/drawing/2014/chart" uri="{C3380CC4-5D6E-409C-BE32-E72D297353CC}">
              <c16:uniqueId val="{00000001-B57B-4281-B65D-C3E7DCB19E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c:v>
                </c:pt>
                <c:pt idx="1">
                  <c:v>16.14</c:v>
                </c:pt>
                <c:pt idx="2">
                  <c:v>18.43</c:v>
                </c:pt>
                <c:pt idx="3">
                  <c:v>19.29</c:v>
                </c:pt>
                <c:pt idx="4">
                  <c:v>19.57</c:v>
                </c:pt>
              </c:numCache>
            </c:numRef>
          </c:val>
          <c:extLst>
            <c:ext xmlns:c16="http://schemas.microsoft.com/office/drawing/2014/chart" uri="{C3380CC4-5D6E-409C-BE32-E72D297353CC}">
              <c16:uniqueId val="{00000000-C08C-4C27-AB0E-4E5760AD5E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10.85</c:v>
                </c:pt>
                <c:pt idx="1">
                  <c:v>11.28</c:v>
                </c:pt>
                <c:pt idx="2">
                  <c:v>10.89</c:v>
                </c:pt>
                <c:pt idx="3">
                  <c:v>10.39</c:v>
                </c:pt>
                <c:pt idx="4">
                  <c:v>10.54</c:v>
                </c:pt>
              </c:numCache>
            </c:numRef>
          </c:val>
          <c:extLst>
            <c:ext xmlns:c16="http://schemas.microsoft.com/office/drawing/2014/chart" uri="{C3380CC4-5D6E-409C-BE32-E72D297353CC}">
              <c16:uniqueId val="{00000001-C08C-4C27-AB0E-4E5760AD5E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1.47</c:v>
                </c:pt>
                <c:pt idx="1">
                  <c:v>3.68</c:v>
                </c:pt>
                <c:pt idx="2">
                  <c:v>2.84</c:v>
                </c:pt>
                <c:pt idx="3">
                  <c:v>2.38</c:v>
                </c:pt>
                <c:pt idx="4">
                  <c:v>0.01</c:v>
                </c:pt>
              </c:numCache>
            </c:numRef>
          </c:val>
          <c:smooth val="0"/>
          <c:extLst>
            <c:ext xmlns:c16="http://schemas.microsoft.com/office/drawing/2014/chart" uri="{C3380CC4-5D6E-409C-BE32-E72D297353CC}">
              <c16:uniqueId val="{00000002-C08C-4C27-AB0E-4E5760AD5E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1.62</c:v>
                </c:pt>
                <c:pt idx="2">
                  <c:v>#N/A</c:v>
                </c:pt>
                <c:pt idx="3">
                  <c:v>0.94</c:v>
                </c:pt>
                <c:pt idx="4">
                  <c:v>#N/A</c:v>
                </c:pt>
                <c:pt idx="5">
                  <c:v>0.84</c:v>
                </c:pt>
                <c:pt idx="6">
                  <c:v>#N/A</c:v>
                </c:pt>
                <c:pt idx="7">
                  <c:v>0.05</c:v>
                </c:pt>
                <c:pt idx="8">
                  <c:v>#N/A</c:v>
                </c:pt>
                <c:pt idx="9">
                  <c:v>0.05</c:v>
                </c:pt>
              </c:numCache>
            </c:numRef>
          </c:val>
          <c:extLst>
            <c:ext xmlns:c16="http://schemas.microsoft.com/office/drawing/2014/chart" uri="{C3380CC4-5D6E-409C-BE32-E72D297353CC}">
              <c16:uniqueId val="{00000000-8B77-48F7-BD83-53B0B2F9C4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77-48F7-BD83-53B0B2F9C445}"/>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0.12</c:v>
                </c:pt>
                <c:pt idx="4">
                  <c:v>#N/A</c:v>
                </c:pt>
                <c:pt idx="5">
                  <c:v>0.1</c:v>
                </c:pt>
                <c:pt idx="6">
                  <c:v>#N/A</c:v>
                </c:pt>
                <c:pt idx="7">
                  <c:v>0.11</c:v>
                </c:pt>
                <c:pt idx="8">
                  <c:v>#N/A</c:v>
                </c:pt>
                <c:pt idx="9">
                  <c:v>0.1</c:v>
                </c:pt>
              </c:numCache>
            </c:numRef>
          </c:val>
          <c:extLst>
            <c:ext xmlns:c16="http://schemas.microsoft.com/office/drawing/2014/chart" uri="{C3380CC4-5D6E-409C-BE32-E72D297353CC}">
              <c16:uniqueId val="{00000002-8B77-48F7-BD83-53B0B2F9C445}"/>
            </c:ext>
          </c:extLst>
        </c:ser>
        <c:ser>
          <c:idx val="3"/>
          <c:order val="3"/>
          <c:tx>
            <c:strRef>
              <c:f>データシート!$A$30</c:f>
              <c:strCache>
                <c:ptCount val="1"/>
                <c:pt idx="0">
                  <c:v>加須都市計画事業野中土地区画整理事業特別会計（普通会計）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0.1</c:v>
                </c:pt>
                <c:pt idx="1">
                  <c:v>#N/A</c:v>
                </c:pt>
                <c:pt idx="2">
                  <c:v>0.06</c:v>
                </c:pt>
                <c:pt idx="3">
                  <c:v>#N/A</c:v>
                </c:pt>
                <c:pt idx="4">
                  <c:v>0.26</c:v>
                </c:pt>
                <c:pt idx="5">
                  <c:v>#N/A</c:v>
                </c:pt>
                <c:pt idx="6">
                  <c:v>0.13</c:v>
                </c:pt>
                <c:pt idx="7">
                  <c:v>#N/A</c:v>
                </c:pt>
                <c:pt idx="8">
                  <c:v>#N/A</c:v>
                </c:pt>
                <c:pt idx="9">
                  <c:v>0.12</c:v>
                </c:pt>
              </c:numCache>
            </c:numRef>
          </c:val>
          <c:extLst>
            <c:ext xmlns:c16="http://schemas.microsoft.com/office/drawing/2014/chart" uri="{C3380CC4-5D6E-409C-BE32-E72D297353CC}">
              <c16:uniqueId val="{00000003-8B77-48F7-BD83-53B0B2F9C44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0.1</c:v>
                </c:pt>
                <c:pt idx="4">
                  <c:v>#N/A</c:v>
                </c:pt>
                <c:pt idx="5">
                  <c:v>0.15</c:v>
                </c:pt>
                <c:pt idx="6">
                  <c:v>#N/A</c:v>
                </c:pt>
                <c:pt idx="7">
                  <c:v>0.22</c:v>
                </c:pt>
                <c:pt idx="8">
                  <c:v>#N/A</c:v>
                </c:pt>
                <c:pt idx="9">
                  <c:v>0.25</c:v>
                </c:pt>
              </c:numCache>
            </c:numRef>
          </c:val>
          <c:extLst>
            <c:ext xmlns:c16="http://schemas.microsoft.com/office/drawing/2014/chart" uri="{C3380CC4-5D6E-409C-BE32-E72D297353CC}">
              <c16:uniqueId val="{00000004-8B77-48F7-BD83-53B0B2F9C44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0.34</c:v>
                </c:pt>
                <c:pt idx="4">
                  <c:v>#N/A</c:v>
                </c:pt>
                <c:pt idx="5">
                  <c:v>0.18</c:v>
                </c:pt>
                <c:pt idx="6">
                  <c:v>#N/A</c:v>
                </c:pt>
                <c:pt idx="7">
                  <c:v>0.35</c:v>
                </c:pt>
                <c:pt idx="8">
                  <c:v>#N/A</c:v>
                </c:pt>
                <c:pt idx="9">
                  <c:v>0.28999999999999998</c:v>
                </c:pt>
              </c:numCache>
            </c:numRef>
          </c:val>
          <c:extLst>
            <c:ext xmlns:c16="http://schemas.microsoft.com/office/drawing/2014/chart" uri="{C3380CC4-5D6E-409C-BE32-E72D297353CC}">
              <c16:uniqueId val="{00000005-8B77-48F7-BD83-53B0B2F9C44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3.37</c:v>
                </c:pt>
                <c:pt idx="2">
                  <c:v>#N/A</c:v>
                </c:pt>
                <c:pt idx="3">
                  <c:v>3.04</c:v>
                </c:pt>
                <c:pt idx="4">
                  <c:v>#N/A</c:v>
                </c:pt>
                <c:pt idx="5">
                  <c:v>2.35</c:v>
                </c:pt>
                <c:pt idx="6">
                  <c:v>#N/A</c:v>
                </c:pt>
                <c:pt idx="7">
                  <c:v>1.66</c:v>
                </c:pt>
                <c:pt idx="8">
                  <c:v>#N/A</c:v>
                </c:pt>
                <c:pt idx="9">
                  <c:v>1.22</c:v>
                </c:pt>
              </c:numCache>
            </c:numRef>
          </c:val>
          <c:extLst>
            <c:ext xmlns:c16="http://schemas.microsoft.com/office/drawing/2014/chart" uri="{C3380CC4-5D6E-409C-BE32-E72D297353CC}">
              <c16:uniqueId val="{00000006-8B77-48F7-BD83-53B0B2F9C44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1.04</c:v>
                </c:pt>
                <c:pt idx="4">
                  <c:v>#N/A</c:v>
                </c:pt>
                <c:pt idx="5">
                  <c:v>1.29</c:v>
                </c:pt>
                <c:pt idx="6">
                  <c:v>#N/A</c:v>
                </c:pt>
                <c:pt idx="7">
                  <c:v>1.42</c:v>
                </c:pt>
                <c:pt idx="8">
                  <c:v>#N/A</c:v>
                </c:pt>
                <c:pt idx="9">
                  <c:v>2.65</c:v>
                </c:pt>
              </c:numCache>
            </c:numRef>
          </c:val>
          <c:extLst>
            <c:ext xmlns:c16="http://schemas.microsoft.com/office/drawing/2014/chart" uri="{C3380CC4-5D6E-409C-BE32-E72D297353CC}">
              <c16:uniqueId val="{00000007-8B77-48F7-BD83-53B0B2F9C44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c:v>
                </c:pt>
                <c:pt idx="2">
                  <c:v>#N/A</c:v>
                </c:pt>
                <c:pt idx="3">
                  <c:v>10.18</c:v>
                </c:pt>
                <c:pt idx="4">
                  <c:v>#N/A</c:v>
                </c:pt>
                <c:pt idx="5">
                  <c:v>10.15</c:v>
                </c:pt>
                <c:pt idx="6">
                  <c:v>#N/A</c:v>
                </c:pt>
                <c:pt idx="7">
                  <c:v>10.210000000000001</c:v>
                </c:pt>
                <c:pt idx="8">
                  <c:v>#N/A</c:v>
                </c:pt>
                <c:pt idx="9">
                  <c:v>10.78</c:v>
                </c:pt>
              </c:numCache>
            </c:numRef>
          </c:val>
          <c:extLst>
            <c:ext xmlns:c16="http://schemas.microsoft.com/office/drawing/2014/chart" uri="{C3380CC4-5D6E-409C-BE32-E72D297353CC}">
              <c16:uniqueId val="{00000008-8B77-48F7-BD83-53B0B2F9C4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13.03</c:v>
                </c:pt>
                <c:pt idx="2">
                  <c:v>#N/A</c:v>
                </c:pt>
                <c:pt idx="3">
                  <c:v>16.13</c:v>
                </c:pt>
                <c:pt idx="4">
                  <c:v>#N/A</c:v>
                </c:pt>
                <c:pt idx="5">
                  <c:v>18.61</c:v>
                </c:pt>
                <c:pt idx="6">
                  <c:v>#N/A</c:v>
                </c:pt>
                <c:pt idx="7">
                  <c:v>19.399999999999999</c:v>
                </c:pt>
                <c:pt idx="8">
                  <c:v>#N/A</c:v>
                </c:pt>
                <c:pt idx="9">
                  <c:v>19.559999999999999</c:v>
                </c:pt>
              </c:numCache>
            </c:numRef>
          </c:val>
          <c:extLst>
            <c:ext xmlns:c16="http://schemas.microsoft.com/office/drawing/2014/chart" uri="{C3380CC4-5D6E-409C-BE32-E72D297353CC}">
              <c16:uniqueId val="{00000009-8B77-48F7-BD83-53B0B2F9C4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3457</c:v>
                </c:pt>
                <c:pt idx="5">
                  <c:v>3396</c:v>
                </c:pt>
                <c:pt idx="8">
                  <c:v>3310</c:v>
                </c:pt>
                <c:pt idx="11">
                  <c:v>3318</c:v>
                </c:pt>
                <c:pt idx="14">
                  <c:v>3348</c:v>
                </c:pt>
              </c:numCache>
            </c:numRef>
          </c:val>
          <c:extLst>
            <c:ext xmlns:c16="http://schemas.microsoft.com/office/drawing/2014/chart" uri="{C3380CC4-5D6E-409C-BE32-E72D297353CC}">
              <c16:uniqueId val="{00000000-4C6D-4EA6-80F1-0290B1C179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6D-4EA6-80F1-0290B1C179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29</c:v>
                </c:pt>
                <c:pt idx="6">
                  <c:v>15</c:v>
                </c:pt>
                <c:pt idx="9">
                  <c:v>9</c:v>
                </c:pt>
                <c:pt idx="12">
                  <c:v>5</c:v>
                </c:pt>
              </c:numCache>
            </c:numRef>
          </c:val>
          <c:extLst>
            <c:ext xmlns:c16="http://schemas.microsoft.com/office/drawing/2014/chart" uri="{C3380CC4-5D6E-409C-BE32-E72D297353CC}">
              <c16:uniqueId val="{00000002-4C6D-4EA6-80F1-0290B1C179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43</c:v>
                </c:pt>
                <c:pt idx="6">
                  <c:v>43</c:v>
                </c:pt>
                <c:pt idx="9">
                  <c:v>49</c:v>
                </c:pt>
                <c:pt idx="12">
                  <c:v>48</c:v>
                </c:pt>
              </c:numCache>
            </c:numRef>
          </c:val>
          <c:extLst>
            <c:ext xmlns:c16="http://schemas.microsoft.com/office/drawing/2014/chart" uri="{C3380CC4-5D6E-409C-BE32-E72D297353CC}">
              <c16:uniqueId val="{00000003-4C6D-4EA6-80F1-0290B1C179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996</c:v>
                </c:pt>
                <c:pt idx="6">
                  <c:v>975</c:v>
                </c:pt>
                <c:pt idx="9">
                  <c:v>969</c:v>
                </c:pt>
                <c:pt idx="12">
                  <c:v>959</c:v>
                </c:pt>
              </c:numCache>
            </c:numRef>
          </c:val>
          <c:extLst>
            <c:ext xmlns:c16="http://schemas.microsoft.com/office/drawing/2014/chart" uri="{C3380CC4-5D6E-409C-BE32-E72D297353CC}">
              <c16:uniqueId val="{00000004-4C6D-4EA6-80F1-0290B1C179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D-4EA6-80F1-0290B1C179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6D-4EA6-80F1-0290B1C179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3440</c:v>
                </c:pt>
                <c:pt idx="3">
                  <c:v>3205</c:v>
                </c:pt>
                <c:pt idx="6">
                  <c:v>3210</c:v>
                </c:pt>
                <c:pt idx="9">
                  <c:v>3562</c:v>
                </c:pt>
                <c:pt idx="12">
                  <c:v>3667</c:v>
                </c:pt>
              </c:numCache>
            </c:numRef>
          </c:val>
          <c:extLst>
            <c:ext xmlns:c16="http://schemas.microsoft.com/office/drawing/2014/chart" uri="{C3380CC4-5D6E-409C-BE32-E72D297353CC}">
              <c16:uniqueId val="{00000007-4C6D-4EA6-80F1-0290B1C179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1078</c:v>
                </c:pt>
                <c:pt idx="2">
                  <c:v>#N/A</c:v>
                </c:pt>
                <c:pt idx="3">
                  <c:v>#N/A</c:v>
                </c:pt>
                <c:pt idx="4">
                  <c:v>877</c:v>
                </c:pt>
                <c:pt idx="5">
                  <c:v>#N/A</c:v>
                </c:pt>
                <c:pt idx="6">
                  <c:v>#N/A</c:v>
                </c:pt>
                <c:pt idx="7">
                  <c:v>933</c:v>
                </c:pt>
                <c:pt idx="8">
                  <c:v>#N/A</c:v>
                </c:pt>
                <c:pt idx="9">
                  <c:v>#N/A</c:v>
                </c:pt>
                <c:pt idx="10">
                  <c:v>1271</c:v>
                </c:pt>
                <c:pt idx="11">
                  <c:v>#N/A</c:v>
                </c:pt>
                <c:pt idx="12">
                  <c:v>#N/A</c:v>
                </c:pt>
                <c:pt idx="13">
                  <c:v>1331</c:v>
                </c:pt>
                <c:pt idx="14">
                  <c:v>#N/A</c:v>
                </c:pt>
              </c:numCache>
            </c:numRef>
          </c:val>
          <c:smooth val="0"/>
          <c:extLst>
            <c:ext xmlns:c16="http://schemas.microsoft.com/office/drawing/2014/chart" uri="{C3380CC4-5D6E-409C-BE32-E72D297353CC}">
              <c16:uniqueId val="{00000008-4C6D-4EA6-80F1-0290B1C179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34796</c:v>
                </c:pt>
                <c:pt idx="5">
                  <c:v>33894</c:v>
                </c:pt>
                <c:pt idx="8">
                  <c:v>32869</c:v>
                </c:pt>
                <c:pt idx="11">
                  <c:v>32004</c:v>
                </c:pt>
                <c:pt idx="14">
                  <c:v>30044</c:v>
                </c:pt>
              </c:numCache>
            </c:numRef>
          </c:val>
          <c:extLst>
            <c:ext xmlns:c16="http://schemas.microsoft.com/office/drawing/2014/chart" uri="{C3380CC4-5D6E-409C-BE32-E72D297353CC}">
              <c16:uniqueId val="{00000000-12B6-402B-A7E8-588DEB4786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4446</c:v>
                </c:pt>
                <c:pt idx="5">
                  <c:v>4377</c:v>
                </c:pt>
                <c:pt idx="8">
                  <c:v>4173</c:v>
                </c:pt>
                <c:pt idx="11">
                  <c:v>3858</c:v>
                </c:pt>
                <c:pt idx="14">
                  <c:v>3713</c:v>
                </c:pt>
              </c:numCache>
            </c:numRef>
          </c:val>
          <c:extLst>
            <c:ext xmlns:c16="http://schemas.microsoft.com/office/drawing/2014/chart" uri="{C3380CC4-5D6E-409C-BE32-E72D297353CC}">
              <c16:uniqueId val="{00000001-12B6-402B-A7E8-588DEB4786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10674</c:v>
                </c:pt>
                <c:pt idx="5">
                  <c:v>10716</c:v>
                </c:pt>
                <c:pt idx="8">
                  <c:v>10314</c:v>
                </c:pt>
                <c:pt idx="11">
                  <c:v>7717</c:v>
                </c:pt>
                <c:pt idx="14">
                  <c:v>9555</c:v>
                </c:pt>
              </c:numCache>
            </c:numRef>
          </c:val>
          <c:extLst>
            <c:ext xmlns:c16="http://schemas.microsoft.com/office/drawing/2014/chart" uri="{C3380CC4-5D6E-409C-BE32-E72D297353CC}">
              <c16:uniqueId val="{00000002-12B6-402B-A7E8-588DEB4786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6-402B-A7E8-588DEB4786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B6-402B-A7E8-588DEB4786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7</c:v>
                </c:pt>
                <c:pt idx="6">
                  <c:v>6</c:v>
                </c:pt>
                <c:pt idx="9">
                  <c:v>7</c:v>
                </c:pt>
                <c:pt idx="12">
                  <c:v>6</c:v>
                </c:pt>
              </c:numCache>
            </c:numRef>
          </c:val>
          <c:extLst>
            <c:ext xmlns:c16="http://schemas.microsoft.com/office/drawing/2014/chart" uri="{C3380CC4-5D6E-409C-BE32-E72D297353CC}">
              <c16:uniqueId val="{00000005-12B6-402B-A7E8-588DEB4786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6633</c:v>
                </c:pt>
                <c:pt idx="3">
                  <c:v>6826</c:v>
                </c:pt>
                <c:pt idx="6">
                  <c:v>6862</c:v>
                </c:pt>
                <c:pt idx="9">
                  <c:v>6781</c:v>
                </c:pt>
                <c:pt idx="12">
                  <c:v>6727</c:v>
                </c:pt>
              </c:numCache>
            </c:numRef>
          </c:val>
          <c:extLst>
            <c:ext xmlns:c16="http://schemas.microsoft.com/office/drawing/2014/chart" uri="{C3380CC4-5D6E-409C-BE32-E72D297353CC}">
              <c16:uniqueId val="{00000006-12B6-402B-A7E8-588DEB4786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311</c:v>
                </c:pt>
                <c:pt idx="3">
                  <c:v>257</c:v>
                </c:pt>
                <c:pt idx="6">
                  <c:v>270</c:v>
                </c:pt>
                <c:pt idx="9">
                  <c:v>209</c:v>
                </c:pt>
                <c:pt idx="12">
                  <c:v>150</c:v>
                </c:pt>
              </c:numCache>
            </c:numRef>
          </c:val>
          <c:extLst>
            <c:ext xmlns:c16="http://schemas.microsoft.com/office/drawing/2014/chart" uri="{C3380CC4-5D6E-409C-BE32-E72D297353CC}">
              <c16:uniqueId val="{00000007-12B6-402B-A7E8-588DEB4786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8013</c:v>
                </c:pt>
                <c:pt idx="3">
                  <c:v>6781</c:v>
                </c:pt>
                <c:pt idx="6">
                  <c:v>5669</c:v>
                </c:pt>
                <c:pt idx="9">
                  <c:v>5357</c:v>
                </c:pt>
                <c:pt idx="12">
                  <c:v>5228</c:v>
                </c:pt>
              </c:numCache>
            </c:numRef>
          </c:val>
          <c:extLst>
            <c:ext xmlns:c16="http://schemas.microsoft.com/office/drawing/2014/chart" uri="{C3380CC4-5D6E-409C-BE32-E72D297353CC}">
              <c16:uniqueId val="{00000008-12B6-402B-A7E8-588DEB4786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64</c:v>
                </c:pt>
                <c:pt idx="3">
                  <c:v>35</c:v>
                </c:pt>
                <c:pt idx="6">
                  <c:v>20</c:v>
                </c:pt>
                <c:pt idx="9">
                  <c:v>11</c:v>
                </c:pt>
                <c:pt idx="12">
                  <c:v>7</c:v>
                </c:pt>
              </c:numCache>
            </c:numRef>
          </c:val>
          <c:extLst>
            <c:ext xmlns:c16="http://schemas.microsoft.com/office/drawing/2014/chart" uri="{C3380CC4-5D6E-409C-BE32-E72D297353CC}">
              <c16:uniqueId val="{00000009-12B6-402B-A7E8-588DEB4786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32131</c:v>
                </c:pt>
                <c:pt idx="3">
                  <c:v>32941</c:v>
                </c:pt>
                <c:pt idx="6">
                  <c:v>32924</c:v>
                </c:pt>
                <c:pt idx="9">
                  <c:v>31166</c:v>
                </c:pt>
                <c:pt idx="12">
                  <c:v>28761</c:v>
                </c:pt>
              </c:numCache>
            </c:numRef>
          </c:val>
          <c:extLst>
            <c:ext xmlns:c16="http://schemas.microsoft.com/office/drawing/2014/chart" uri="{C3380CC4-5D6E-409C-BE32-E72D297353CC}">
              <c16:uniqueId val="{0000000A-12B6-402B-A7E8-588DEB4786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B6-402B-A7E8-588DEB4786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2745</c:v>
                </c:pt>
                <c:pt idx="1">
                  <c:v>2727</c:v>
                </c:pt>
                <c:pt idx="2">
                  <c:v>2728</c:v>
                </c:pt>
              </c:numCache>
            </c:numRef>
          </c:val>
          <c:extLst>
            <c:ext xmlns:c16="http://schemas.microsoft.com/office/drawing/2014/chart" uri="{C3380CC4-5D6E-409C-BE32-E72D297353CC}">
              <c16:uniqueId val="{00000000-81A4-4DB8-84AF-AFD12D41C7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137</c:v>
                </c:pt>
                <c:pt idx="2">
                  <c:v>137</c:v>
                </c:pt>
              </c:numCache>
            </c:numRef>
          </c:val>
          <c:extLst>
            <c:ext xmlns:c16="http://schemas.microsoft.com/office/drawing/2014/chart" uri="{C3380CC4-5D6E-409C-BE32-E72D297353CC}">
              <c16:uniqueId val="{00000001-81A4-4DB8-84AF-AFD12D41C7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6134</c:v>
                </c:pt>
                <c:pt idx="1">
                  <c:v>3651</c:v>
                </c:pt>
                <c:pt idx="2">
                  <c:v>5439</c:v>
                </c:pt>
              </c:numCache>
            </c:numRef>
          </c:val>
          <c:extLst>
            <c:ext xmlns:c16="http://schemas.microsoft.com/office/drawing/2014/chart" uri="{C3380CC4-5D6E-409C-BE32-E72D297353CC}">
              <c16:uniqueId val="{00000002-81A4-4DB8-84AF-AFD12D41C7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{49AAB23A-93B7-439F-96A0-07B8E103C699}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02-4BA6-A619-5CACDF5118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{59E133E2-55F2-46D0-928A-29046E771CCA}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2-4BA6-A619-5CACDF5118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{93F4497B-A120-48A3-A8DF-7F5E38AA755B}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2-4BA6-A619-5CACDF5118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{7FFC15E3-5573-4EDE-9496-093C08999C2F}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2-4BA6-A619-5CACDF5118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{1997D30C-0AD5-4C44-9AE9-35C13374B200}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2-4BA6-A619-5CACDF51188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{8253C2B5-D551-4596-9570-2AB093FD0262}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02-4BA6-A619-5CACDF51188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{E1430856-9C30-4115-9823-6FEBB5AAF878}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02-4BA6-A619-5CACDF51188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{C97D1016-AC94-412E-A181-A66D0CBBFCD7}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02-4BA6-A619-5CACDF51188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{09E01A46-AFCB-4AE2-978F-A51584430C52}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02-4BA6-A619-5CACDF5118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63.9</c:v>
                </c:pt>
                <c:pt idx="16">
                  <c:v>65.099999999999994</c:v>
                </c:pt>
                <c:pt idx="24">
                  <c:v>65.2</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02-4BA6-A619-5CACDF5118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{9323F766-479C-4B38-B679-29AF5B52C93B}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02-4BA6-A619-5CACDF5118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{9CEAC27D-4D35-401C-828B-39F12621B03C}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2-4BA6-A619-5CACDF5118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{6F4D1C3F-DB00-495C-92ED-878DD1B30BE9}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2-4BA6-A619-5CACDF5118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{558669B6-F8B8-4161-9038-5BBDAC4EF65A}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2-4BA6-A619-5CACDF5118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{9365E0DF-A8FD-4E9A-AB2F-79AC4BCCC5DA}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2-4BA6-A619-5CACDF51188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{2F39C895-E19E-48C6-B668-2C9854D11F68}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02-4BA6-A619-5CACDF51188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{926DB12E-9519-4196-9B2B-F32DF4FB145D}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02-4BA6-A619-5CACDF51188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{8E297CA7-3754-401A-968D-1947CF9DFC06}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02-4BA6-A619-5CACDF51188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{56D88BAA-F8A1-4F7F-B247-9E02FB4AD055}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02-4BA6-A619-5CACDF5118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B002-4BA6-A619-5CACDF511884}"/>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{A4D093EF-35F0-4CE9-AC3F-63BDF039B997}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5C-4353-ABFD-74B836BCA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{41FE98CC-D2E7-4FF3-966E-B3FA977FB7CF}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C-4353-ABFD-74B836BCA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{71B7C6FA-0B72-4018-8ECD-7BB92552F419}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C-4353-ABFD-74B836BCA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{5E35E0F8-84EE-47F2-8251-CE7B826F59E1}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C-4353-ABFD-74B836BCA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{B980C50D-9CB1-4EBE-953F-DAA3B51679C7}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C-4353-ABFD-74B836BCABD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{4B293B4E-E7D7-4B75-9B8B-A80A12C24EBD}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5C-4353-ABFD-74B836BCABD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{E8BFC08A-C360-4E3D-94D9-BCA2335F3D72}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5C-4353-ABFD-74B836BCABD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{1A6FCB7E-6C75-4C9A-9D7F-1E4895C077BA}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5C-4353-ABFD-74B836BCABD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{70378E20-466A-4BC2-8927-774284B2C866}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5C-4353-ABFD-74B836BCA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4.4000000000000004</c:v>
                </c:pt>
                <c:pt idx="24">
                  <c:v>4.5</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5C-4353-ABFD-74B836BCA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{BEDF3132-07B4-426E-A2FA-3986FA9B8ADC}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5C-4353-ABFD-74B836BCA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{49291320-F574-4F69-8984-24771586F1EA}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C-4353-ABFD-74B836BCA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{F305CE39-0F87-45DB-B82A-9399E39D2B31}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C-4353-ABFD-74B836BCA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{D6B4709F-0DAB-4B18-8F1B-CFA4E0FA5314}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C-4353-ABFD-74B836BCA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{3A920671-2CA2-4FBE-A6E1-56C02629DE15}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C-4353-ABFD-74B836BCABD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{6185B7C0-764D-4C04-8F50-3C14392BB03C}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5C-4353-ABFD-74B836BCABD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{26236D0A-2B21-437C-ADE5-603AE1FEF489}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5C-4353-ABFD-74B836BCABD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{5906EC70-3027-44E1-A26E-5D080968B1E7}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5C-4353-ABFD-74B836BCABD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{A1DE2294-3E4A-4F14-B7C2-E6CAE432B51D}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5C-4353-ABFD-74B836BCA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565C-4353-ABFD-74B836BCABDA}"/>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前年度からほぼ変わらず（</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ポイント低下）であるが、類似団体平均を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ポイント、埼玉県平均を</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推移としては横ばいであるが、徴収率の向上や企業誘致、移住・定住の促進による人口減の抑制など、様々な手法により税収の確保に努め、財政力の向上を目指す。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比率算式の分母となる普通交付税や臨時財政対策債の減少により歳入経常一般財源が減少し、比率算式の分子となる歳出については扶助費や公債費が増加したため、対前年度比で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また、埼玉県平均</a:t>
          </a:r>
          <a:r>
            <a:rPr kumimoji="1" lang="en-US" altLang="ja-JP" sz="1100">
              <a:solidFill>
                <a:schemeClr val="dk1"/>
              </a:solidFill>
              <a:effectLst/>
              <a:latin typeface="+mn-lt"/>
              <a:ea typeface="+mn-ea"/>
              <a:cs typeface="+mn-cs"/>
            </a:rPr>
            <a:t>93.0</a:t>
          </a:r>
          <a:r>
            <a:rPr kumimoji="1" lang="ja-JP" altLang="ja-JP" sz="1100">
              <a:solidFill>
                <a:schemeClr val="dk1"/>
              </a:solidFill>
              <a:effectLst/>
              <a:latin typeface="+mn-lt"/>
              <a:ea typeface="+mn-ea"/>
              <a:cs typeface="+mn-cs"/>
            </a:rPr>
            <a:t>は下回っているものの、類似団体平均</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は上回っており、今後も市税等の自主財源の確保に努めるとともに、更なる行財政改革の推進により、経常経費の削減に努める。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63</xdr:row>
      <xdr:rowOff>72072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68318"/>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6831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277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5277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73995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7,320</a:t>
          </a:r>
          <a:r>
            <a:rPr kumimoji="1" lang="ja-JP" altLang="ja-JP" sz="1100">
              <a:solidFill>
                <a:schemeClr val="dk1"/>
              </a:solidFill>
              <a:effectLst/>
              <a:latin typeface="+mn-lt"/>
              <a:ea typeface="+mn-ea"/>
              <a:cs typeface="+mn-cs"/>
            </a:rPr>
            <a:t>円増加しており、埼玉県平均を</a:t>
          </a:r>
          <a:r>
            <a:rPr kumimoji="1" lang="en-US" altLang="ja-JP" sz="1100">
              <a:solidFill>
                <a:schemeClr val="dk1"/>
              </a:solidFill>
              <a:effectLst/>
              <a:latin typeface="+mn-lt"/>
              <a:ea typeface="+mn-ea"/>
              <a:cs typeface="+mn-cs"/>
            </a:rPr>
            <a:t>4,076</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これは、合併により公共施設が多いために維持管理に多額の経費を要すること、また、公立幼稚園（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箇所・公立保育所（</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箇所（休園含む））が多数あり、多くの会計年度任用職員を任用していることなどがある。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今後、多くの公共施設が更新時期を迎えるため、計画的な再整備等により、物件費・維持補修費などの削減に努める。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102487</xdr:rowOff>
    </xdr:from>
    <xdr:to>
      <xdr:col>23</xdr:col>
      <xdr:colOff>133350</xdr:colOff>
      <xdr:row>83</xdr:row>
      <xdr:rowOff>57203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1387"/>
          <a:ext cx="8382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102487</xdr:rowOff>
    </xdr:from>
    <xdr:to>
      <xdr:col>19</xdr:col>
      <xdr:colOff>133350</xdr:colOff>
      <xdr:row>82</xdr:row>
      <xdr:rowOff>129581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61387"/>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48028</xdr:rowOff>
    </xdr:from>
    <xdr:to>
      <xdr:col>15</xdr:col>
      <xdr:colOff>82550</xdr:colOff>
      <xdr:row>82</xdr:row>
      <xdr:rowOff>129581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5478"/>
          <a:ext cx="8890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162773</xdr:rowOff>
    </xdr:from>
    <xdr:to>
      <xdr:col>11</xdr:col>
      <xdr:colOff>31750</xdr:colOff>
      <xdr:row>81</xdr:row>
      <xdr:rowOff>48028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6403</xdr:rowOff>
    </xdr:from>
    <xdr:to>
      <xdr:col>23</xdr:col>
      <xdr:colOff>184150</xdr:colOff>
      <xdr:row>83</xdr:row>
      <xdr:rowOff>108003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22930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51687</xdr:rowOff>
    </xdr:from>
    <xdr:to>
      <xdr:col>19</xdr:col>
      <xdr:colOff>184150</xdr:colOff>
      <xdr:row>82</xdr:row>
      <xdr:rowOff>153287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163464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78781</xdr:rowOff>
    </xdr:from>
    <xdr:to>
      <xdr:col>15</xdr:col>
      <xdr:colOff>133350</xdr:colOff>
      <xdr:row>83</xdr:row>
      <xdr:rowOff>8931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165158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168678</xdr:rowOff>
    </xdr:from>
    <xdr:to>
      <xdr:col>11</xdr:col>
      <xdr:colOff>82550</xdr:colOff>
      <xdr:row>81</xdr:row>
      <xdr:rowOff>98828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111973</xdr:rowOff>
    </xdr:from>
    <xdr:to>
      <xdr:col>7</xdr:col>
      <xdr:colOff>31750</xdr:colOff>
      <xdr:row>81</xdr:row>
      <xdr:rowOff>42123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52300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ポイント下回り、全国市平均を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ポイント上回っているものの、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未満の水準を保っている。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年度に持ち家の住居手当を見直す（令和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年度までは経過措置あり）など、今後も引き続き給与の適正化に努める。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人減少したものの、類似団体平均を</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人、埼玉県平均を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人下回っている。</a:t>
          </a:r>
          <a:endParaRPr lang="ja-JP" altLang="ja-JP">
            <a:effectLst/>
          </a:endParaRPr>
        </a:p>
        <a:p>
          <a:r>
            <a:rPr kumimoji="1" lang="ja-JP" altLang="ja-JP" sz="1100">
              <a:solidFill>
                <a:schemeClr val="dk1"/>
              </a:solidFill>
              <a:effectLst/>
              <a:latin typeface="+mn-lt"/>
              <a:ea typeface="+mn-ea"/>
              <a:cs typeface="+mn-cs"/>
            </a:rPr>
            <a:t>　これまで、定員適正化計画に基づいて定員の削減を図ってきたが、加須市の人口も減少していることから、「人口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人当たり職員数」は、横ばいの状況である。</a:t>
          </a:r>
          <a:endParaRPr lang="ja-JP" altLang="ja-JP">
            <a:effectLst/>
          </a:endParaRPr>
        </a:p>
        <a:p>
          <a:r>
            <a:rPr kumimoji="1" lang="ja-JP" altLang="ja-JP" sz="1100">
              <a:solidFill>
                <a:schemeClr val="dk1"/>
              </a:solidFill>
              <a:effectLst/>
              <a:latin typeface="+mn-lt"/>
              <a:ea typeface="+mn-ea"/>
              <a:cs typeface="+mn-cs"/>
            </a:rPr>
            <a:t>　定員適正化計画は令和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月に終えたが、今後も引き続き事務事業や組織のの見直し、民間委託等の推進を図るとともに、多様化する住民ニーズ等に対応するため、真に必要な職員数を見極めながら、適正な定員管理に努める。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41728</xdr:rowOff>
    </xdr:from>
    <xdr:to>
      <xdr:col>81</xdr:col>
      <xdr:colOff>44450</xdr:colOff>
      <xdr:row>59</xdr:row>
      <xdr:rowOff>52070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572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41728</xdr:rowOff>
    </xdr:from>
    <xdr:to>
      <xdr:col>77</xdr:col>
      <xdr:colOff>44450</xdr:colOff>
      <xdr:row>59</xdr:row>
      <xdr:rowOff>52070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572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41728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538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52070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538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162378</xdr:rowOff>
    </xdr:from>
    <xdr:to>
      <xdr:col>81</xdr:col>
      <xdr:colOff>95250</xdr:colOff>
      <xdr:row>59</xdr:row>
      <xdr:rowOff>92528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162378</xdr:rowOff>
    </xdr:from>
    <xdr:to>
      <xdr:col>73</xdr:col>
      <xdr:colOff>44450</xdr:colOff>
      <xdr:row>59</xdr:row>
      <xdr:rowOff>92528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102705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地方債（学校の非構造部材耐震対策・幼小中空調設備整備や済生会に対する補助金及び小中Ｗ</a:t>
          </a:r>
          <a:r>
            <a:rPr kumimoji="1" lang="en-US" altLang="ja-JP" sz="1100">
              <a:solidFill>
                <a:schemeClr val="dk1"/>
              </a:solidFill>
              <a:effectLst/>
              <a:latin typeface="+mn-lt"/>
              <a:ea typeface="+mn-ea"/>
              <a:cs typeface="+mn-cs"/>
            </a:rPr>
            <a:t>i-Fi</a:t>
          </a:r>
          <a:r>
            <a:rPr kumimoji="1" lang="ja-JP" altLang="ja-JP" sz="1100">
              <a:solidFill>
                <a:schemeClr val="dk1"/>
              </a:solidFill>
              <a:effectLst/>
              <a:latin typeface="+mn-lt"/>
              <a:ea typeface="+mn-ea"/>
              <a:cs typeface="+mn-cs"/>
            </a:rPr>
            <a:t>設置工事）の償還開始に伴う元利償還金の増あったため、前年度から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また、類似団体平均を下回っており、今後も適債事業を見極めるとともに、起債額についても必要最小限に留めることで、債務残高の増嵩を防ぎ、公債費負担の抑制に努める。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59972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95549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将来の負担額よりも、将来負担額に充当できる基金などの金額のほうが大きいため算定されていない。</a:t>
          </a:r>
          <a:endParaRPr lang="ja-JP" altLang="ja-JP" sz="1400">
            <a:effectLst/>
          </a:endParaRPr>
        </a:p>
        <a:p>
          <a:r>
            <a:rPr kumimoji="1" lang="ja-JP" altLang="ja-JP" sz="1100">
              <a:solidFill>
                <a:schemeClr val="dk1"/>
              </a:solidFill>
              <a:effectLst/>
              <a:latin typeface="+mn-lt"/>
              <a:ea typeface="+mn-ea"/>
              <a:cs typeface="+mn-cs"/>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人件費に係る経常収支比率は、埼玉県平均を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ポイント改善した要因は経常一般財源等合計の増によるものである。</a:t>
          </a:r>
          <a:endParaRPr lang="ja-JP" altLang="ja-JP" sz="1400">
            <a:effectLst/>
          </a:endParaRPr>
        </a:p>
        <a:p>
          <a:r>
            <a:rPr kumimoji="1" lang="ja-JP" altLang="ja-JP" sz="1100">
              <a:solidFill>
                <a:schemeClr val="dk1"/>
              </a:solidFill>
              <a:effectLst/>
              <a:latin typeface="+mn-lt"/>
              <a:ea typeface="+mn-ea"/>
              <a:cs typeface="+mn-cs"/>
            </a:rPr>
            <a:t>　今後は、事務事業の見直しや民間委託等の推進、</a:t>
          </a:r>
          <a:r>
            <a:rPr kumimoji="1" lang="en-US" altLang="ja-JP" sz="1100">
              <a:solidFill>
                <a:schemeClr val="dk1"/>
              </a:solidFill>
              <a:effectLst/>
              <a:latin typeface="+mn-lt"/>
              <a:ea typeface="+mn-ea"/>
              <a:cs typeface="+mn-cs"/>
            </a:rPr>
            <a:t>AI</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技術・デジタル化などを活用した業務改善により人件費の抑制に努める。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36</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37</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1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37</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82550</xdr:rowOff>
    </xdr:from>
    <xdr:to>
      <xdr:col>15</xdr:col>
      <xdr:colOff>149225</xdr:colOff>
      <xdr:row>38</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165100</xdr:rowOff>
    </xdr:from>
    <xdr:to>
      <xdr:col>6</xdr:col>
      <xdr:colOff>171450</xdr:colOff>
      <xdr:row>35</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この要因としては、電気料金の高騰に伴う電気料の増などによるものである。</a:t>
          </a:r>
          <a:endParaRPr lang="ja-JP" altLang="ja-JP" sz="1400">
            <a:effectLst/>
          </a:endParaRPr>
        </a:p>
        <a:p>
          <a:r>
            <a:rPr kumimoji="1" lang="ja-JP" altLang="ja-JP" sz="1100">
              <a:solidFill>
                <a:schemeClr val="dk1"/>
              </a:solidFill>
              <a:effectLst/>
              <a:latin typeface="+mn-lt"/>
              <a:ea typeface="+mn-ea"/>
              <a:cs typeface="+mn-cs"/>
            </a:rPr>
            <a:t>　今後は、多くの公共施設が更新時期を迎えるため、計画的な再整備等により維持管理経費などの物件費の抑制に努める。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3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ポイント増加したものの、類似団体平均・埼玉県平均を下回っている。</a:t>
          </a:r>
          <a:endParaRPr lang="ja-JP" altLang="ja-JP" sz="1400">
            <a:effectLst/>
          </a:endParaRPr>
        </a:p>
        <a:p>
          <a:r>
            <a:rPr kumimoji="1" lang="ja-JP" altLang="ja-JP" sz="1100">
              <a:solidFill>
                <a:schemeClr val="dk1"/>
              </a:solidFill>
              <a:effectLst/>
              <a:latin typeface="+mn-lt"/>
              <a:ea typeface="+mn-ea"/>
              <a:cs typeface="+mn-cs"/>
            </a:rPr>
            <a:t>　しかし、高齢化の進展等により、今後の社会保障関係経費の増加が見込まれるため、事業の見直しや内容の精査などにより、上昇の抑制を図る。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57</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ポイント増加するとともに、類似団体平均を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ポイント、埼玉県平均を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要因としては、公共施設等の維持補修費が増加したためである。</a:t>
          </a:r>
          <a:endParaRPr lang="ja-JP" altLang="ja-JP" sz="1400">
            <a:effectLst/>
          </a:endParaRPr>
        </a:p>
        <a:p>
          <a:r>
            <a:rPr kumimoji="1" lang="ja-JP" altLang="ja-JP" sz="1100">
              <a:solidFill>
                <a:schemeClr val="dk1"/>
              </a:solidFill>
              <a:effectLst/>
              <a:latin typeface="+mn-lt"/>
              <a:ea typeface="+mn-ea"/>
              <a:cs typeface="+mn-cs"/>
            </a:rPr>
            <a:t>　合併により公共施設が多く、その維持には多額の経費を要するため、公共施設の再整備等により、経費の削減に努める。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60</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4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133350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補助費等に係る経常収支比率は、埼玉東部消防組合・社会福祉協議会等への負担金の増により、前年度比で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ポイント増加したが、類似団体平均を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ポイント下回っている。一方で、埼玉県平均を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130810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7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36</xdr:row>
      <xdr:rowOff>27940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7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16510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公債費に係る経常収支比率は、分子である公債費が、地方債（学校の非構造部材耐震対策・幼小中空調設備整備や済生会に対する補助金及び小中</a:t>
          </a:r>
          <a:r>
            <a:rPr kumimoji="1" lang="en-US" altLang="ja-JP" sz="1100">
              <a:solidFill>
                <a:schemeClr val="dk1"/>
              </a:solidFill>
              <a:effectLst/>
              <a:latin typeface="+mn-lt"/>
              <a:ea typeface="+mn-ea"/>
              <a:cs typeface="+mn-cs"/>
            </a:rPr>
            <a:t>Wi-Fi</a:t>
          </a:r>
          <a:r>
            <a:rPr kumimoji="1" lang="ja-JP" altLang="ja-JP" sz="1100">
              <a:solidFill>
                <a:schemeClr val="dk1"/>
              </a:solidFill>
              <a:effectLst/>
              <a:latin typeface="+mn-lt"/>
              <a:ea typeface="+mn-ea"/>
              <a:cs typeface="+mn-cs"/>
            </a:rPr>
            <a:t>設置工事）の償還開始に伴う元利償還金の増により、前年度から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類似団体平均及び埼玉県平均をいずれも下回っている。普通建設事業費の取捨選択により事業費を抑制することで、その財源となる市債の新規借入を抑制し、公債費負担の軽減に努める。また、借入に当たっては、地方交付税措置のあるものを選択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公債費以外に係る経常収支比率は、対前年度で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ポイント増加し、埼玉県平均より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ポイント下回っているものの、類似団体平均を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77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90424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577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0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23349</xdr:rowOff>
    </xdr:from>
    <xdr:to>
      <xdr:col>29</xdr:col>
      <xdr:colOff>127000</xdr:colOff>
      <xdr:row>17</xdr:row>
      <xdr:rowOff>37675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5624"/>
          <a:ext cx="6477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23349</xdr:rowOff>
    </xdr:from>
    <xdr:to>
      <xdr:col>26</xdr:col>
      <xdr:colOff>50800</xdr:colOff>
      <xdr:row>17</xdr:row>
      <xdr:rowOff>29178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624"/>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29178</xdr:rowOff>
    </xdr:from>
    <xdr:to>
      <xdr:col>22</xdr:col>
      <xdr:colOff>114300</xdr:colOff>
      <xdr:row>17</xdr:row>
      <xdr:rowOff>72212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1453"/>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72212</xdr:rowOff>
    </xdr:from>
    <xdr:to>
      <xdr:col>18</xdr:col>
      <xdr:colOff>177800</xdr:colOff>
      <xdr:row>17</xdr:row>
      <xdr:rowOff>105493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158325</xdr:rowOff>
    </xdr:from>
    <xdr:to>
      <xdr:col>29</xdr:col>
      <xdr:colOff>177800</xdr:colOff>
      <xdr:row>17</xdr:row>
      <xdr:rowOff>88475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130402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143999</xdr:rowOff>
    </xdr:from>
    <xdr:to>
      <xdr:col>26</xdr:col>
      <xdr:colOff>101600</xdr:colOff>
      <xdr:row>17</xdr:row>
      <xdr:rowOff>74149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58926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149828</xdr:rowOff>
    </xdr:from>
    <xdr:to>
      <xdr:col>22</xdr:col>
      <xdr:colOff>165100</xdr:colOff>
      <xdr:row>17</xdr:row>
      <xdr:rowOff>79978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90155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21412</xdr:rowOff>
    </xdr:from>
    <xdr:to>
      <xdr:col>19</xdr:col>
      <xdr:colOff>38100</xdr:colOff>
      <xdr:row>17</xdr:row>
      <xdr:rowOff>123012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54693</xdr:rowOff>
    </xdr:from>
    <xdr:to>
      <xdr:col>15</xdr:col>
      <xdr:colOff>101600</xdr:colOff>
      <xdr:row>17</xdr:row>
      <xdr:rowOff>156293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327254</xdr:rowOff>
    </xdr:from>
    <xdr:to>
      <xdr:col>29</xdr:col>
      <xdr:colOff>127000</xdr:colOff>
      <xdr:row>36</xdr:row>
      <xdr:rowOff>9225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7604"/>
          <a:ext cx="647700" cy="2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312030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22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9225</xdr:rowOff>
    </xdr:from>
    <xdr:to>
      <xdr:col>26</xdr:col>
      <xdr:colOff>50800</xdr:colOff>
      <xdr:row>36</xdr:row>
      <xdr:rowOff>149677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62475"/>
          <a:ext cx="6985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149677</xdr:rowOff>
    </xdr:from>
    <xdr:to>
      <xdr:col>22</xdr:col>
      <xdr:colOff>114300</xdr:colOff>
      <xdr:row>37</xdr:row>
      <xdr:rowOff>1087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0292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92435</xdr:rowOff>
    </xdr:from>
    <xdr:to>
      <xdr:col>18</xdr:col>
      <xdr:colOff>177800</xdr:colOff>
      <xdr:row>37</xdr:row>
      <xdr:rowOff>1087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276454</xdr:rowOff>
    </xdr:from>
    <xdr:to>
      <xdr:col>29</xdr:col>
      <xdr:colOff>177800</xdr:colOff>
      <xdr:row>36</xdr:row>
      <xdr:rowOff>35154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121531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301325</xdr:rowOff>
    </xdr:from>
    <xdr:to>
      <xdr:col>26</xdr:col>
      <xdr:colOff>101600</xdr:colOff>
      <xdr:row>36</xdr:row>
      <xdr:rowOff>60025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1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70202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8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98877</xdr:rowOff>
    </xdr:from>
    <xdr:to>
      <xdr:col>22</xdr:col>
      <xdr:colOff>165100</xdr:colOff>
      <xdr:row>37</xdr:row>
      <xdr:rowOff>29027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121737</xdr:rowOff>
    </xdr:from>
    <xdr:to>
      <xdr:col>19</xdr:col>
      <xdr:colOff>38100</xdr:colOff>
      <xdr:row>37</xdr:row>
      <xdr:rowOff>51887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36664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41635</xdr:rowOff>
    </xdr:from>
    <xdr:to>
      <xdr:col>15</xdr:col>
      <xdr:colOff>101600</xdr:colOff>
      <xdr:row>36</xdr:row>
      <xdr:rowOff>143235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153412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131394</xdr:rowOff>
    </xdr:from>
    <xdr:to>
      <xdr:col>24</xdr:col>
      <xdr:colOff>63500</xdr:colOff>
      <xdr:row>37</xdr:row>
      <xdr:rowOff>1244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359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131394</xdr:rowOff>
    </xdr:from>
    <xdr:to>
      <xdr:col>19</xdr:col>
      <xdr:colOff>177800</xdr:colOff>
      <xdr:row>36</xdr:row>
      <xdr:rowOff>161265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359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161265</xdr:rowOff>
    </xdr:from>
    <xdr:to>
      <xdr:col>15</xdr:col>
      <xdr:colOff>50800</xdr:colOff>
      <xdr:row>39</xdr:row>
      <xdr:rowOff>71348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3465"/>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71348</xdr:rowOff>
    </xdr:from>
    <xdr:to>
      <xdr:col>10</xdr:col>
      <xdr:colOff>114300</xdr:colOff>
      <xdr:row>39</xdr:row>
      <xdr:rowOff>72796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578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121894</xdr:rowOff>
    </xdr:from>
    <xdr:to>
      <xdr:col>24</xdr:col>
      <xdr:colOff>114300</xdr:colOff>
      <xdr:row>37</xdr:row>
      <xdr:rowOff>52044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80594</xdr:rowOff>
    </xdr:from>
    <xdr:to>
      <xdr:col>20</xdr:col>
      <xdr:colOff>38100</xdr:colOff>
      <xdr:row>37</xdr:row>
      <xdr:rowOff>10744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110465</xdr:rowOff>
    </xdr:from>
    <xdr:to>
      <xdr:col>15</xdr:col>
      <xdr:colOff>101600</xdr:colOff>
      <xdr:row>37</xdr:row>
      <xdr:rowOff>40615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20548</xdr:rowOff>
    </xdr:from>
    <xdr:to>
      <xdr:col>10</xdr:col>
      <xdr:colOff>165100</xdr:colOff>
      <xdr:row>39</xdr:row>
      <xdr:rowOff>122148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113275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21996</xdr:rowOff>
    </xdr:from>
    <xdr:to>
      <xdr:col>6</xdr:col>
      <xdr:colOff>38100</xdr:colOff>
      <xdr:row>39</xdr:row>
      <xdr:rowOff>123596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114723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41042</xdr:rowOff>
    </xdr:from>
    <xdr:to>
      <xdr:col>24</xdr:col>
      <xdr:colOff>63500</xdr:colOff>
      <xdr:row>58</xdr:row>
      <xdr:rowOff>53224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3692"/>
          <a:ext cx="838200" cy="18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93882</xdr:rowOff>
    </xdr:from>
    <xdr:to>
      <xdr:col>19</xdr:col>
      <xdr:colOff>177800</xdr:colOff>
      <xdr:row>58</xdr:row>
      <xdr:rowOff>53224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66532"/>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93882</xdr:rowOff>
    </xdr:from>
    <xdr:to>
      <xdr:col>15</xdr:col>
      <xdr:colOff>50800</xdr:colOff>
      <xdr:row>58</xdr:row>
      <xdr:rowOff>31344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6532"/>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31344</xdr:rowOff>
    </xdr:from>
    <xdr:to>
      <xdr:col>10</xdr:col>
      <xdr:colOff>114300</xdr:colOff>
      <xdr:row>58</xdr:row>
      <xdr:rowOff>111256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5444"/>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161692</xdr:rowOff>
    </xdr:from>
    <xdr:to>
      <xdr:col>24</xdr:col>
      <xdr:colOff>114300</xdr:colOff>
      <xdr:row>57</xdr:row>
      <xdr:rowOff>91842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2424</xdr:rowOff>
    </xdr:from>
    <xdr:to>
      <xdr:col>20</xdr:col>
      <xdr:colOff>38100</xdr:colOff>
      <xdr:row>58</xdr:row>
      <xdr:rowOff>104024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43082</xdr:rowOff>
    </xdr:from>
    <xdr:to>
      <xdr:col>15</xdr:col>
      <xdr:colOff>101600</xdr:colOff>
      <xdr:row>57</xdr:row>
      <xdr:rowOff>144682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151994</xdr:rowOff>
    </xdr:from>
    <xdr:to>
      <xdr:col>10</xdr:col>
      <xdr:colOff>165100</xdr:colOff>
      <xdr:row>58</xdr:row>
      <xdr:rowOff>82144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60456</xdr:rowOff>
    </xdr:from>
    <xdr:to>
      <xdr:col>6</xdr:col>
      <xdr:colOff>38100</xdr:colOff>
      <xdr:row>58</xdr:row>
      <xdr:rowOff>162056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1397</xdr:rowOff>
    </xdr:from>
    <xdr:to>
      <xdr:col>24</xdr:col>
      <xdr:colOff>63500</xdr:colOff>
      <xdr:row>71</xdr:row>
      <xdr:rowOff>146177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002897"/>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146177</xdr:rowOff>
    </xdr:from>
    <xdr:to>
      <xdr:col>19</xdr:col>
      <xdr:colOff>177800</xdr:colOff>
      <xdr:row>73</xdr:row>
      <xdr:rowOff>83947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19127"/>
          <a:ext cx="889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83947</xdr:rowOff>
    </xdr:from>
    <xdr:to>
      <xdr:col>15</xdr:col>
      <xdr:colOff>50800</xdr:colOff>
      <xdr:row>74</xdr:row>
      <xdr:rowOff>34798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9979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161417</xdr:rowOff>
    </xdr:from>
    <xdr:to>
      <xdr:col>10</xdr:col>
      <xdr:colOff>114300</xdr:colOff>
      <xdr:row>74</xdr:row>
      <xdr:rowOff>34798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77267"/>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122047</xdr:rowOff>
    </xdr:from>
    <xdr:to>
      <xdr:col>24</xdr:col>
      <xdr:colOff>114300</xdr:colOff>
      <xdr:row>70</xdr:row>
      <xdr:rowOff>52197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1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75074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19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95377</xdr:rowOff>
    </xdr:from>
    <xdr:to>
      <xdr:col>20</xdr:col>
      <xdr:colOff>38100</xdr:colOff>
      <xdr:row>72</xdr:row>
      <xdr:rowOff>25527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42054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0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33147</xdr:rowOff>
    </xdr:from>
    <xdr:to>
      <xdr:col>15</xdr:col>
      <xdr:colOff>101600</xdr:colOff>
      <xdr:row>73</xdr:row>
      <xdr:rowOff>134747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151274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3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155448</xdr:rowOff>
    </xdr:from>
    <xdr:to>
      <xdr:col>10</xdr:col>
      <xdr:colOff>165100</xdr:colOff>
      <xdr:row>74</xdr:row>
      <xdr:rowOff>85598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102125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4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110617</xdr:rowOff>
    </xdr:from>
    <xdr:to>
      <xdr:col>6</xdr:col>
      <xdr:colOff>38100</xdr:colOff>
      <xdr:row>74</xdr:row>
      <xdr:rowOff>40767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57294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0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140157</xdr:rowOff>
    </xdr:from>
    <xdr:to>
      <xdr:col>24</xdr:col>
      <xdr:colOff>63500</xdr:colOff>
      <xdr:row>96</xdr:row>
      <xdr:rowOff>64452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85007"/>
          <a:ext cx="838200" cy="4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140157</xdr:rowOff>
    </xdr:from>
    <xdr:to>
      <xdr:col>19</xdr:col>
      <xdr:colOff>177800</xdr:colOff>
      <xdr:row>97</xdr:row>
      <xdr:rowOff>159893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85007"/>
          <a:ext cx="889000" cy="7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159893</xdr:rowOff>
    </xdr:from>
    <xdr:to>
      <xdr:col>15</xdr:col>
      <xdr:colOff>50800</xdr:colOff>
      <xdr:row>98</xdr:row>
      <xdr:rowOff>74892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0543"/>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74892</xdr:rowOff>
    </xdr:from>
    <xdr:to>
      <xdr:col>10</xdr:col>
      <xdr:colOff>114300</xdr:colOff>
      <xdr:row>99</xdr:row>
      <xdr:rowOff>24752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6992"/>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13652</xdr:rowOff>
    </xdr:from>
    <xdr:to>
      <xdr:col>24</xdr:col>
      <xdr:colOff>114300</xdr:colOff>
      <xdr:row>96</xdr:row>
      <xdr:rowOff>115252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163529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89357</xdr:rowOff>
    </xdr:from>
    <xdr:to>
      <xdr:col>20</xdr:col>
      <xdr:colOff>38100</xdr:colOff>
      <xdr:row>94</xdr:row>
      <xdr:rowOff>19507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10634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109093</xdr:rowOff>
    </xdr:from>
    <xdr:to>
      <xdr:col>15</xdr:col>
      <xdr:colOff>101600</xdr:colOff>
      <xdr:row>98</xdr:row>
      <xdr:rowOff>39243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24092</xdr:rowOff>
    </xdr:from>
    <xdr:to>
      <xdr:col>10</xdr:col>
      <xdr:colOff>165100</xdr:colOff>
      <xdr:row>98</xdr:row>
      <xdr:rowOff>125692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116819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145402</xdr:rowOff>
    </xdr:from>
    <xdr:to>
      <xdr:col>6</xdr:col>
      <xdr:colOff>38100</xdr:colOff>
      <xdr:row>99</xdr:row>
      <xdr:rowOff>75552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92079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127086</xdr:rowOff>
    </xdr:from>
    <xdr:to>
      <xdr:col>55</xdr:col>
      <xdr:colOff>0</xdr:colOff>
      <xdr:row>37</xdr:row>
      <xdr:rowOff>137236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70736"/>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492</xdr:rowOff>
    </xdr:from>
    <xdr:to>
      <xdr:col>50</xdr:col>
      <xdr:colOff>114300</xdr:colOff>
      <xdr:row>37</xdr:row>
      <xdr:rowOff>137236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01242"/>
          <a:ext cx="889000" cy="4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492</xdr:rowOff>
    </xdr:from>
    <xdr:to>
      <xdr:col>45</xdr:col>
      <xdr:colOff>177800</xdr:colOff>
      <xdr:row>37</xdr:row>
      <xdr:rowOff>140560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01242"/>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140560</xdr:rowOff>
    </xdr:from>
    <xdr:to>
      <xdr:col>41</xdr:col>
      <xdr:colOff>50800</xdr:colOff>
      <xdr:row>37</xdr:row>
      <xdr:rowOff>145822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421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76286</xdr:rowOff>
    </xdr:from>
    <xdr:to>
      <xdr:col>55</xdr:col>
      <xdr:colOff>50800</xdr:colOff>
      <xdr:row>38</xdr:row>
      <xdr:rowOff>6436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86436</xdr:rowOff>
    </xdr:from>
    <xdr:to>
      <xdr:col>50</xdr:col>
      <xdr:colOff>165100</xdr:colOff>
      <xdr:row>38</xdr:row>
      <xdr:rowOff>16586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121142</xdr:rowOff>
    </xdr:from>
    <xdr:to>
      <xdr:col>46</xdr:col>
      <xdr:colOff>38100</xdr:colOff>
      <xdr:row>35</xdr:row>
      <xdr:rowOff>51292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42419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89760</xdr:rowOff>
    </xdr:from>
    <xdr:to>
      <xdr:col>41</xdr:col>
      <xdr:colOff>101600</xdr:colOff>
      <xdr:row>38</xdr:row>
      <xdr:rowOff>19910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95022</xdr:rowOff>
    </xdr:from>
    <xdr:to>
      <xdr:col>36</xdr:col>
      <xdr:colOff>165100</xdr:colOff>
      <xdr:row>38</xdr:row>
      <xdr:rowOff>25172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43059</xdr:rowOff>
    </xdr:from>
    <xdr:to>
      <xdr:col>55</xdr:col>
      <xdr:colOff>0</xdr:colOff>
      <xdr:row>59</xdr:row>
      <xdr:rowOff>83941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44259"/>
          <a:ext cx="838200" cy="5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43059</xdr:rowOff>
    </xdr:from>
    <xdr:to>
      <xdr:col>50</xdr:col>
      <xdr:colOff>114300</xdr:colOff>
      <xdr:row>57</xdr:row>
      <xdr:rowOff>147834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4259"/>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66472</xdr:rowOff>
    </xdr:from>
    <xdr:to>
      <xdr:col>45</xdr:col>
      <xdr:colOff>177800</xdr:colOff>
      <xdr:row>57</xdr:row>
      <xdr:rowOff>147834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67672"/>
          <a:ext cx="889000" cy="25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66472</xdr:rowOff>
    </xdr:from>
    <xdr:to>
      <xdr:col>41</xdr:col>
      <xdr:colOff>50800</xdr:colOff>
      <xdr:row>58</xdr:row>
      <xdr:rowOff>141700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67672"/>
          <a:ext cx="889000" cy="4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33141</xdr:rowOff>
    </xdr:from>
    <xdr:to>
      <xdr:col>55</xdr:col>
      <xdr:colOff>50800</xdr:colOff>
      <xdr:row>59</xdr:row>
      <xdr:rowOff>134741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1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119518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163709</xdr:rowOff>
    </xdr:from>
    <xdr:to>
      <xdr:col>50</xdr:col>
      <xdr:colOff>165100</xdr:colOff>
      <xdr:row>56</xdr:row>
      <xdr:rowOff>93859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84986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97034</xdr:rowOff>
    </xdr:from>
    <xdr:to>
      <xdr:col>46</xdr:col>
      <xdr:colOff>38100</xdr:colOff>
      <xdr:row>58</xdr:row>
      <xdr:rowOff>27184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18311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15672</xdr:rowOff>
    </xdr:from>
    <xdr:to>
      <xdr:col>41</xdr:col>
      <xdr:colOff>101600</xdr:colOff>
      <xdr:row>56</xdr:row>
      <xdr:rowOff>117272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108399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90900</xdr:rowOff>
    </xdr:from>
    <xdr:to>
      <xdr:col>36</xdr:col>
      <xdr:colOff>165100</xdr:colOff>
      <xdr:row>59</xdr:row>
      <xdr:rowOff>21050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134252</xdr:rowOff>
    </xdr:from>
    <xdr:to>
      <xdr:col>55</xdr:col>
      <xdr:colOff>0</xdr:colOff>
      <xdr:row>79</xdr:row>
      <xdr:rowOff>12942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7352"/>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96932</xdr:rowOff>
    </xdr:from>
    <xdr:to>
      <xdr:col>50</xdr:col>
      <xdr:colOff>114300</xdr:colOff>
      <xdr:row>78</xdr:row>
      <xdr:rowOff>134252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0032"/>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161989</xdr:rowOff>
    </xdr:from>
    <xdr:to>
      <xdr:col>45</xdr:col>
      <xdr:colOff>177800</xdr:colOff>
      <xdr:row>78</xdr:row>
      <xdr:rowOff>96932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20739"/>
          <a:ext cx="889000" cy="44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161989</xdr:rowOff>
    </xdr:from>
    <xdr:to>
      <xdr:col>41</xdr:col>
      <xdr:colOff>50800</xdr:colOff>
      <xdr:row>78</xdr:row>
      <xdr:rowOff>164255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20739"/>
          <a:ext cx="889000" cy="5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133592</xdr:rowOff>
    </xdr:from>
    <xdr:to>
      <xdr:col>55</xdr:col>
      <xdr:colOff>50800</xdr:colOff>
      <xdr:row>79</xdr:row>
      <xdr:rowOff>63742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48519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83452</xdr:rowOff>
    </xdr:from>
    <xdr:to>
      <xdr:col>50</xdr:col>
      <xdr:colOff>165100</xdr:colOff>
      <xdr:row>79</xdr:row>
      <xdr:rowOff>13602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46132</xdr:rowOff>
    </xdr:from>
    <xdr:to>
      <xdr:col>46</xdr:col>
      <xdr:colOff>38100</xdr:colOff>
      <xdr:row>78</xdr:row>
      <xdr:rowOff>147732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111189</xdr:rowOff>
    </xdr:from>
    <xdr:to>
      <xdr:col>41</xdr:col>
      <xdr:colOff>101600</xdr:colOff>
      <xdr:row>76</xdr:row>
      <xdr:rowOff>41339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57866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113455</xdr:rowOff>
    </xdr:from>
    <xdr:to>
      <xdr:col>36</xdr:col>
      <xdr:colOff>165100</xdr:colOff>
      <xdr:row>79</xdr:row>
      <xdr:rowOff>43605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34732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86740</xdr:rowOff>
    </xdr:from>
    <xdr:to>
      <xdr:col>55</xdr:col>
      <xdr:colOff>0</xdr:colOff>
      <xdr:row>98</xdr:row>
      <xdr:rowOff>27629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17390"/>
          <a:ext cx="838200" cy="1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128346</xdr:rowOff>
    </xdr:from>
    <xdr:to>
      <xdr:col>50</xdr:col>
      <xdr:colOff>114300</xdr:colOff>
      <xdr:row>98</xdr:row>
      <xdr:rowOff>27629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58996"/>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128346</xdr:rowOff>
    </xdr:from>
    <xdr:to>
      <xdr:col>45</xdr:col>
      <xdr:colOff>177800</xdr:colOff>
      <xdr:row>98</xdr:row>
      <xdr:rowOff>69520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58996"/>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29877</xdr:rowOff>
    </xdr:from>
    <xdr:to>
      <xdr:col>41</xdr:col>
      <xdr:colOff>50800</xdr:colOff>
      <xdr:row>98</xdr:row>
      <xdr:rowOff>69520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60527"/>
          <a:ext cx="889000" cy="2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35940</xdr:rowOff>
    </xdr:from>
    <xdr:to>
      <xdr:col>55</xdr:col>
      <xdr:colOff>50800</xdr:colOff>
      <xdr:row>97</xdr:row>
      <xdr:rowOff>137540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148279</xdr:rowOff>
    </xdr:from>
    <xdr:to>
      <xdr:col>50</xdr:col>
      <xdr:colOff>165100</xdr:colOff>
      <xdr:row>98</xdr:row>
      <xdr:rowOff>78429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69556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8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77546</xdr:rowOff>
    </xdr:from>
    <xdr:to>
      <xdr:col>46</xdr:col>
      <xdr:colOff>38100</xdr:colOff>
      <xdr:row>98</xdr:row>
      <xdr:rowOff>7696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170273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18720</xdr:rowOff>
    </xdr:from>
    <xdr:to>
      <xdr:col>41</xdr:col>
      <xdr:colOff>101600</xdr:colOff>
      <xdr:row>98</xdr:row>
      <xdr:rowOff>120320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111447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69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150527</xdr:rowOff>
    </xdr:from>
    <xdr:to>
      <xdr:col>36</xdr:col>
      <xdr:colOff>165100</xdr:colOff>
      <xdr:row>97</xdr:row>
      <xdr:rowOff>80677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71804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35458</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35458</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156108</xdr:rowOff>
    </xdr:from>
    <xdr:to>
      <xdr:col>76</xdr:col>
      <xdr:colOff>165100</xdr:colOff>
      <xdr:row>39</xdr:row>
      <xdr:rowOff>86258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87122</xdr:rowOff>
    </xdr:from>
    <xdr:to>
      <xdr:col>85</xdr:col>
      <xdr:colOff>127000</xdr:colOff>
      <xdr:row>75</xdr:row>
      <xdr:rowOff>107448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45872"/>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87122</xdr:rowOff>
    </xdr:from>
    <xdr:to>
      <xdr:col>81</xdr:col>
      <xdr:colOff>50800</xdr:colOff>
      <xdr:row>75</xdr:row>
      <xdr:rowOff>167190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45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164655</xdr:rowOff>
    </xdr:from>
    <xdr:to>
      <xdr:col>76</xdr:col>
      <xdr:colOff>114300</xdr:colOff>
      <xdr:row>75</xdr:row>
      <xdr:rowOff>167190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23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87903</xdr:rowOff>
    </xdr:from>
    <xdr:to>
      <xdr:col>71</xdr:col>
      <xdr:colOff>177800</xdr:colOff>
      <xdr:row>75</xdr:row>
      <xdr:rowOff>164655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46653"/>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56648</xdr:rowOff>
    </xdr:from>
    <xdr:to>
      <xdr:col>85</xdr:col>
      <xdr:colOff>177800</xdr:colOff>
      <xdr:row>75</xdr:row>
      <xdr:rowOff>158248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35075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36322</xdr:rowOff>
    </xdr:from>
    <xdr:to>
      <xdr:col>81</xdr:col>
      <xdr:colOff>101600</xdr:colOff>
      <xdr:row>75</xdr:row>
      <xdr:rowOff>137922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129049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116389</xdr:rowOff>
    </xdr:from>
    <xdr:to>
      <xdr:col>76</xdr:col>
      <xdr:colOff>165100</xdr:colOff>
      <xdr:row>76</xdr:row>
      <xdr:rowOff>46540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75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37667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113856</xdr:rowOff>
    </xdr:from>
    <xdr:to>
      <xdr:col>72</xdr:col>
      <xdr:colOff>38100</xdr:colOff>
      <xdr:row>76</xdr:row>
      <xdr:rowOff>44007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7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37103</xdr:rowOff>
    </xdr:from>
    <xdr:to>
      <xdr:col>67</xdr:col>
      <xdr:colOff>101600</xdr:colOff>
      <xdr:row>75</xdr:row>
      <xdr:rowOff>138703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129830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xdr:rowOff>
    </xdr:from>
    <xdr:to>
      <xdr:col>85</xdr:col>
      <xdr:colOff>127000</xdr:colOff>
      <xdr:row>97</xdr:row>
      <xdr:rowOff>106857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32086"/>
          <a:ext cx="838200" cy="10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106857</xdr:rowOff>
    </xdr:from>
    <xdr:to>
      <xdr:col>81</xdr:col>
      <xdr:colOff>50800</xdr:colOff>
      <xdr:row>98</xdr:row>
      <xdr:rowOff>86303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37507"/>
          <a:ext cx="889000" cy="1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70358</xdr:rowOff>
    </xdr:from>
    <xdr:to>
      <xdr:col>76</xdr:col>
      <xdr:colOff>114300</xdr:colOff>
      <xdr:row>98</xdr:row>
      <xdr:rowOff>86303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7245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155797</xdr:rowOff>
    </xdr:from>
    <xdr:to>
      <xdr:col>71</xdr:col>
      <xdr:colOff>177800</xdr:colOff>
      <xdr:row>98</xdr:row>
      <xdr:rowOff>70358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86447"/>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122086</xdr:rowOff>
    </xdr:from>
    <xdr:to>
      <xdr:col>85</xdr:col>
      <xdr:colOff>177800</xdr:colOff>
      <xdr:row>97</xdr:row>
      <xdr:rowOff>52236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100513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56057</xdr:rowOff>
    </xdr:from>
    <xdr:to>
      <xdr:col>81</xdr:col>
      <xdr:colOff>101600</xdr:colOff>
      <xdr:row>97</xdr:row>
      <xdr:rowOff>157657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148784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35503</xdr:rowOff>
    </xdr:from>
    <xdr:to>
      <xdr:col>76</xdr:col>
      <xdr:colOff>165100</xdr:colOff>
      <xdr:row>98</xdr:row>
      <xdr:rowOff>137103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128230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19558</xdr:rowOff>
    </xdr:from>
    <xdr:to>
      <xdr:col>72</xdr:col>
      <xdr:colOff>38100</xdr:colOff>
      <xdr:row>98</xdr:row>
      <xdr:rowOff>121158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112285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104997</xdr:rowOff>
    </xdr:from>
    <xdr:to>
      <xdr:col>67</xdr:col>
      <xdr:colOff>101600</xdr:colOff>
      <xdr:row>98</xdr:row>
      <xdr:rowOff>35147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51674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21971</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21971</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142621</xdr:rowOff>
    </xdr:from>
    <xdr:to>
      <xdr:col>107</xdr:col>
      <xdr:colOff>101600</xdr:colOff>
      <xdr:row>39</xdr:row>
      <xdr:rowOff>72771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63898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8427</xdr:rowOff>
    </xdr:from>
    <xdr:to>
      <xdr:col>116</xdr:col>
      <xdr:colOff>63500</xdr:colOff>
      <xdr:row>58</xdr:row>
      <xdr:rowOff>13913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5252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170732</xdr:rowOff>
    </xdr:from>
    <xdr:to>
      <xdr:col>111</xdr:col>
      <xdr:colOff>177800</xdr:colOff>
      <xdr:row>58</xdr:row>
      <xdr:rowOff>8427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433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103010</xdr:rowOff>
    </xdr:from>
    <xdr:to>
      <xdr:col>107</xdr:col>
      <xdr:colOff>50800</xdr:colOff>
      <xdr:row>57</xdr:row>
      <xdr:rowOff>170732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75660"/>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16142</xdr:rowOff>
    </xdr:from>
    <xdr:to>
      <xdr:col>102</xdr:col>
      <xdr:colOff>114300</xdr:colOff>
      <xdr:row>57</xdr:row>
      <xdr:rowOff>103010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134563</xdr:rowOff>
    </xdr:from>
    <xdr:to>
      <xdr:col>116</xdr:col>
      <xdr:colOff>114300</xdr:colOff>
      <xdr:row>58</xdr:row>
      <xdr:rowOff>64713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49490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129077</xdr:rowOff>
    </xdr:from>
    <xdr:to>
      <xdr:col>112</xdr:col>
      <xdr:colOff>38100</xdr:colOff>
      <xdr:row>58</xdr:row>
      <xdr:rowOff>59227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50354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99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119932</xdr:rowOff>
    </xdr:from>
    <xdr:to>
      <xdr:col>107</xdr:col>
      <xdr:colOff>101600</xdr:colOff>
      <xdr:row>58</xdr:row>
      <xdr:rowOff>50082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41209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99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52210</xdr:rowOff>
    </xdr:from>
    <xdr:to>
      <xdr:col>102</xdr:col>
      <xdr:colOff>165100</xdr:colOff>
      <xdr:row>57</xdr:row>
      <xdr:rowOff>153810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144937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136792</xdr:rowOff>
    </xdr:from>
    <xdr:to>
      <xdr:col>98</xdr:col>
      <xdr:colOff>38100</xdr:colOff>
      <xdr:row>56</xdr:row>
      <xdr:rowOff>66942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83469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45288</xdr:rowOff>
    </xdr:from>
    <xdr:to>
      <xdr:col>116</xdr:col>
      <xdr:colOff>63500</xdr:colOff>
      <xdr:row>73</xdr:row>
      <xdr:rowOff>99330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61138"/>
          <a:ext cx="8382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99330</xdr:rowOff>
    </xdr:from>
    <xdr:to>
      <xdr:col>111</xdr:col>
      <xdr:colOff>177800</xdr:colOff>
      <xdr:row>74</xdr:row>
      <xdr:rowOff>60696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15180"/>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60696</xdr:rowOff>
    </xdr:from>
    <xdr:to>
      <xdr:col>107</xdr:col>
      <xdr:colOff>50800</xdr:colOff>
      <xdr:row>74</xdr:row>
      <xdr:rowOff>89545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47996"/>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48992</xdr:rowOff>
    </xdr:from>
    <xdr:to>
      <xdr:col>102</xdr:col>
      <xdr:colOff>114300</xdr:colOff>
      <xdr:row>74</xdr:row>
      <xdr:rowOff>89545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36292"/>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165938</xdr:rowOff>
    </xdr:from>
    <xdr:to>
      <xdr:col>116</xdr:col>
      <xdr:colOff>114300</xdr:colOff>
      <xdr:row>73</xdr:row>
      <xdr:rowOff>96088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17365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48530</xdr:rowOff>
    </xdr:from>
    <xdr:to>
      <xdr:col>112</xdr:col>
      <xdr:colOff>38100</xdr:colOff>
      <xdr:row>73</xdr:row>
      <xdr:rowOff>150130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166657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9896</xdr:rowOff>
    </xdr:from>
    <xdr:to>
      <xdr:col>107</xdr:col>
      <xdr:colOff>101600</xdr:colOff>
      <xdr:row>74</xdr:row>
      <xdr:rowOff>111496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128023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38745</xdr:rowOff>
    </xdr:from>
    <xdr:to>
      <xdr:col>102</xdr:col>
      <xdr:colOff>165100</xdr:colOff>
      <xdr:row>74</xdr:row>
      <xdr:rowOff>140345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131472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169642</xdr:rowOff>
    </xdr:from>
    <xdr:to>
      <xdr:col>98</xdr:col>
      <xdr:colOff>38100</xdr:colOff>
      <xdr:row>74</xdr:row>
      <xdr:rowOff>99792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90919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扶助費の住民一人当たりのコストは、類似団体平均及び埼玉県平均を下回っており、対前年度比で</a:t>
          </a:r>
          <a:r>
            <a:rPr kumimoji="1" lang="en-US" altLang="ja-JP" sz="1100">
              <a:solidFill>
                <a:schemeClr val="dk1"/>
              </a:solidFill>
              <a:effectLst/>
              <a:latin typeface="+mn-lt"/>
              <a:ea typeface="+mn-ea"/>
              <a:cs typeface="+mn-cs"/>
            </a:rPr>
            <a:t>11,513</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92,975</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年度に子育て世帯や住民税非課税世帯に対する臨時特別給付金を実施した影響である。</a:t>
          </a:r>
          <a:endParaRPr lang="ja-JP" altLang="ja-JP" sz="1400">
            <a:effectLst/>
          </a:endParaRPr>
        </a:p>
        <a:p>
          <a:r>
            <a:rPr kumimoji="1" lang="ja-JP" altLang="ja-JP" sz="1100">
              <a:solidFill>
                <a:schemeClr val="dk1"/>
              </a:solidFill>
              <a:effectLst/>
              <a:latin typeface="+mn-lt"/>
              <a:ea typeface="+mn-ea"/>
              <a:cs typeface="+mn-cs"/>
            </a:rPr>
            <a:t>　普通建設事業費の住民一人当たりのコストは、</a:t>
          </a:r>
          <a:r>
            <a:rPr kumimoji="1" lang="en-US" altLang="ja-JP" sz="1100">
              <a:solidFill>
                <a:schemeClr val="dk1"/>
              </a:solidFill>
              <a:effectLst/>
              <a:latin typeface="+mn-lt"/>
              <a:ea typeface="+mn-ea"/>
              <a:cs typeface="+mn-cs"/>
            </a:rPr>
            <a:t>17,927</a:t>
          </a:r>
          <a:r>
            <a:rPr kumimoji="1" lang="ja-JP" altLang="ja-JP" sz="1100">
              <a:solidFill>
                <a:schemeClr val="dk1"/>
              </a:solidFill>
              <a:effectLst/>
              <a:latin typeface="+mn-lt"/>
              <a:ea typeface="+mn-ea"/>
              <a:cs typeface="+mn-cs"/>
            </a:rPr>
            <a:t>円となり、対前年度比で</a:t>
          </a:r>
          <a:r>
            <a:rPr kumimoji="1" lang="en-US" altLang="ja-JP" sz="1100">
              <a:solidFill>
                <a:schemeClr val="dk1"/>
              </a:solidFill>
              <a:effectLst/>
              <a:latin typeface="+mn-lt"/>
              <a:ea typeface="+mn-ea"/>
              <a:cs typeface="+mn-cs"/>
            </a:rPr>
            <a:t>29,146</a:t>
          </a:r>
          <a:r>
            <a:rPr kumimoji="1" lang="ja-JP" altLang="ja-JP" sz="1100">
              <a:solidFill>
                <a:schemeClr val="dk1"/>
              </a:solidFill>
              <a:effectLst/>
              <a:latin typeface="+mn-lt"/>
              <a:ea typeface="+mn-ea"/>
              <a:cs typeface="+mn-cs"/>
            </a:rPr>
            <a:t>円減と大きく減少している。これは、令和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年度に済生会新病院建設工事等補助金を支出した影響である。</a:t>
          </a:r>
          <a:endParaRPr lang="ja-JP" altLang="ja-JP" sz="1400">
            <a:effectLst/>
          </a:endParaRPr>
        </a:p>
        <a:p>
          <a:r>
            <a:rPr kumimoji="1" lang="ja-JP" altLang="ja-JP" sz="1100">
              <a:solidFill>
                <a:schemeClr val="dk1"/>
              </a:solidFill>
              <a:effectLst/>
              <a:latin typeface="+mn-lt"/>
              <a:ea typeface="+mn-ea"/>
              <a:cs typeface="+mn-cs"/>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49349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42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91258</xdr:rowOff>
    </xdr:from>
    <xdr:to>
      <xdr:col>19</xdr:col>
      <xdr:colOff>177800</xdr:colOff>
      <xdr:row>34</xdr:row>
      <xdr:rowOff>44994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49108"/>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74930</xdr:rowOff>
    </xdr:from>
    <xdr:to>
      <xdr:col>15</xdr:col>
      <xdr:colOff>50800</xdr:colOff>
      <xdr:row>33</xdr:row>
      <xdr:rowOff>91258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327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19957</xdr:rowOff>
    </xdr:from>
    <xdr:to>
      <xdr:col>10</xdr:col>
      <xdr:colOff>114300</xdr:colOff>
      <xdr:row>33</xdr:row>
      <xdr:rowOff>74930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169999</xdr:rowOff>
    </xdr:from>
    <xdr:to>
      <xdr:col>24</xdr:col>
      <xdr:colOff>114300</xdr:colOff>
      <xdr:row>34</xdr:row>
      <xdr:rowOff>100149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40458</xdr:rowOff>
    </xdr:from>
    <xdr:to>
      <xdr:col>15</xdr:col>
      <xdr:colOff>101600</xdr:colOff>
      <xdr:row>33</xdr:row>
      <xdr:rowOff>142058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158585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24130</xdr:rowOff>
    </xdr:from>
    <xdr:to>
      <xdr:col>10</xdr:col>
      <xdr:colOff>165100</xdr:colOff>
      <xdr:row>33</xdr:row>
      <xdr:rowOff>125730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142257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140607</xdr:rowOff>
    </xdr:from>
    <xdr:to>
      <xdr:col>6</xdr:col>
      <xdr:colOff>38100</xdr:colOff>
      <xdr:row>32</xdr:row>
      <xdr:rowOff>70757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87284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53721</xdr:rowOff>
    </xdr:from>
    <xdr:to>
      <xdr:col>24</xdr:col>
      <xdr:colOff>63500</xdr:colOff>
      <xdr:row>57</xdr:row>
      <xdr:rowOff>127698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26371"/>
          <a:ext cx="8382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35420</xdr:rowOff>
    </xdr:from>
    <xdr:to>
      <xdr:col>19</xdr:col>
      <xdr:colOff>177800</xdr:colOff>
      <xdr:row>57</xdr:row>
      <xdr:rowOff>127698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79370"/>
          <a:ext cx="889000" cy="1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35420</xdr:rowOff>
    </xdr:from>
    <xdr:to>
      <xdr:col>15</xdr:col>
      <xdr:colOff>50800</xdr:colOff>
      <xdr:row>58</xdr:row>
      <xdr:rowOff>132956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79370"/>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105690</xdr:rowOff>
    </xdr:from>
    <xdr:to>
      <xdr:col>10</xdr:col>
      <xdr:colOff>114300</xdr:colOff>
      <xdr:row>58</xdr:row>
      <xdr:rowOff>132956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9790"/>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xdr:rowOff>
    </xdr:from>
    <xdr:to>
      <xdr:col>24</xdr:col>
      <xdr:colOff>114300</xdr:colOff>
      <xdr:row>57</xdr:row>
      <xdr:rowOff>104521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152798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76898</xdr:rowOff>
    </xdr:from>
    <xdr:to>
      <xdr:col>20</xdr:col>
      <xdr:colOff>38100</xdr:colOff>
      <xdr:row>58</xdr:row>
      <xdr:rowOff>7048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156070</xdr:rowOff>
    </xdr:from>
    <xdr:to>
      <xdr:col>15</xdr:col>
      <xdr:colOff>101600</xdr:colOff>
      <xdr:row>51</xdr:row>
      <xdr:rowOff>86220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77347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82156</xdr:rowOff>
    </xdr:from>
    <xdr:to>
      <xdr:col>10</xdr:col>
      <xdr:colOff>165100</xdr:colOff>
      <xdr:row>59</xdr:row>
      <xdr:rowOff>12306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54890</xdr:rowOff>
    </xdr:from>
    <xdr:to>
      <xdr:col>6</xdr:col>
      <xdr:colOff>38100</xdr:colOff>
      <xdr:row>58</xdr:row>
      <xdr:rowOff>156490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89103</xdr:rowOff>
    </xdr:from>
    <xdr:to>
      <xdr:col>24</xdr:col>
      <xdr:colOff>63500</xdr:colOff>
      <xdr:row>75</xdr:row>
      <xdr:rowOff>70777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76403"/>
          <a:ext cx="838200" cy="1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89103</xdr:rowOff>
    </xdr:from>
    <xdr:to>
      <xdr:col>19</xdr:col>
      <xdr:colOff>177800</xdr:colOff>
      <xdr:row>76</xdr:row>
      <xdr:rowOff>84589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6403"/>
          <a:ext cx="8890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84589</xdr:rowOff>
    </xdr:from>
    <xdr:to>
      <xdr:col>15</xdr:col>
      <xdr:colOff>50800</xdr:colOff>
      <xdr:row>77</xdr:row>
      <xdr:rowOff>58719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478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58719</xdr:rowOff>
    </xdr:from>
    <xdr:to>
      <xdr:col>10</xdr:col>
      <xdr:colOff>114300</xdr:colOff>
      <xdr:row>77</xdr:row>
      <xdr:rowOff>116269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0369"/>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19977</xdr:rowOff>
    </xdr:from>
    <xdr:to>
      <xdr:col>24</xdr:col>
      <xdr:colOff>114300</xdr:colOff>
      <xdr:row>75</xdr:row>
      <xdr:rowOff>121577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169854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38303</xdr:rowOff>
    </xdr:from>
    <xdr:to>
      <xdr:col>20</xdr:col>
      <xdr:colOff>38100</xdr:colOff>
      <xdr:row>74</xdr:row>
      <xdr:rowOff>139903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131030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33789</xdr:rowOff>
    </xdr:from>
    <xdr:to>
      <xdr:col>15</xdr:col>
      <xdr:colOff>101600</xdr:colOff>
      <xdr:row>76</xdr:row>
      <xdr:rowOff>135389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126516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7919</xdr:rowOff>
    </xdr:from>
    <xdr:to>
      <xdr:col>10</xdr:col>
      <xdr:colOff>165100</xdr:colOff>
      <xdr:row>77</xdr:row>
      <xdr:rowOff>109519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100646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65469</xdr:rowOff>
    </xdr:from>
    <xdr:to>
      <xdr:col>6</xdr:col>
      <xdr:colOff>38100</xdr:colOff>
      <xdr:row>77</xdr:row>
      <xdr:rowOff>167069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82231</xdr:rowOff>
    </xdr:from>
    <xdr:to>
      <xdr:col>24</xdr:col>
      <xdr:colOff>63500</xdr:colOff>
      <xdr:row>96</xdr:row>
      <xdr:rowOff>81338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55631"/>
          <a:ext cx="838200" cy="68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82231</xdr:rowOff>
    </xdr:from>
    <xdr:to>
      <xdr:col>19</xdr:col>
      <xdr:colOff>177800</xdr:colOff>
      <xdr:row>96</xdr:row>
      <xdr:rowOff>17697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55631"/>
          <a:ext cx="889000" cy="6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17697</xdr:rowOff>
    </xdr:from>
    <xdr:to>
      <xdr:col>15</xdr:col>
      <xdr:colOff>50800</xdr:colOff>
      <xdr:row>96</xdr:row>
      <xdr:rowOff>26543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76897"/>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26543</xdr:rowOff>
    </xdr:from>
    <xdr:to>
      <xdr:col>10</xdr:col>
      <xdr:colOff>114300</xdr:colOff>
      <xdr:row>97</xdr:row>
      <xdr:rowOff>20851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85743"/>
          <a:ext cx="889000" cy="1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30538</xdr:rowOff>
    </xdr:from>
    <xdr:to>
      <xdr:col>24</xdr:col>
      <xdr:colOff>114300</xdr:colOff>
      <xdr:row>96</xdr:row>
      <xdr:rowOff>132138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31431</xdr:rowOff>
    </xdr:from>
    <xdr:to>
      <xdr:col>20</xdr:col>
      <xdr:colOff>38100</xdr:colOff>
      <xdr:row>92</xdr:row>
      <xdr:rowOff>133031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149558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5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138347</xdr:rowOff>
    </xdr:from>
    <xdr:to>
      <xdr:col>15</xdr:col>
      <xdr:colOff>101600</xdr:colOff>
      <xdr:row>96</xdr:row>
      <xdr:rowOff>68497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147193</xdr:rowOff>
    </xdr:from>
    <xdr:to>
      <xdr:col>10</xdr:col>
      <xdr:colOff>165100</xdr:colOff>
      <xdr:row>96</xdr:row>
      <xdr:rowOff>77343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93870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141501</xdr:rowOff>
    </xdr:from>
    <xdr:to>
      <xdr:col>6</xdr:col>
      <xdr:colOff>38100</xdr:colOff>
      <xdr:row>97</xdr:row>
      <xdr:rowOff>71651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62778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69931</xdr:rowOff>
    </xdr:from>
    <xdr:to>
      <xdr:col>55</xdr:col>
      <xdr:colOff>0</xdr:colOff>
      <xdr:row>38</xdr:row>
      <xdr:rowOff>69931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59324</xdr:rowOff>
    </xdr:from>
    <xdr:to>
      <xdr:col>50</xdr:col>
      <xdr:colOff>114300</xdr:colOff>
      <xdr:row>38</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442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52467</xdr:rowOff>
    </xdr:from>
    <xdr:to>
      <xdr:col>45</xdr:col>
      <xdr:colOff>177800</xdr:colOff>
      <xdr:row>38</xdr:row>
      <xdr:rowOff>59324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756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38</xdr:row>
      <xdr:rowOff>52467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19131</xdr:rowOff>
    </xdr:from>
    <xdr:to>
      <xdr:col>55</xdr:col>
      <xdr:colOff>50800</xdr:colOff>
      <xdr:row>38</xdr:row>
      <xdr:rowOff>120731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105508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4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19131</xdr:rowOff>
    </xdr:from>
    <xdr:to>
      <xdr:col>50</xdr:col>
      <xdr:colOff>165100</xdr:colOff>
      <xdr:row>38</xdr:row>
      <xdr:rowOff>120731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111858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8524</xdr:rowOff>
    </xdr:from>
    <xdr:to>
      <xdr:col>46</xdr:col>
      <xdr:colOff>38100</xdr:colOff>
      <xdr:row>38</xdr:row>
      <xdr:rowOff>110124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101251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1667</xdr:rowOff>
    </xdr:from>
    <xdr:to>
      <xdr:col>41</xdr:col>
      <xdr:colOff>101600</xdr:colOff>
      <xdr:row>38</xdr:row>
      <xdr:rowOff>103267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94394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34865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54204</xdr:rowOff>
    </xdr:from>
    <xdr:to>
      <xdr:col>55</xdr:col>
      <xdr:colOff>0</xdr:colOff>
      <xdr:row>55</xdr:row>
      <xdr:rowOff>100335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83954"/>
          <a:ext cx="8382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32898</xdr:rowOff>
    </xdr:from>
    <xdr:to>
      <xdr:col>50</xdr:col>
      <xdr:colOff>114300</xdr:colOff>
      <xdr:row>55</xdr:row>
      <xdr:rowOff>54204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62648"/>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32898</xdr:rowOff>
    </xdr:from>
    <xdr:to>
      <xdr:col>45</xdr:col>
      <xdr:colOff>177800</xdr:colOff>
      <xdr:row>55</xdr:row>
      <xdr:rowOff>94483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62648"/>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85659</xdr:rowOff>
    </xdr:from>
    <xdr:to>
      <xdr:col>41</xdr:col>
      <xdr:colOff>50800</xdr:colOff>
      <xdr:row>55</xdr:row>
      <xdr:rowOff>94483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154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49535</xdr:rowOff>
    </xdr:from>
    <xdr:to>
      <xdr:col>55</xdr:col>
      <xdr:colOff>50800</xdr:colOff>
      <xdr:row>55</xdr:row>
      <xdr:rowOff>151135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72412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3404</xdr:rowOff>
    </xdr:from>
    <xdr:to>
      <xdr:col>50</xdr:col>
      <xdr:colOff>165100</xdr:colOff>
      <xdr:row>55</xdr:row>
      <xdr:rowOff>105004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121531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153548</xdr:rowOff>
    </xdr:from>
    <xdr:to>
      <xdr:col>46</xdr:col>
      <xdr:colOff>38100</xdr:colOff>
      <xdr:row>55</xdr:row>
      <xdr:rowOff>83698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100225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43683</xdr:rowOff>
    </xdr:from>
    <xdr:to>
      <xdr:col>41</xdr:col>
      <xdr:colOff>101600</xdr:colOff>
      <xdr:row>55</xdr:row>
      <xdr:rowOff>145283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161810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34859</xdr:rowOff>
    </xdr:from>
    <xdr:to>
      <xdr:col>36</xdr:col>
      <xdr:colOff>165100</xdr:colOff>
      <xdr:row>55</xdr:row>
      <xdr:rowOff>136459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152986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54203</xdr:rowOff>
    </xdr:from>
    <xdr:to>
      <xdr:col>55</xdr:col>
      <xdr:colOff>0</xdr:colOff>
      <xdr:row>78</xdr:row>
      <xdr:rowOff>93371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7303"/>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xdr:rowOff>
    </xdr:from>
    <xdr:to>
      <xdr:col>50</xdr:col>
      <xdr:colOff>114300</xdr:colOff>
      <xdr:row>78</xdr:row>
      <xdr:rowOff>93371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4936"/>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11836</xdr:rowOff>
    </xdr:from>
    <xdr:to>
      <xdr:col>45</xdr:col>
      <xdr:colOff>177800</xdr:colOff>
      <xdr:row>78</xdr:row>
      <xdr:rowOff>147816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4936"/>
          <a:ext cx="889000" cy="1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105868</xdr:rowOff>
    </xdr:from>
    <xdr:to>
      <xdr:col>41</xdr:col>
      <xdr:colOff>50800</xdr:colOff>
      <xdr:row>78</xdr:row>
      <xdr:rowOff>147816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7896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3403</xdr:rowOff>
    </xdr:from>
    <xdr:to>
      <xdr:col>55</xdr:col>
      <xdr:colOff>50800</xdr:colOff>
      <xdr:row>78</xdr:row>
      <xdr:rowOff>105003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89780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42571</xdr:rowOff>
    </xdr:from>
    <xdr:to>
      <xdr:col>50</xdr:col>
      <xdr:colOff>165100</xdr:colOff>
      <xdr:row>78</xdr:row>
      <xdr:rowOff>144171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135298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132486</xdr:rowOff>
    </xdr:from>
    <xdr:to>
      <xdr:col>46</xdr:col>
      <xdr:colOff>38100</xdr:colOff>
      <xdr:row>78</xdr:row>
      <xdr:rowOff>62636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53763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97016</xdr:rowOff>
    </xdr:from>
    <xdr:to>
      <xdr:col>41</xdr:col>
      <xdr:colOff>101600</xdr:colOff>
      <xdr:row>79</xdr:row>
      <xdr:rowOff>27166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18293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55068</xdr:rowOff>
    </xdr:from>
    <xdr:to>
      <xdr:col>36</xdr:col>
      <xdr:colOff>165100</xdr:colOff>
      <xdr:row>78</xdr:row>
      <xdr:rowOff>156668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23214</xdr:rowOff>
    </xdr:from>
    <xdr:to>
      <xdr:col>55</xdr:col>
      <xdr:colOff>0</xdr:colOff>
      <xdr:row>98</xdr:row>
      <xdr:rowOff>26763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5314"/>
          <a:ext cx="8382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26763</xdr:rowOff>
    </xdr:from>
    <xdr:to>
      <xdr:col>50</xdr:col>
      <xdr:colOff>114300</xdr:colOff>
      <xdr:row>98</xdr:row>
      <xdr:rowOff>33629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28863"/>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33629</xdr:rowOff>
    </xdr:from>
    <xdr:to>
      <xdr:col>45</xdr:col>
      <xdr:colOff>177800</xdr:colOff>
      <xdr:row>98</xdr:row>
      <xdr:rowOff>34151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3572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26484</xdr:rowOff>
    </xdr:from>
    <xdr:to>
      <xdr:col>41</xdr:col>
      <xdr:colOff>50800</xdr:colOff>
      <xdr:row>98</xdr:row>
      <xdr:rowOff>34151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28584"/>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143864</xdr:rowOff>
    </xdr:from>
    <xdr:to>
      <xdr:col>55</xdr:col>
      <xdr:colOff>50800</xdr:colOff>
      <xdr:row>98</xdr:row>
      <xdr:rowOff>74014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58791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147413</xdr:rowOff>
    </xdr:from>
    <xdr:to>
      <xdr:col>50</xdr:col>
      <xdr:colOff>165100</xdr:colOff>
      <xdr:row>98</xdr:row>
      <xdr:rowOff>77563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68690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154279</xdr:rowOff>
    </xdr:from>
    <xdr:to>
      <xdr:col>46</xdr:col>
      <xdr:colOff>38100</xdr:colOff>
      <xdr:row>98</xdr:row>
      <xdr:rowOff>84429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154801</xdr:rowOff>
    </xdr:from>
    <xdr:to>
      <xdr:col>41</xdr:col>
      <xdr:colOff>101600</xdr:colOff>
      <xdr:row>98</xdr:row>
      <xdr:rowOff>84951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76078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147134</xdr:rowOff>
    </xdr:from>
    <xdr:to>
      <xdr:col>36</xdr:col>
      <xdr:colOff>165100</xdr:colOff>
      <xdr:row>98</xdr:row>
      <xdr:rowOff>77284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170752</xdr:rowOff>
    </xdr:from>
    <xdr:to>
      <xdr:col>85</xdr:col>
      <xdr:colOff>127000</xdr:colOff>
      <xdr:row>37</xdr:row>
      <xdr:rowOff>21590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4295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75502</xdr:rowOff>
    </xdr:from>
    <xdr:to>
      <xdr:col>81</xdr:col>
      <xdr:colOff>50800</xdr:colOff>
      <xdr:row>36</xdr:row>
      <xdr:rowOff>170752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76252"/>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75502</xdr:rowOff>
    </xdr:from>
    <xdr:to>
      <xdr:col>76</xdr:col>
      <xdr:colOff>114300</xdr:colOff>
      <xdr:row>36</xdr:row>
      <xdr:rowOff>134080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76252"/>
          <a:ext cx="889000" cy="2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134080</xdr:rowOff>
    </xdr:from>
    <xdr:to>
      <xdr:col>71</xdr:col>
      <xdr:colOff>177800</xdr:colOff>
      <xdr:row>36</xdr:row>
      <xdr:rowOff>160369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628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142240</xdr:rowOff>
    </xdr:from>
    <xdr:to>
      <xdr:col>85</xdr:col>
      <xdr:colOff>177800</xdr:colOff>
      <xdr:row>37</xdr:row>
      <xdr:rowOff>72390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120667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119952</xdr:rowOff>
    </xdr:from>
    <xdr:to>
      <xdr:col>81</xdr:col>
      <xdr:colOff>101600</xdr:colOff>
      <xdr:row>37</xdr:row>
      <xdr:rowOff>50102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41229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24702</xdr:rowOff>
    </xdr:from>
    <xdr:to>
      <xdr:col>76</xdr:col>
      <xdr:colOff>165100</xdr:colOff>
      <xdr:row>35</xdr:row>
      <xdr:rowOff>126302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142829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83280</xdr:rowOff>
    </xdr:from>
    <xdr:to>
      <xdr:col>72</xdr:col>
      <xdr:colOff>38100</xdr:colOff>
      <xdr:row>37</xdr:row>
      <xdr:rowOff>13430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109569</xdr:rowOff>
    </xdr:from>
    <xdr:to>
      <xdr:col>67</xdr:col>
      <xdr:colOff>101600</xdr:colOff>
      <xdr:row>37</xdr:row>
      <xdr:rowOff>39719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30846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118179</xdr:rowOff>
    </xdr:from>
    <xdr:to>
      <xdr:col>85</xdr:col>
      <xdr:colOff>127000</xdr:colOff>
      <xdr:row>58</xdr:row>
      <xdr:rowOff>58204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90829"/>
          <a:ext cx="838200" cy="1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156959</xdr:rowOff>
    </xdr:from>
    <xdr:to>
      <xdr:col>81</xdr:col>
      <xdr:colOff>50800</xdr:colOff>
      <xdr:row>58</xdr:row>
      <xdr:rowOff>58204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58159"/>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14803</xdr:rowOff>
    </xdr:from>
    <xdr:to>
      <xdr:col>76</xdr:col>
      <xdr:colOff>114300</xdr:colOff>
      <xdr:row>56</xdr:row>
      <xdr:rowOff>156959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6003"/>
          <a:ext cx="889000" cy="14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14803</xdr:rowOff>
    </xdr:from>
    <xdr:to>
      <xdr:col>71</xdr:col>
      <xdr:colOff>177800</xdr:colOff>
      <xdr:row>57</xdr:row>
      <xdr:rowOff>70663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16003"/>
          <a:ext cx="889000" cy="2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67379</xdr:rowOff>
    </xdr:from>
    <xdr:to>
      <xdr:col>85</xdr:col>
      <xdr:colOff>177800</xdr:colOff>
      <xdr:row>57</xdr:row>
      <xdr:rowOff>168979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153756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7404</xdr:rowOff>
    </xdr:from>
    <xdr:to>
      <xdr:col>81</xdr:col>
      <xdr:colOff>101600</xdr:colOff>
      <xdr:row>58</xdr:row>
      <xdr:rowOff>109004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100131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106159</xdr:rowOff>
    </xdr:from>
    <xdr:to>
      <xdr:col>76</xdr:col>
      <xdr:colOff>165100</xdr:colOff>
      <xdr:row>57</xdr:row>
      <xdr:rowOff>36309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135453</xdr:rowOff>
    </xdr:from>
    <xdr:to>
      <xdr:col>72</xdr:col>
      <xdr:colOff>38100</xdr:colOff>
      <xdr:row>56</xdr:row>
      <xdr:rowOff>65603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82130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19863</xdr:rowOff>
    </xdr:from>
    <xdr:to>
      <xdr:col>67</xdr:col>
      <xdr:colOff>101600</xdr:colOff>
      <xdr:row>57</xdr:row>
      <xdr:rowOff>121463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35458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35458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156108</xdr:rowOff>
    </xdr:from>
    <xdr:to>
      <xdr:col>76</xdr:col>
      <xdr:colOff>165100</xdr:colOff>
      <xdr:row>79</xdr:row>
      <xdr:rowOff>86258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87122</xdr:rowOff>
    </xdr:from>
    <xdr:to>
      <xdr:col>85</xdr:col>
      <xdr:colOff>127000</xdr:colOff>
      <xdr:row>95</xdr:row>
      <xdr:rowOff>107448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74872"/>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87122</xdr:rowOff>
    </xdr:from>
    <xdr:to>
      <xdr:col>81</xdr:col>
      <xdr:colOff>50800</xdr:colOff>
      <xdr:row>95</xdr:row>
      <xdr:rowOff>167190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4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164655</xdr:rowOff>
    </xdr:from>
    <xdr:to>
      <xdr:col>76</xdr:col>
      <xdr:colOff>114300</xdr:colOff>
      <xdr:row>95</xdr:row>
      <xdr:rowOff>167190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2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87903</xdr:rowOff>
    </xdr:from>
    <xdr:to>
      <xdr:col>71</xdr:col>
      <xdr:colOff>177800</xdr:colOff>
      <xdr:row>95</xdr:row>
      <xdr:rowOff>164655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75653"/>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56648</xdr:rowOff>
    </xdr:from>
    <xdr:to>
      <xdr:col>85</xdr:col>
      <xdr:colOff>177800</xdr:colOff>
      <xdr:row>95</xdr:row>
      <xdr:rowOff>158248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35075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36322</xdr:rowOff>
    </xdr:from>
    <xdr:to>
      <xdr:col>81</xdr:col>
      <xdr:colOff>101600</xdr:colOff>
      <xdr:row>95</xdr:row>
      <xdr:rowOff>137922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129049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116390</xdr:rowOff>
    </xdr:from>
    <xdr:to>
      <xdr:col>76</xdr:col>
      <xdr:colOff>165100</xdr:colOff>
      <xdr:row>96</xdr:row>
      <xdr:rowOff>46540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37667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113855</xdr:rowOff>
    </xdr:from>
    <xdr:to>
      <xdr:col>72</xdr:col>
      <xdr:colOff>38100</xdr:colOff>
      <xdr:row>96</xdr:row>
      <xdr:rowOff>44005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35132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37103</xdr:rowOff>
    </xdr:from>
    <xdr:to>
      <xdr:col>67</xdr:col>
      <xdr:colOff>101600</xdr:colOff>
      <xdr:row>95</xdr:row>
      <xdr:rowOff>138703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129830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総務費の住民一人当たりのコストは、対前年度比で</a:t>
          </a:r>
          <a:r>
            <a:rPr kumimoji="1" lang="en-US" altLang="ja-JP" sz="1100">
              <a:solidFill>
                <a:schemeClr val="dk1"/>
              </a:solidFill>
              <a:effectLst/>
              <a:latin typeface="+mn-lt"/>
              <a:ea typeface="+mn-ea"/>
              <a:cs typeface="+mn-cs"/>
            </a:rPr>
            <a:t>5,825</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56,270</a:t>
          </a:r>
          <a:r>
            <a:rPr kumimoji="1" lang="ja-JP" altLang="ja-JP" sz="1100">
              <a:solidFill>
                <a:schemeClr val="dk1"/>
              </a:solidFill>
              <a:effectLst/>
              <a:latin typeface="+mn-lt"/>
              <a:ea typeface="+mn-ea"/>
              <a:cs typeface="+mn-cs"/>
            </a:rPr>
            <a:t>円となっている。これは、公共施設等再整備基金積立金の増加や個人版ふるさと納税報償品費の増加による影響である。</a:t>
          </a:r>
          <a:endParaRPr lang="ja-JP" altLang="ja-JP" sz="1400">
            <a:effectLst/>
          </a:endParaRPr>
        </a:p>
        <a:p>
          <a:r>
            <a:rPr kumimoji="1" lang="ja-JP" altLang="ja-JP" sz="1100">
              <a:solidFill>
                <a:schemeClr val="dk1"/>
              </a:solidFill>
              <a:effectLst/>
              <a:latin typeface="+mn-lt"/>
              <a:ea typeface="+mn-ea"/>
              <a:cs typeface="+mn-cs"/>
            </a:rPr>
            <a:t>　衛生費の住民一人当たりのコストは、対前年度比で</a:t>
          </a:r>
          <a:r>
            <a:rPr kumimoji="1" lang="en-US" altLang="ja-JP" sz="1100">
              <a:solidFill>
                <a:schemeClr val="dk1"/>
              </a:solidFill>
              <a:effectLst/>
              <a:latin typeface="+mn-lt"/>
              <a:ea typeface="+mn-ea"/>
              <a:cs typeface="+mn-cs"/>
            </a:rPr>
            <a:t>29,961</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37,553</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年度に済生会新病院建設工事等補助金の支出が完了したことが主な要因である。</a:t>
          </a:r>
          <a:endParaRPr lang="ja-JP" altLang="ja-JP" sz="1400">
            <a:effectLst/>
          </a:endParaRPr>
        </a:p>
        <a:p>
          <a:r>
            <a:rPr kumimoji="1" lang="ja-JP" altLang="ja-JP" sz="1100">
              <a:solidFill>
                <a:schemeClr val="dk1"/>
              </a:solidFill>
              <a:effectLst/>
              <a:latin typeface="+mn-lt"/>
              <a:ea typeface="+mn-ea"/>
              <a:cs typeface="+mn-cs"/>
            </a:rPr>
            <a:t>　民生費の住民一人当たりのコストは、対前年度比で</a:t>
          </a:r>
          <a:r>
            <a:rPr kumimoji="1" lang="en-US" altLang="ja-JP" sz="1100">
              <a:solidFill>
                <a:schemeClr val="dk1"/>
              </a:solidFill>
              <a:effectLst/>
              <a:latin typeface="+mn-lt"/>
              <a:ea typeface="+mn-ea"/>
              <a:cs typeface="+mn-cs"/>
            </a:rPr>
            <a:t>8,038</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154,618</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年度に住民税非課税世帯や子育て世帯に対する臨時特別給付金の支給等を実施したことが主な要因である。</a:t>
          </a:r>
          <a:endParaRPr lang="ja-JP" altLang="ja-JP" sz="1400">
            <a:effectLst/>
          </a:endParaRPr>
        </a:p>
        <a:p>
          <a:r>
            <a:rPr kumimoji="1" lang="ja-JP" altLang="ja-JP" sz="1100">
              <a:solidFill>
                <a:schemeClr val="dk1"/>
              </a:solidFill>
              <a:effectLst/>
              <a:latin typeface="+mn-lt"/>
              <a:ea typeface="+mn-ea"/>
              <a:cs typeface="+mn-cs"/>
            </a:rPr>
            <a:t>　教育費の住民一人当たりのコストは、対前年度比で</a:t>
          </a:r>
          <a:r>
            <a:rPr kumimoji="1" lang="en-US" altLang="ja-JP" sz="1100">
              <a:solidFill>
                <a:schemeClr val="dk1"/>
              </a:solidFill>
              <a:effectLst/>
              <a:latin typeface="+mn-lt"/>
              <a:ea typeface="+mn-ea"/>
              <a:cs typeface="+mn-cs"/>
            </a:rPr>
            <a:t>6,827</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39,818</a:t>
          </a:r>
          <a:r>
            <a:rPr kumimoji="1" lang="ja-JP" altLang="ja-JP" sz="1100">
              <a:solidFill>
                <a:schemeClr val="dk1"/>
              </a:solidFill>
              <a:effectLst/>
              <a:latin typeface="+mn-lt"/>
              <a:ea typeface="+mn-ea"/>
              <a:cs typeface="+mn-cs"/>
            </a:rPr>
            <a:t>円となっている。これは、</a:t>
          </a:r>
          <a:r>
            <a:rPr lang="ja-JP" altLang="ja-JP" sz="1100" b="0" i="0" baseline="0">
              <a:solidFill>
                <a:schemeClr val="dk1"/>
              </a:solidFill>
              <a:effectLst/>
              <a:latin typeface="+mn-lt"/>
              <a:ea typeface="+mn-ea"/>
              <a:cs typeface="+mn-cs"/>
            </a:rPr>
            <a:t>不動岡小学校校舎大規模改造工事や小中学校のトイレ洋式化改修工事の実施</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今後においても、子育て世帯や高齢者・障がい者等に対する支援は継続的に行うため、民生費は、増加傾向が続くことが見込まれる。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ため、前年比では歳出歳入のどちらも額としては減少したが、特別交付税や地方消費税交付金の増加などにより、歳出の減少が歳入の減少を上回ったため、実質収支額は増加し、実質収支比率も増加した。</a:t>
          </a:r>
          <a:endParaRPr lang="ja-JP" altLang="ja-JP" sz="1400">
            <a:effectLst/>
          </a:endParaRPr>
        </a:p>
        <a:p>
          <a:r>
            <a:rPr kumimoji="1" lang="ja-JP" altLang="ja-JP" sz="1100">
              <a:solidFill>
                <a:schemeClr val="dk1"/>
              </a:solidFill>
              <a:effectLst/>
              <a:latin typeface="+mn-lt"/>
              <a:ea typeface="+mn-ea"/>
              <a:cs typeface="+mn-cs"/>
            </a:rPr>
            <a:t>　財政調整基金は、令和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年度は取崩しを行わなかったこと及び標準財政規模の減少により、標準財政規模比は微増した。</a:t>
          </a:r>
          <a:endParaRPr lang="ja-JP" altLang="ja-JP" sz="1400">
            <a:effectLst/>
          </a:endParaRPr>
        </a:p>
        <a:p>
          <a:r>
            <a:rPr kumimoji="1" lang="ja-JP" altLang="ja-JP" sz="1100">
              <a:solidFill>
                <a:schemeClr val="dk1"/>
              </a:solidFill>
              <a:effectLst/>
              <a:latin typeface="+mn-lt"/>
              <a:ea typeface="+mn-ea"/>
              <a:cs typeface="+mn-cs"/>
            </a:rPr>
            <a:t>　今後も不断の行財政改革等により、経費削減に努めるとともに、安定的な市民サービスの提供に向けて、健全な財政運営に努める。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全ての会計において赤字はなかった。</a:t>
          </a:r>
          <a:endParaRPr lang="ja-JP" altLang="ja-JP" sz="1400">
            <a:effectLst/>
          </a:endParaRPr>
        </a:p>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ため、前年比では歳出歳入のどちらも額としては減少したが、特別交付税や地方消費税交付金の増加などにより、歳出の減少が歳入の減少を上回ったため、実質収支額は増加し、実質収支比率も増加した。</a:t>
          </a:r>
          <a:endParaRPr lang="ja-JP" altLang="ja-JP" sz="1400">
            <a:effectLst/>
          </a:endParaRPr>
        </a:p>
        <a:p>
          <a:r>
            <a:rPr kumimoji="1" lang="ja-JP" altLang="ja-JP" sz="1100">
              <a:solidFill>
                <a:schemeClr val="dk1"/>
              </a:solidFill>
              <a:effectLst/>
              <a:latin typeface="+mn-lt"/>
              <a:ea typeface="+mn-ea"/>
              <a:cs typeface="+mn-cs"/>
            </a:rPr>
            <a:t>　下水道事業会計は、平成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年度から実施し、令和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年度中に完了予定の川口地区における公共下水道管渠工事など、大規模な事業が数年にわたり続くことから、より一層の経営努力の必要性がある。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最も大きな割合を占める元利償還金は、令和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年度の償還終了による減額よりも令和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年度の元利償還開始額の増額が上回り、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実質公債費比率の算出に用いる年度を比較した場合、令和元年度の元利償還金よりも令和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年度の元利償還金が増加しており、比率の算出に当たってはプラス（悪化）要因となっている。</a:t>
          </a:r>
          <a:endParaRPr lang="ja-JP" altLang="ja-JP" sz="1400">
            <a:effectLst/>
          </a:endParaRPr>
        </a:p>
        <a:p>
          <a:r>
            <a:rPr kumimoji="1" lang="ja-JP" altLang="ja-JP" sz="1100">
              <a:solidFill>
                <a:schemeClr val="dk1"/>
              </a:solidFill>
              <a:effectLst/>
              <a:latin typeface="+mn-lt"/>
              <a:ea typeface="+mn-ea"/>
              <a:cs typeface="+mn-cs"/>
            </a:rPr>
            <a:t>　今後も引き続き適債事業を見極めるとともに、起債額についても必要最小限に留めることで、債務残高の増嵩を防ぎ、公債費負担の軽減に努める。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一般会計等に係る地方債の現在高は、本庁舎受変電設備工事事業債（</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百万円）や小学校施設整備事業債（</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百万円）などの新規発行額を元金償還額が上回ったため、</a:t>
          </a:r>
          <a:r>
            <a:rPr kumimoji="1" lang="en-US" altLang="ja-JP" sz="1100">
              <a:solidFill>
                <a:schemeClr val="dk1"/>
              </a:solidFill>
              <a:effectLst/>
              <a:latin typeface="+mn-lt"/>
              <a:ea typeface="+mn-ea"/>
              <a:cs typeface="+mn-cs"/>
            </a:rPr>
            <a:t>2,405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また、公営企業債等繰入見込額は水道事業会計（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百万円）の減や農業集落排水事業特別会計（</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百万円）の減により、</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充当可能基金は、公共施設等再整備基金（</a:t>
          </a:r>
          <a:r>
            <a:rPr kumimoji="1" lang="en-US" altLang="ja-JP" sz="1100">
              <a:solidFill>
                <a:schemeClr val="dk1"/>
              </a:solidFill>
              <a:effectLst/>
              <a:latin typeface="+mn-lt"/>
              <a:ea typeface="+mn-ea"/>
              <a:cs typeface="+mn-cs"/>
            </a:rPr>
            <a:t>1,675</a:t>
          </a:r>
          <a:r>
            <a:rPr kumimoji="1" lang="ja-JP" altLang="ja-JP" sz="1100">
              <a:solidFill>
                <a:schemeClr val="dk1"/>
              </a:solidFill>
              <a:effectLst/>
              <a:latin typeface="+mn-lt"/>
              <a:ea typeface="+mn-ea"/>
              <a:cs typeface="+mn-cs"/>
            </a:rPr>
            <a:t>百万円）の増などに伴い</a:t>
          </a:r>
          <a:r>
            <a:rPr kumimoji="1" lang="en-US" altLang="ja-JP" sz="1100">
              <a:solidFill>
                <a:schemeClr val="dk1"/>
              </a:solidFill>
              <a:effectLst/>
              <a:latin typeface="+mn-lt"/>
              <a:ea typeface="+mn-ea"/>
              <a:cs typeface="+mn-cs"/>
            </a:rPr>
            <a:t>1,837</a:t>
          </a:r>
          <a:r>
            <a:rPr kumimoji="1" lang="ja-JP" altLang="ja-JP" sz="1100">
              <a:solidFill>
                <a:schemeClr val="dk1"/>
              </a:solidFill>
              <a:effectLst/>
              <a:latin typeface="+mn-lt"/>
              <a:ea typeface="+mn-ea"/>
              <a:cs typeface="+mn-cs"/>
            </a:rPr>
            <a:t>百万円の増となり、基準財政需要額算入見込額については、公債費（</a:t>
          </a:r>
          <a:r>
            <a:rPr kumimoji="1" lang="en-US" altLang="ja-JP" sz="1100">
              <a:solidFill>
                <a:schemeClr val="dk1"/>
              </a:solidFill>
              <a:effectLst/>
              <a:latin typeface="+mn-lt"/>
              <a:ea typeface="+mn-ea"/>
              <a:cs typeface="+mn-cs"/>
            </a:rPr>
            <a:t>1,593</a:t>
          </a:r>
          <a:r>
            <a:rPr kumimoji="1" lang="ja-JP" altLang="ja-JP" sz="1100">
              <a:solidFill>
                <a:schemeClr val="dk1"/>
              </a:solidFill>
              <a:effectLst/>
              <a:latin typeface="+mn-lt"/>
              <a:ea typeface="+mn-ea"/>
              <a:cs typeface="+mn-cs"/>
            </a:rPr>
            <a:t>百万円）の減などに伴い全体で</a:t>
          </a:r>
          <a:r>
            <a:rPr kumimoji="1" lang="en-US" altLang="ja-JP" sz="1100">
              <a:solidFill>
                <a:schemeClr val="dk1"/>
              </a:solidFill>
              <a:effectLst/>
              <a:latin typeface="+mn-lt"/>
              <a:ea typeface="+mn-ea"/>
              <a:cs typeface="+mn-cs"/>
            </a:rPr>
            <a:t>1,961</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今後も引き続き適債事業を見極めるとともに、起債額についても必要最小限に留めることで、将来負担額の軽減に努める。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公共施設等再整備基金は公共施設等の工事や修繕等に要する経費として</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2,150</a:t>
          </a:r>
          <a:r>
            <a:rPr kumimoji="1" lang="ja-JP" altLang="ja-JP" sz="1100">
              <a:solidFill>
                <a:schemeClr val="dk1"/>
              </a:solidFill>
              <a:effectLst/>
              <a:latin typeface="+mn-lt"/>
              <a:ea typeface="+mn-ea"/>
              <a:cs typeface="+mn-cs"/>
            </a:rPr>
            <a:t>百万円を積み立てたことにより、</a:t>
          </a:r>
          <a:r>
            <a:rPr kumimoji="1" lang="en-US" altLang="ja-JP" sz="1100">
              <a:solidFill>
                <a:schemeClr val="dk1"/>
              </a:solidFill>
              <a:effectLst/>
              <a:latin typeface="+mn-lt"/>
              <a:ea typeface="+mn-ea"/>
              <a:cs typeface="+mn-cs"/>
            </a:rPr>
            <a:t>1,675</a:t>
          </a:r>
          <a:r>
            <a:rPr kumimoji="1" lang="ja-JP" altLang="ja-JP" sz="1100">
              <a:solidFill>
                <a:schemeClr val="dk1"/>
              </a:solidFill>
              <a:effectLst/>
              <a:latin typeface="+mn-lt"/>
              <a:ea typeface="+mn-ea"/>
              <a:cs typeface="+mn-cs"/>
            </a:rPr>
            <a:t>百万円の増となった。また、寄附金等による各基金への積み立てを行ったため、基金全体では</a:t>
          </a:r>
          <a:r>
            <a:rPr kumimoji="1" lang="en-US" altLang="ja-JP" sz="1100">
              <a:solidFill>
                <a:schemeClr val="dk1"/>
              </a:solidFill>
              <a:effectLst/>
              <a:latin typeface="+mn-lt"/>
              <a:ea typeface="+mn-ea"/>
              <a:cs typeface="+mn-cs"/>
            </a:rPr>
            <a:t>1,848</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公共施設等再整備基金は、公共施設等の修繕等に要する財源として取り崩しが見込まれている。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4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水と緑と文化のまちづくり基金：ふるさと納税又は企業版ふるさと納税として寄付された寄附金を活用し、寄付者の加須市に対する思いが具現されるための事業に</a:t>
          </a:r>
          <a:endParaRPr lang="ja-JP" altLang="ja-JP" sz="1400">
            <a:effectLst/>
          </a:endParaRPr>
        </a:p>
        <a:p>
          <a:r>
            <a:rPr kumimoji="1" lang="ja-JP" altLang="ja-JP" sz="1100">
              <a:solidFill>
                <a:schemeClr val="dk1"/>
              </a:solidFill>
              <a:effectLst/>
              <a:latin typeface="+mn-lt"/>
              <a:ea typeface="+mn-ea"/>
              <a:cs typeface="+mn-cs"/>
            </a:rPr>
            <a:t>　要する経費の財源に充てるため。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公共施設等再整備基金：公共施設等の工事や修繕等に要する経費として</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百万円取崩したが、留保財源を活用して</a:t>
          </a:r>
          <a:r>
            <a:rPr kumimoji="1" lang="en-US" altLang="ja-JP" sz="1100">
              <a:solidFill>
                <a:schemeClr val="dk1"/>
              </a:solidFill>
              <a:effectLst/>
              <a:latin typeface="+mn-lt"/>
              <a:ea typeface="+mn-ea"/>
              <a:cs typeface="+mn-cs"/>
            </a:rPr>
            <a:t>2,150</a:t>
          </a:r>
          <a:r>
            <a:rPr kumimoji="1" lang="ja-JP" altLang="ja-JP" sz="1100">
              <a:solidFill>
                <a:schemeClr val="dk1"/>
              </a:solidFill>
              <a:effectLst/>
              <a:latin typeface="+mn-lt"/>
              <a:ea typeface="+mn-ea"/>
              <a:cs typeface="+mn-cs"/>
            </a:rPr>
            <a:t>百万円の積み立てを行ったため増加。</a:t>
          </a:r>
          <a:endParaRPr lang="ja-JP" altLang="ja-JP" sz="1400">
            <a:effectLst/>
          </a:endParaRPr>
        </a:p>
        <a:p>
          <a:r>
            <a:rPr kumimoji="1" lang="ja-JP" altLang="ja-JP" sz="1100">
              <a:solidFill>
                <a:schemeClr val="dk1"/>
              </a:solidFill>
              <a:effectLst/>
              <a:latin typeface="+mn-lt"/>
              <a:ea typeface="+mn-ea"/>
              <a:cs typeface="+mn-cs"/>
            </a:rPr>
            <a:t>　地域福祉基金：寄付された額を積み立てたため増加。</a:t>
          </a:r>
          <a:endParaRPr lang="ja-JP" altLang="ja-JP" sz="1400">
            <a:effectLst/>
          </a:endParaRPr>
        </a:p>
        <a:p>
          <a:r>
            <a:rPr kumimoji="1" lang="ja-JP" altLang="ja-JP" sz="1100">
              <a:solidFill>
                <a:schemeClr val="dk1"/>
              </a:solidFill>
              <a:effectLst/>
              <a:latin typeface="+mn-lt"/>
              <a:ea typeface="+mn-ea"/>
              <a:cs typeface="+mn-cs"/>
            </a:rPr>
            <a:t>　水と緑と文化のまちづくり基金：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百万円取崩したが、寄付された額（</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百万円）を積み立てたため増加。</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河野博士育英基金：河野博士育英事業に要する経費として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百万円取り崩したが、寄付された</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百万円の積み立てを行ったため減少。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再整備基金：公共施設等の修繕等に要する財源として取り崩しが見込まれている。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年度は取崩しを行わなわず、利子の積立のみ（</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千円）を実施したことにより微増（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財政調整基金の残高の最低水準を標準財政規模の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％以上とし、望ましい水準として、最低水準＋過去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年間の単年度取崩額の合計額としており、適正な水準の確保に努める。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年度は取崩しを行わなわず、利子の積立のみ（</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千円）を実施したことにより増減なしとなった。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今後、見込んでいる繰上償還は無いため、公債費の状況を見極めながら、必要に応じて市債の償還財源として活用する。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有形固定資産減価償却率は、前年度と比較して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ポイント悪化しており、類似団体、全国平均、埼玉県平均よりも高い水準で推移している。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％削減するという目安を定め、老朽化した施設の統廃合を進めることとしており、今後も施設の更新・統廃合・長寿命化を計画的に行い、公共施設等の適正管理に努める。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300220" y="5214938"/>
          <a:ext cx="127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352925" y="643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213225" y="64271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352925" y="499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213225" y="52149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352925" y="5891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251325" y="603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616325" y="596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930525" y="5909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2447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5589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251325"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352925"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616325" y="608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33</xdr:row>
      <xdr:rowOff>78105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667125" y="6132195"/>
          <a:ext cx="635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170497</xdr:rowOff>
    </xdr:from>
    <xdr:to>
      <xdr:col>15</xdr:col>
      <xdr:colOff>187325</xdr:colOff>
      <xdr:row>32</xdr:row>
      <xdr:rowOff>100647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930525" y="60759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49847</xdr:rowOff>
    </xdr:from>
    <xdr:to>
      <xdr:col>19</xdr:col>
      <xdr:colOff>136525</xdr:colOff>
      <xdr:row>32</xdr:row>
      <xdr:rowOff>55245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981325" y="6126797"/>
          <a:ext cx="6858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244725" y="6017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156528</xdr:rowOff>
    </xdr:from>
    <xdr:to>
      <xdr:col>15</xdr:col>
      <xdr:colOff>136525</xdr:colOff>
      <xdr:row>32</xdr:row>
      <xdr:rowOff>49847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295525" y="6068378"/>
          <a:ext cx="6858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94933</xdr:rowOff>
    </xdr:from>
    <xdr:to>
      <xdr:col>7</xdr:col>
      <xdr:colOff>187325</xdr:colOff>
      <xdr:row>32</xdr:row>
      <xdr:rowOff>25083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558925" y="6006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145733</xdr:rowOff>
    </xdr:from>
    <xdr:to>
      <xdr:col>11</xdr:col>
      <xdr:colOff>136525</xdr:colOff>
      <xdr:row>31</xdr:row>
      <xdr:rowOff>156528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609725" y="6057583"/>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47091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2797819"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1120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426219"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47091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91774</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2797819" y="616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112019" y="6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16210</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426219" y="609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ポイント上昇しているものの、類似団体、全国平均、埼玉県平均を下回っている。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今後も本市の財政運営の基本姿勢である「債務残高の圧縮」と「将来への備え」を遵守することによって、債務償還比率を下げるよう努めていく。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3323570" y="5118553"/>
          <a:ext cx="1269" cy="144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3376275" y="65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3255625" y="6562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3376275" y="577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93725" y="5798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639675" y="5748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953875" y="5906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268075" y="5869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0582275" y="5841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83757</xdr:rowOff>
    </xdr:from>
    <xdr:to>
      <xdr:col>76</xdr:col>
      <xdr:colOff>73025</xdr:colOff>
      <xdr:row>30</xdr:row>
      <xdr:rowOff>13907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93725" y="5665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106634</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3376275" y="552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69261</xdr:rowOff>
    </xdr:from>
    <xdr:to>
      <xdr:col>72</xdr:col>
      <xdr:colOff>123825</xdr:colOff>
      <xdr:row>29</xdr:row>
      <xdr:rowOff>170861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639675" y="565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120061</xdr:rowOff>
    </xdr:from>
    <xdr:to>
      <xdr:col>76</xdr:col>
      <xdr:colOff>22225</xdr:colOff>
      <xdr:row>29</xdr:row>
      <xdr:rowOff>134557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690475" y="5701711"/>
          <a:ext cx="635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79783</xdr:rowOff>
    </xdr:from>
    <xdr:to>
      <xdr:col>68</xdr:col>
      <xdr:colOff>123825</xdr:colOff>
      <xdr:row>31</xdr:row>
      <xdr:rowOff>9933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953875" y="5826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120061</xdr:rowOff>
    </xdr:from>
    <xdr:to>
      <xdr:col>72</xdr:col>
      <xdr:colOff>73025</xdr:colOff>
      <xdr:row>30</xdr:row>
      <xdr:rowOff>130583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004675" y="5701711"/>
          <a:ext cx="685800" cy="1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23957</xdr:rowOff>
    </xdr:from>
    <xdr:to>
      <xdr:col>64</xdr:col>
      <xdr:colOff>123825</xdr:colOff>
      <xdr:row>30</xdr:row>
      <xdr:rowOff>125557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268075" y="57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74757</xdr:rowOff>
    </xdr:from>
    <xdr:to>
      <xdr:col>68</xdr:col>
      <xdr:colOff>73025</xdr:colOff>
      <xdr:row>30</xdr:row>
      <xdr:rowOff>130583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318875" y="5821507"/>
          <a:ext cx="6858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68217</xdr:rowOff>
    </xdr:from>
    <xdr:to>
      <xdr:col>60</xdr:col>
      <xdr:colOff>123825</xdr:colOff>
      <xdr:row>30</xdr:row>
      <xdr:rowOff>169817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0582275" y="5814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74757</xdr:rowOff>
    </xdr:from>
    <xdr:to>
      <xdr:col>64</xdr:col>
      <xdr:colOff>73025</xdr:colOff>
      <xdr:row>30</xdr:row>
      <xdr:rowOff>119017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0633075" y="5821507"/>
          <a:ext cx="6858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2461952" y="583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1788852" y="599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1103052" y="59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0417252" y="592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15938</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2461952" y="543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26460</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1788852" y="56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142084</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1103052" y="55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14894</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0417252"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177665" y="5631942"/>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216400"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6761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216400" y="541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5631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2164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12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84550" y="6094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71750" y="60576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7800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84250" y="5995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127500" y="611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216400" y="596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75692</xdr:rowOff>
    </xdr:from>
    <xdr:to>
      <xdr:col>20</xdr:col>
      <xdr:colOff>38100</xdr:colOff>
      <xdr:row>37</xdr:row>
      <xdr:rowOff>5842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84550" y="6025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126492</xdr:rowOff>
    </xdr:from>
    <xdr:to>
      <xdr:col>24</xdr:col>
      <xdr:colOff>63500</xdr:colOff>
      <xdr:row>37</xdr:row>
      <xdr:rowOff>39624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429000" y="6076442"/>
          <a:ext cx="7493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73406</xdr:rowOff>
    </xdr:from>
    <xdr:to>
      <xdr:col>15</xdr:col>
      <xdr:colOff>101600</xdr:colOff>
      <xdr:row>37</xdr:row>
      <xdr:rowOff>3556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71750" y="6023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124206</xdr:rowOff>
    </xdr:from>
    <xdr:to>
      <xdr:col>19</xdr:col>
      <xdr:colOff>177800</xdr:colOff>
      <xdr:row>36</xdr:row>
      <xdr:rowOff>126492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22550" y="607415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780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124206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28800" y="6037580"/>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167132</xdr:rowOff>
    </xdr:from>
    <xdr:to>
      <xdr:col>6</xdr:col>
      <xdr:colOff>38100</xdr:colOff>
      <xdr:row>36</xdr:row>
      <xdr:rowOff>97282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84250" y="5951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46482</xdr:rowOff>
    </xdr:from>
    <xdr:to>
      <xdr:col>10</xdr:col>
      <xdr:colOff>114300</xdr:colOff>
      <xdr:row>36</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28700" y="599643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391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390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4529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51544" y="608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22369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39144"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20083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39044" y="580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4529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113809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51544" y="5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81864"/>
          <a:ext cx="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8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87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81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23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2550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265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363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364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361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147864</xdr:rowOff>
    </xdr:from>
    <xdr:to>
      <xdr:col>55</xdr:col>
      <xdr:colOff>50800</xdr:colOff>
      <xdr:row>33</xdr:row>
      <xdr:rowOff>78014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5437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100891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53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149171</xdr:rowOff>
    </xdr:from>
    <xdr:to>
      <xdr:col>50</xdr:col>
      <xdr:colOff>165100</xdr:colOff>
      <xdr:row>33</xdr:row>
      <xdr:rowOff>79321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5438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27214</xdr:rowOff>
    </xdr:from>
    <xdr:to>
      <xdr:col>55</xdr:col>
      <xdr:colOff>0</xdr:colOff>
      <xdr:row>33</xdr:row>
      <xdr:rowOff>28521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5481864"/>
          <a:ext cx="7429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158423</xdr:rowOff>
    </xdr:from>
    <xdr:to>
      <xdr:col>46</xdr:col>
      <xdr:colOff>38100</xdr:colOff>
      <xdr:row>33</xdr:row>
      <xdr:rowOff>88573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5447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28521</xdr:rowOff>
    </xdr:from>
    <xdr:to>
      <xdr:col>50</xdr:col>
      <xdr:colOff>114300</xdr:colOff>
      <xdr:row>33</xdr:row>
      <xdr:rowOff>37773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5483171"/>
          <a:ext cx="8001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7003</xdr:rowOff>
    </xdr:from>
    <xdr:to>
      <xdr:col>41</xdr:col>
      <xdr:colOff>101600</xdr:colOff>
      <xdr:row>33</xdr:row>
      <xdr:rowOff>108603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5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37773</xdr:rowOff>
    </xdr:from>
    <xdr:to>
      <xdr:col>45</xdr:col>
      <xdr:colOff>177800</xdr:colOff>
      <xdr:row>33</xdr:row>
      <xdr:rowOff>57803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5492423"/>
          <a:ext cx="80645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10922</xdr:rowOff>
    </xdr:from>
    <xdr:to>
      <xdr:col>36</xdr:col>
      <xdr:colOff>165100</xdr:colOff>
      <xdr:row>33</xdr:row>
      <xdr:rowOff>112522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57803</xdr:rowOff>
    </xdr:from>
    <xdr:to>
      <xdr:col>41</xdr:col>
      <xdr:colOff>50800</xdr:colOff>
      <xdr:row>33</xdr:row>
      <xdr:rowOff>61722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5512453"/>
          <a:ext cx="7937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58277" y="63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77227" y="645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64427" y="64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7067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95848</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425961" y="5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105100</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44911" y="52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125130</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51161" y="52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129049</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38361" y="52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177665" y="941197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2164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216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1084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2164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717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780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84250" y="9856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1275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2164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84550" y="1010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62</xdr:row>
      <xdr:rowOff>19050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429000" y="10153650"/>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7175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622550" y="10153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780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76200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28800" y="1009650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84250" y="9991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19050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28700" y="1004189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2391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439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452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515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2391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439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4529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51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429115" y="9167337"/>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9467850" y="10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359900" y="10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9467850" y="894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359900" y="916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9467850" y="1016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398000" y="1019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36000" y="10196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42250" y="10226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029450" y="10219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23570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20507</xdr:rowOff>
    </xdr:from>
    <xdr:to>
      <xdr:col>55</xdr:col>
      <xdr:colOff>50800</xdr:colOff>
      <xdr:row>60</xdr:row>
      <xdr:rowOff>122107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398000" y="993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43384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9467850" y="979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22385</xdr:rowOff>
    </xdr:from>
    <xdr:to>
      <xdr:col>50</xdr:col>
      <xdr:colOff>165100</xdr:colOff>
      <xdr:row>60</xdr:row>
      <xdr:rowOff>123985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36000" y="99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71307</xdr:rowOff>
    </xdr:from>
    <xdr:to>
      <xdr:col>55</xdr:col>
      <xdr:colOff>0</xdr:colOff>
      <xdr:row>60</xdr:row>
      <xdr:rowOff>73185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686800" y="9983657"/>
          <a:ext cx="74295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26055</xdr:rowOff>
    </xdr:from>
    <xdr:to>
      <xdr:col>46</xdr:col>
      <xdr:colOff>38100</xdr:colOff>
      <xdr:row>60</xdr:row>
      <xdr:rowOff>127655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42250" y="9938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73185</xdr:rowOff>
    </xdr:from>
    <xdr:to>
      <xdr:col>50</xdr:col>
      <xdr:colOff>114300</xdr:colOff>
      <xdr:row>60</xdr:row>
      <xdr:rowOff>76855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86700" y="9985535"/>
          <a:ext cx="8001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27698</xdr:rowOff>
    </xdr:from>
    <xdr:to>
      <xdr:col>41</xdr:col>
      <xdr:colOff>101600</xdr:colOff>
      <xdr:row>60</xdr:row>
      <xdr:rowOff>129298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029450" y="99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76855</xdr:rowOff>
    </xdr:from>
    <xdr:to>
      <xdr:col>45</xdr:col>
      <xdr:colOff>177800</xdr:colOff>
      <xdr:row>60</xdr:row>
      <xdr:rowOff>78498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080250" y="9989205"/>
          <a:ext cx="80645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29508</xdr:rowOff>
    </xdr:from>
    <xdr:to>
      <xdr:col>36</xdr:col>
      <xdr:colOff>165100</xdr:colOff>
      <xdr:row>60</xdr:row>
      <xdr:rowOff>131108</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235700" y="9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78498</xdr:rowOff>
    </xdr:from>
    <xdr:to>
      <xdr:col>41</xdr:col>
      <xdr:colOff>50800</xdr:colOff>
      <xdr:row>60</xdr:row>
      <xdr:rowOff>80308</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286500" y="9990848"/>
          <a:ext cx="79375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399995" y="1028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612595" y="103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818845" y="103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006045" y="102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140512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399995" y="972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144182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612595" y="972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145825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818845" y="97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147635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006045" y="972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177665" y="1297178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2164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405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216400" y="1275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108450" y="1297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216400" y="1376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127500" y="13788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84550" y="13786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71750" y="13782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780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842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12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2164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845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95250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429000" y="135636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717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19050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622550" y="13563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78000" y="1348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19050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828800" y="135318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84250" y="13441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112395</xdr:rowOff>
    </xdr:from>
    <xdr:to>
      <xdr:col>10</xdr:col>
      <xdr:colOff>114300</xdr:colOff>
      <xdr:row>81</xdr:row>
      <xdr:rowOff>152400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28700" y="1349184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2391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439044" y="1387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4529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515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2391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4390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4529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515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429115" y="13082778"/>
          <a:ext cx="0" cy="113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467850" y="128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308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467850" y="1380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398000" y="139512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36000" y="1395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42250" y="13974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029450" y="13958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235700" y="13998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398000" y="14147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22928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467850" y="140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108001</xdr:rowOff>
    </xdr:from>
    <xdr:to>
      <xdr:col>50</xdr:col>
      <xdr:colOff>165100</xdr:colOff>
      <xdr:row>86</xdr:row>
      <xdr:rowOff>38151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36000" y="14147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158801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686800" y="141986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42250" y="14148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158801</xdr:rowOff>
    </xdr:from>
    <xdr:to>
      <xdr:col>50</xdr:col>
      <xdr:colOff>114300</xdr:colOff>
      <xdr:row>85</xdr:row>
      <xdr:rowOff>159258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86700" y="14198651"/>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02945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080250" y="141991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23570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286500" y="141991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458277" y="137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677227" y="13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864427" y="137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07067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29278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458277" y="142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6772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8644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07067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4699614" y="5517134"/>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473835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4611350" y="678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4738350" y="529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611350" y="5517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4738350" y="5894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649450" y="60370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887450" y="599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093700" y="589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299950" y="5801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1487150" y="58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649450" y="6147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10685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4738350"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57404</xdr:rowOff>
    </xdr:from>
    <xdr:to>
      <xdr:col>81</xdr:col>
      <xdr:colOff>101600</xdr:colOff>
      <xdr:row>37</xdr:row>
      <xdr:rowOff>159004</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88745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83058</xdr:rowOff>
    </xdr:from>
    <xdr:to>
      <xdr:col>85</xdr:col>
      <xdr:colOff>127000</xdr:colOff>
      <xdr:row>37</xdr:row>
      <xdr:rowOff>108204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3938250" y="6198108"/>
          <a:ext cx="762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57404</xdr:rowOff>
    </xdr:from>
    <xdr:to>
      <xdr:col>76</xdr:col>
      <xdr:colOff>165100</xdr:colOff>
      <xdr:row>37</xdr:row>
      <xdr:rowOff>159004</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093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108204</xdr:rowOff>
    </xdr:from>
    <xdr:to>
      <xdr:col>81</xdr:col>
      <xdr:colOff>50800</xdr:colOff>
      <xdr:row>37</xdr:row>
      <xdr:rowOff>108204</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144500" y="62232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41402</xdr:rowOff>
    </xdr:from>
    <xdr:to>
      <xdr:col>72</xdr:col>
      <xdr:colOff>38100</xdr:colOff>
      <xdr:row>38</xdr:row>
      <xdr:rowOff>143002</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299950" y="63215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108204</xdr:rowOff>
    </xdr:from>
    <xdr:to>
      <xdr:col>76</xdr:col>
      <xdr:colOff>114300</xdr:colOff>
      <xdr:row>38</xdr:row>
      <xdr:rowOff>92202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344400" y="6223254"/>
          <a:ext cx="8001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29972</xdr:rowOff>
    </xdr:from>
    <xdr:to>
      <xdr:col>67</xdr:col>
      <xdr:colOff>101600</xdr:colOff>
      <xdr:row>37</xdr:row>
      <xdr:rowOff>131572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148715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80772</xdr:rowOff>
    </xdr:from>
    <xdr:to>
      <xdr:col>71</xdr:col>
      <xdr:colOff>177800</xdr:colOff>
      <xdr:row>38</xdr:row>
      <xdr:rowOff>92202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1537950" y="6195822"/>
          <a:ext cx="8064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74204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9609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167244"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3544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150131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74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150131</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96099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134129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167244" y="641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122699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3544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951064" y="569976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199898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8818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19989800" y="548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881850" y="5699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19989800" y="646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9009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157950" y="649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34515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5514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900900" y="635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199898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1579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167640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9202400" y="640969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34515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395950" y="64477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55140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0</xdr:rowOff>
    </xdr:from>
    <xdr:to>
      <xdr:col>107</xdr:col>
      <xdr:colOff>50800</xdr:colOff>
      <xdr:row>39</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7602200" y="6445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59690</xdr:rowOff>
    </xdr:from>
    <xdr:to>
      <xdr:col>98</xdr:col>
      <xdr:colOff>38100</xdr:colOff>
      <xdr:row>38</xdr:row>
      <xdr:rowOff>161290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6757650" y="63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39</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802100" y="639064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9802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1801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38637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5926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9802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180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38637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65926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4699614" y="9196251"/>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473835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61135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4738350" y="897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6113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473835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649450" y="9979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88745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299950" y="98776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148715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649450" y="99170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4738350" y="97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8874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60</xdr:row>
      <xdr:rowOff>55517</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938250" y="9758680"/>
          <a:ext cx="7620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09370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11430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144500" y="97586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299950" y="9668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344400" y="971931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14871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11430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1537950" y="971931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374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296099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21672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13544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7420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96099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16724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13544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951064" y="938022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9898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1069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989800"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881850" y="938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989800" y="10198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900900" y="10219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157950" y="10234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3451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5514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757650" y="10323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114300</xdr:rowOff>
    </xdr:from>
    <xdr:to>
      <xdr:col>116</xdr:col>
      <xdr:colOff>114300</xdr:colOff>
      <xdr:row>62</xdr:row>
      <xdr:rowOff>44450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90090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137177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9898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114300</xdr:rowOff>
    </xdr:from>
    <xdr:to>
      <xdr:col>112</xdr:col>
      <xdr:colOff>38100</xdr:colOff>
      <xdr:row>62</xdr:row>
      <xdr:rowOff>44450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157950" y="1019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165100</xdr:rowOff>
    </xdr:from>
    <xdr:to>
      <xdr:col>116</xdr:col>
      <xdr:colOff>63500</xdr:colOff>
      <xdr:row>61</xdr:row>
      <xdr:rowOff>165100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202400" y="10242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114300</xdr:rowOff>
    </xdr:from>
    <xdr:to>
      <xdr:col>107</xdr:col>
      <xdr:colOff>101600</xdr:colOff>
      <xdr:row>62</xdr:row>
      <xdr:rowOff>44450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34515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165100</xdr:rowOff>
    </xdr:from>
    <xdr:to>
      <xdr:col>111</xdr:col>
      <xdr:colOff>177800</xdr:colOff>
      <xdr:row>61</xdr:row>
      <xdr:rowOff>165100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395950" y="10242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110490</xdr:rowOff>
    </xdr:from>
    <xdr:to>
      <xdr:col>102</xdr:col>
      <xdr:colOff>165100</xdr:colOff>
      <xdr:row>62</xdr:row>
      <xdr:rowOff>40640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551400" y="1018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161290</xdr:rowOff>
    </xdr:from>
    <xdr:to>
      <xdr:col>107</xdr:col>
      <xdr:colOff>50800</xdr:colOff>
      <xdr:row>61</xdr:row>
      <xdr:rowOff>165100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7602200" y="1023874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757650" y="1018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161290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802100" y="102374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9802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81801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5926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60977</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9802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60977</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81801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57167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38637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592627" y="99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738350" y="13356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649450" y="134990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887450" y="13463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093700" y="134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2999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48715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649450" y="138849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473835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88745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60961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938250" y="13871848"/>
          <a:ext cx="762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09370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83</xdr:row>
      <xdr:rowOff>162198</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144500" y="138718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85271</xdr:rowOff>
    </xdr:from>
    <xdr:to>
      <xdr:col>72</xdr:col>
      <xdr:colOff>38100</xdr:colOff>
      <xdr:row>84</xdr:row>
      <xdr:rowOff>15421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299950" y="137949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136071</xdr:rowOff>
    </xdr:from>
    <xdr:to>
      <xdr:col>76</xdr:col>
      <xdr:colOff>114300</xdr:colOff>
      <xdr:row>83</xdr:row>
      <xdr:rowOff>162198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344400" y="13845721"/>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1487150" y="137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136071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1537950" y="13811431"/>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37420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2960994" y="1321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21672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13544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374204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296099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6548</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2167244"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1354444" y="13853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951064" y="12837161"/>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199898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8818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199898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1579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9009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199898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1579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202400" y="14066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3451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395950" y="14066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75514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7602200" y="14066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67576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802100" y="14066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18980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181801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189802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181801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738637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65926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4699614" y="166137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4738350" y="1811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611350" y="1810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4738350" y="1638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611350" y="1661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4738350" y="17511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649450" y="175328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88745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093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299950" y="17333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88745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093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103</xdr:row>
      <xdr:rowOff>139881</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144500" y="172277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299950" y="17114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139881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344400" y="17165682"/>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148715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77832</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1537950" y="17106900"/>
          <a:ext cx="8064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37420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296099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2167244" y="174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13544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37420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296099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21672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13544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951064" y="169103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989800" y="166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881850" y="16910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989800" y="1752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9009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1579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34515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5514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757650" y="17613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395950" y="1779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75514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7602200" y="1779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6757650" y="17746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23622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6802100" y="1779270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189802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181801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738637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65926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73863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6592627" y="178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については、加須児童館が昭和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については、市が管理する橋りょうが全部で</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橋あり、急速に高齢化が進んでいることから、有形固定資産減価償却率が高くなっている。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年度に不動岡小学校の校舎大規模改造工事を実施したため、有形固定資産減価償却率は低くなっている。今後も、公共施設等総合管理計画に基づき、元和小学校校舎増築工事を令和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年度完了に向けて実施しており、令和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年度からは、礼羽小学校の長寿命化工事を実施していく予定。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については、平成になってから建設されたものがほとんどであり、耐用年数の半分程度しか経過していないため、類似団体平均を大きく下回っている。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164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070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049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71750"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78000" y="609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84250" y="6111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12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68597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216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5946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40640</xdr:rowOff>
    </xdr:from>
    <xdr:to>
      <xdr:col>24</xdr:col>
      <xdr:colOff>63500</xdr:colOff>
      <xdr:row>36</xdr:row>
      <xdr:rowOff>96520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429000" y="5990590"/>
          <a:ext cx="7493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71750" y="5946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40640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622550" y="59905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137160</xdr:rowOff>
    </xdr:from>
    <xdr:to>
      <xdr:col>10</xdr:col>
      <xdr:colOff>165100</xdr:colOff>
      <xdr:row>36</xdr:row>
      <xdr:rowOff>67310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78000" y="5922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16510</xdr:rowOff>
    </xdr:from>
    <xdr:to>
      <xdr:col>15</xdr:col>
      <xdr:colOff>50800</xdr:colOff>
      <xdr:row>36</xdr:row>
      <xdr:rowOff>40640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828800" y="596646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107950</xdr:rowOff>
    </xdr:from>
    <xdr:to>
      <xdr:col>6</xdr:col>
      <xdr:colOff>38100</xdr:colOff>
      <xdr:row>36</xdr:row>
      <xdr:rowOff>38100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84250" y="589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158750</xdr:rowOff>
    </xdr:from>
    <xdr:to>
      <xdr:col>10</xdr:col>
      <xdr:colOff>114300</xdr:colOff>
      <xdr:row>36</xdr:row>
      <xdr:rowOff>16510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28700" y="594360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239144"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4390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45294"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515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107967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239144"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107967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39044"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83837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4529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54627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51544"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429115" y="5668736"/>
          <a:ext cx="0" cy="127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67850" y="69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6941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67850" y="54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5668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67850" y="6511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98000" y="653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36000" y="6533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4225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0294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35700" y="658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98000" y="6398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6785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36000" y="6398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686800" y="64425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42250" y="6408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86700" y="6442528"/>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029450" y="6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8165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080250" y="64534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128815</xdr:rowOff>
    </xdr:from>
    <xdr:to>
      <xdr:col>36</xdr:col>
      <xdr:colOff>165100</xdr:colOff>
      <xdr:row>39</xdr:row>
      <xdr:rowOff>58965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35700" y="6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8165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286500" y="64534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58277" y="661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772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644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70677" y="66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5827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75491</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772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75491</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64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75491</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7067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410065"/>
          <a:ext cx="0" cy="103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410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9920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9858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9945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148590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999617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83820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99961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83820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99618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9877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49530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99218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2391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439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4529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515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115" y="9387205"/>
          <a:ext cx="0" cy="11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46785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387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467850" y="1013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281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34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34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327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467850" y="103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84455</xdr:rowOff>
    </xdr:from>
    <xdr:to>
      <xdr:col>50</xdr:col>
      <xdr:colOff>165100</xdr:colOff>
      <xdr:row>63</xdr:row>
      <xdr:rowOff>14605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32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135255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686800" y="103778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327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135255</xdr:rowOff>
    </xdr:from>
    <xdr:to>
      <xdr:col>50</xdr:col>
      <xdr:colOff>114300</xdr:colOff>
      <xdr:row>62</xdr:row>
      <xdr:rowOff>135255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86700" y="103778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135255</xdr:rowOff>
    </xdr:from>
    <xdr:to>
      <xdr:col>45</xdr:col>
      <xdr:colOff>177800</xdr:colOff>
      <xdr:row>62</xdr:row>
      <xdr:rowOff>137160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80250" y="1037780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137160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286500" y="103797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458277"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6772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864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07067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45827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31132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6772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864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33037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07067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177665" y="166823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216400" y="1811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108450" y="18111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216400" y="1645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1084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2164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127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5717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7780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984250" y="17253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127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2164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384550" y="17354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105</xdr:row>
      <xdr:rowOff>41911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429000" y="17405713"/>
          <a:ext cx="7493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57175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104</xdr:row>
      <xdr:rowOff>146413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622550" y="174057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7780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103958</xdr:rowOff>
    </xdr:from>
    <xdr:to>
      <xdr:col>15</xdr:col>
      <xdr:colOff>50800</xdr:colOff>
      <xdr:row>104</xdr:row>
      <xdr:rowOff>146413</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 y="17363258"/>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984250" y="1735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143148</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28700" y="17363258"/>
          <a:ext cx="8001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439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64529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8515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2391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4390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64529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85154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429115" y="165163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9467850" y="162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35990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36000" y="175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0294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235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398000"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946785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360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45720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8686800" y="174764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42250" y="17429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49530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86700" y="174764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02945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49530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080250" y="1744980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235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53339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286500" y="1744980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845827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68644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0706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845827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76772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6864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0706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699614" y="56222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4738350" y="699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6986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4738350" y="5403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562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473835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649450" y="6586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887450" y="652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093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29995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48715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649450" y="6715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473835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88745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156210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938250" y="6663690"/>
          <a:ext cx="762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093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53340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144500" y="66636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299950" y="6687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127635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2344400" y="6663690"/>
          <a:ext cx="8001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4871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127635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1537950" y="668655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7420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96099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167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13544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74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96099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167244"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13544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951064" y="5638701"/>
          <a:ext cx="0" cy="133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19989800" y="698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697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19989800" y="54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5638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19989800" y="665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900900" y="66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157950" y="667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345150" y="66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551400" y="6726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6757650" y="67409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164480</xdr:rowOff>
    </xdr:from>
    <xdr:to>
      <xdr:col>116</xdr:col>
      <xdr:colOff>114300</xdr:colOff>
      <xdr:row>39</xdr:row>
      <xdr:rowOff>94630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900900" y="644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15907</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19989800" y="629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164736</xdr:rowOff>
    </xdr:from>
    <xdr:to>
      <xdr:col>112</xdr:col>
      <xdr:colOff>38100</xdr:colOff>
      <xdr:row>39</xdr:row>
      <xdr:rowOff>94886</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157950" y="6444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43830</xdr:rowOff>
    </xdr:from>
    <xdr:to>
      <xdr:col>116</xdr:col>
      <xdr:colOff>63500</xdr:colOff>
      <xdr:row>39</xdr:row>
      <xdr:rowOff>44086</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9202400" y="6489080"/>
          <a:ext cx="7493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167246</xdr:rowOff>
    </xdr:from>
    <xdr:to>
      <xdr:col>107</xdr:col>
      <xdr:colOff>101600</xdr:colOff>
      <xdr:row>39</xdr:row>
      <xdr:rowOff>97396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345150" y="6447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44086</xdr:rowOff>
    </xdr:from>
    <xdr:to>
      <xdr:col>111</xdr:col>
      <xdr:colOff>177800</xdr:colOff>
      <xdr:row>39</xdr:row>
      <xdr:rowOff>46596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395950" y="6489336"/>
          <a:ext cx="80645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156521</xdr:rowOff>
    </xdr:from>
    <xdr:to>
      <xdr:col>102</xdr:col>
      <xdr:colOff>165100</xdr:colOff>
      <xdr:row>41</xdr:row>
      <xdr:rowOff>86671</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7551400" y="676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46596</xdr:rowOff>
    </xdr:from>
    <xdr:to>
      <xdr:col>107</xdr:col>
      <xdr:colOff>50800</xdr:colOff>
      <xdr:row>41</xdr:row>
      <xdr:rowOff>35871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7602200" y="6491846"/>
          <a:ext cx="793750" cy="3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156948</xdr:rowOff>
    </xdr:from>
    <xdr:to>
      <xdr:col>98</xdr:col>
      <xdr:colOff>38100</xdr:colOff>
      <xdr:row>41</xdr:row>
      <xdr:rowOff>87098</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6757650" y="6767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35871</xdr:rowOff>
    </xdr:from>
    <xdr:to>
      <xdr:col>102</xdr:col>
      <xdr:colOff>114300</xdr:colOff>
      <xdr:row>41</xdr:row>
      <xdr:rowOff>36298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802100" y="6811321"/>
          <a:ext cx="8001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947911" y="67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166861" y="67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354061" y="65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560311" y="652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111413</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915595" y="62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113923</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134545" y="622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77798</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354061" y="68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78225</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6560311" y="68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699614" y="929386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473835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611350" y="1064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4738350" y="908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611350" y="9293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887450" y="9657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09370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299950" y="9596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148715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649450" y="10406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4738350"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88745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63</xdr:row>
      <xdr:rowOff>49530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938250" y="10295890"/>
          <a:ext cx="762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0937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53340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144500" y="102958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105410</xdr:rowOff>
    </xdr:from>
    <xdr:to>
      <xdr:col>72</xdr:col>
      <xdr:colOff>38100</xdr:colOff>
      <xdr:row>62</xdr:row>
      <xdr:rowOff>35560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299950" y="10182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156210</xdr:rowOff>
    </xdr:from>
    <xdr:to>
      <xdr:col>76</xdr:col>
      <xdr:colOff>114300</xdr:colOff>
      <xdr:row>62</xdr:row>
      <xdr:rowOff>53340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344400" y="1023366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148715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156210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1537950" y="10149840"/>
          <a:ext cx="8064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742044"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96099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167244"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135444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7420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96099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26687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167244"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13544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951064" y="9339035"/>
          <a:ext cx="0" cy="126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19989800" y="1060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881850" y="10605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19989800" y="912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881850" y="9339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199898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9009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157950" y="10327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345150" y="10404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7551400" y="1039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757650" y="10419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150585</xdr:rowOff>
    </xdr:from>
    <xdr:to>
      <xdr:col>116</xdr:col>
      <xdr:colOff>114300</xdr:colOff>
      <xdr:row>63</xdr:row>
      <xdr:rowOff>80735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900900" y="1039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129012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F00-000062020000}"/>
            </a:ext>
          </a:extLst>
        </xdr:cNvPr>
        <xdr:cNvSpPr txBox="1"/>
      </xdr:nvSpPr>
      <xdr:spPr>
        <a:xfrm>
          <a:off x="19989800" y="103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157950" y="10393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63</xdr:row>
      <xdr:rowOff>29935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202400" y="1043758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34515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40822</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395950" y="10437585"/>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755140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7602200" y="104484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6757650" y="10404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40822</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802100" y="104484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89802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1801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738637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65926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89802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1801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738637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108149</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65926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F00-00008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4699614" y="12884786"/>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F00-00008C020000}"/>
            </a:ext>
          </a:extLst>
        </xdr:cNvPr>
        <xdr:cNvSpPr txBox="1"/>
      </xdr:nvSpPr>
      <xdr:spPr>
        <a:xfrm>
          <a:off x="1473835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6113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F00-00008E020000}"/>
            </a:ext>
          </a:extLst>
        </xdr:cNvPr>
        <xdr:cNvSpPr txBox="1"/>
      </xdr:nvSpPr>
      <xdr:spPr>
        <a:xfrm>
          <a:off x="14738350" y="1266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611350" y="12884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F00-000090020000}"/>
            </a:ext>
          </a:extLst>
        </xdr:cNvPr>
        <xdr:cNvSpPr txBox="1"/>
      </xdr:nvSpPr>
      <xdr:spPr>
        <a:xfrm>
          <a:off x="14738350" y="1337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649450"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887450" y="13488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09370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2999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14871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649450" y="13615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F00-00009C020000}"/>
            </a:ext>
          </a:extLst>
        </xdr:cNvPr>
        <xdr:cNvSpPr txBox="1"/>
      </xdr:nvSpPr>
      <xdr:spPr>
        <a:xfrm>
          <a:off x="14738350"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88745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121920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938250" y="13624561"/>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093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80011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3144500" y="13595986"/>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2299950" y="13517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17145</xdr:rowOff>
    </xdr:from>
    <xdr:to>
      <xdr:col>76</xdr:col>
      <xdr:colOff>114300</xdr:colOff>
      <xdr:row>82</xdr:row>
      <xdr:rowOff>51436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344400" y="1356169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1487150" y="1348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17145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1537950" y="13533755"/>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F00-0000A5020000}"/>
            </a:ext>
          </a:extLst>
        </xdr:cNvPr>
        <xdr:cNvSpPr txBox="1"/>
      </xdr:nvSpPr>
      <xdr:spPr>
        <a:xfrm>
          <a:off x="13742044"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F00-0000A6020000}"/>
            </a:ext>
          </a:extLst>
        </xdr:cNvPr>
        <xdr:cNvSpPr txBox="1"/>
      </xdr:nvSpPr>
      <xdr:spPr>
        <a:xfrm>
          <a:off x="1296099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F00-0000A7020000}"/>
            </a:ext>
          </a:extLst>
        </xdr:cNvPr>
        <xdr:cNvSpPr txBox="1"/>
      </xdr:nvSpPr>
      <xdr:spPr>
        <a:xfrm>
          <a:off x="121672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F00-0000A8020000}"/>
            </a:ext>
          </a:extLst>
        </xdr:cNvPr>
        <xdr:cNvSpPr txBox="1"/>
      </xdr:nvSpPr>
      <xdr:spPr>
        <a:xfrm>
          <a:off x="113544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37420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2960994"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1672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F00-0000AC020000}"/>
            </a:ext>
          </a:extLst>
        </xdr:cNvPr>
        <xdr:cNvSpPr txBox="1"/>
      </xdr:nvSpPr>
      <xdr:spPr>
        <a:xfrm>
          <a:off x="11354444" y="1356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9951064" y="1277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199898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9881850" y="1417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19989800" y="125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8818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19989800" y="1358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9009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1579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75514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67576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90090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199898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15795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133350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202400" y="1379728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36830</xdr:rowOff>
    </xdr:from>
    <xdr:to>
      <xdr:col>107</xdr:col>
      <xdr:colOff>101600</xdr:colOff>
      <xdr:row>83</xdr:row>
      <xdr:rowOff>138430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34515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87630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395950" y="13797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75514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87630</xdr:rowOff>
    </xdr:from>
    <xdr:to>
      <xdr:col>107</xdr:col>
      <xdr:colOff>50800</xdr:colOff>
      <xdr:row>83</xdr:row>
      <xdr:rowOff>87630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7602200" y="13797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36830</xdr:rowOff>
    </xdr:from>
    <xdr:to>
      <xdr:col>98</xdr:col>
      <xdr:colOff>38100</xdr:colOff>
      <xdr:row>83</xdr:row>
      <xdr:rowOff>138430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675765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87630</xdr:rowOff>
    </xdr:from>
    <xdr:to>
      <xdr:col>102</xdr:col>
      <xdr:colOff>114300</xdr:colOff>
      <xdr:row>83</xdr:row>
      <xdr:rowOff>87630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802100" y="13797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18980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181801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73863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65926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189802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181801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738637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154957</xdr:rowOff>
    </xdr:from>
    <xdr:ext cx="469744" cy="259045"/>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65926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F00-0000FE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699614" y="167166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F00-000000030000}"/>
            </a:ext>
          </a:extLst>
        </xdr:cNvPr>
        <xdr:cNvSpPr txBox="1"/>
      </xdr:nvSpPr>
      <xdr:spPr>
        <a:xfrm>
          <a:off x="14738350" y="1811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6113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70" name="【庁舎】&#10;有形固定資産減価償却率最大値テキスト">
          <a:extLst>
            <a:ext uri="{FF2B5EF4-FFF2-40B4-BE49-F238E27FC236}">
              <a16:creationId xmlns:a16="http://schemas.microsoft.com/office/drawing/2014/main" id="{00000000-0008-0000-0F00-000002030000}"/>
            </a:ext>
          </a:extLst>
        </xdr:cNvPr>
        <xdr:cNvSpPr txBox="1"/>
      </xdr:nvSpPr>
      <xdr:spPr>
        <a:xfrm>
          <a:off x="14738350" y="164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611350" y="16716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F00-000004030000}"/>
            </a:ext>
          </a:extLst>
        </xdr:cNvPr>
        <xdr:cNvSpPr txBox="1"/>
      </xdr:nvSpPr>
      <xdr:spPr>
        <a:xfrm>
          <a:off x="14738350" y="17114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649450" y="172634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88745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2999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1487150" y="17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649450" y="175328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F00-000010030000}"/>
            </a:ext>
          </a:extLst>
        </xdr:cNvPr>
        <xdr:cNvSpPr txBox="1"/>
      </xdr:nvSpPr>
      <xdr:spPr>
        <a:xfrm>
          <a:off x="14738350"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8874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152944</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938250" y="17524912"/>
          <a:ext cx="762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093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94162</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144500" y="1752491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299950" y="1743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94162</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344400" y="1749062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148715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59871</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1537950" y="17456331"/>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F00-000019030000}"/>
            </a:ext>
          </a:extLst>
        </xdr:cNvPr>
        <xdr:cNvSpPr txBox="1"/>
      </xdr:nvSpPr>
      <xdr:spPr>
        <a:xfrm>
          <a:off x="1374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F00-00001A030000}"/>
            </a:ext>
          </a:extLst>
        </xdr:cNvPr>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F00-00001B030000}"/>
            </a:ext>
          </a:extLst>
        </xdr:cNvPr>
        <xdr:cNvSpPr txBox="1"/>
      </xdr:nvSpPr>
      <xdr:spPr>
        <a:xfrm>
          <a:off x="121672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F00-00001C030000}"/>
            </a:ext>
          </a:extLst>
        </xdr:cNvPr>
        <xdr:cNvSpPr txBox="1"/>
      </xdr:nvSpPr>
      <xdr:spPr>
        <a:xfrm>
          <a:off x="113544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F00-00001D030000}"/>
            </a:ext>
          </a:extLst>
        </xdr:cNvPr>
        <xdr:cNvSpPr txBox="1"/>
      </xdr:nvSpPr>
      <xdr:spPr>
        <a:xfrm>
          <a:off x="137420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F00-00001E030000}"/>
            </a:ext>
          </a:extLst>
        </xdr:cNvPr>
        <xdr:cNvSpPr txBox="1"/>
      </xdr:nvSpPr>
      <xdr:spPr>
        <a:xfrm>
          <a:off x="1296099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F00-00001F030000}"/>
            </a:ext>
          </a:extLst>
        </xdr:cNvPr>
        <xdr:cNvSpPr txBox="1"/>
      </xdr:nvSpPr>
      <xdr:spPr>
        <a:xfrm>
          <a:off x="1216724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F00-000020030000}"/>
            </a:ext>
          </a:extLst>
        </xdr:cNvPr>
        <xdr:cNvSpPr txBox="1"/>
      </xdr:nvSpPr>
      <xdr:spPr>
        <a:xfrm>
          <a:off x="11354444" y="174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F00-000036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951064" y="165171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4" name="【庁舎】&#10;一人当たり面積最小値テキスト">
          <a:extLst>
            <a:ext uri="{FF2B5EF4-FFF2-40B4-BE49-F238E27FC236}">
              <a16:creationId xmlns:a16="http://schemas.microsoft.com/office/drawing/2014/main" id="{00000000-0008-0000-0F00-000038030000}"/>
            </a:ext>
          </a:extLst>
        </xdr:cNvPr>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6" name="【庁舎】&#10;一人当たり面積最大値テキスト">
          <a:extLst>
            <a:ext uri="{FF2B5EF4-FFF2-40B4-BE49-F238E27FC236}">
              <a16:creationId xmlns:a16="http://schemas.microsoft.com/office/drawing/2014/main" id="{00000000-0008-0000-0F00-00003A030000}"/>
            </a:ext>
          </a:extLst>
        </xdr:cNvPr>
        <xdr:cNvSpPr txBox="1"/>
      </xdr:nvSpPr>
      <xdr:spPr>
        <a:xfrm>
          <a:off x="19989800" y="162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9881850" y="16517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828" name="【庁舎】&#10;一人当たり面積平均値テキスト">
          <a:extLst>
            <a:ext uri="{FF2B5EF4-FFF2-40B4-BE49-F238E27FC236}">
              <a16:creationId xmlns:a16="http://schemas.microsoft.com/office/drawing/2014/main" id="{00000000-0008-0000-0F00-00003C030000}"/>
            </a:ext>
          </a:extLst>
        </xdr:cNvPr>
        <xdr:cNvSpPr txBox="1"/>
      </xdr:nvSpPr>
      <xdr:spPr>
        <a:xfrm>
          <a:off x="19989800" y="1733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9009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1579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34515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75514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67576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9009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840" name="【庁舎】&#10;一人当たり面積該当値テキスト">
          <a:extLst>
            <a:ext uri="{FF2B5EF4-FFF2-40B4-BE49-F238E27FC236}">
              <a16:creationId xmlns:a16="http://schemas.microsoft.com/office/drawing/2014/main" id="{00000000-0008-0000-0F00-000048030000}"/>
            </a:ext>
          </a:extLst>
        </xdr:cNvPr>
        <xdr:cNvSpPr txBox="1"/>
      </xdr:nvSpPr>
      <xdr:spPr>
        <a:xfrm>
          <a:off x="19989800"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157950" y="17705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153924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9202400" y="17742408"/>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834515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153924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8395950" y="177561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75514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106</xdr:row>
      <xdr:rowOff>158496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7602200" y="1775612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6757650" y="17709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158496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6802100" y="177606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189802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181801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738637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2" name="n_4aveValue【庁舎】&#10;一人当たり面積">
          <a:extLst>
            <a:ext uri="{FF2B5EF4-FFF2-40B4-BE49-F238E27FC236}">
              <a16:creationId xmlns:a16="http://schemas.microsoft.com/office/drawing/2014/main" id="{00000000-0008-0000-0F00-000054030000}"/>
            </a:ext>
          </a:extLst>
        </xdr:cNvPr>
        <xdr:cNvSpPr txBox="1"/>
      </xdr:nvSpPr>
      <xdr:spPr>
        <a:xfrm>
          <a:off x="165926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853" name="n_1mainValue【庁舎】&#10;一人当たり面積">
          <a:extLst>
            <a:ext uri="{FF2B5EF4-FFF2-40B4-BE49-F238E27FC236}">
              <a16:creationId xmlns:a16="http://schemas.microsoft.com/office/drawing/2014/main" id="{00000000-0008-0000-0F00-000055030000}"/>
            </a:ext>
          </a:extLst>
        </xdr:cNvPr>
        <xdr:cNvSpPr txBox="1"/>
      </xdr:nvSpPr>
      <xdr:spPr>
        <a:xfrm>
          <a:off x="189802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854" name="n_2mainValue【庁舎】&#10;一人当たり面積">
          <a:extLst>
            <a:ext uri="{FF2B5EF4-FFF2-40B4-BE49-F238E27FC236}">
              <a16:creationId xmlns:a16="http://schemas.microsoft.com/office/drawing/2014/main" id="{00000000-0008-0000-0F00-000056030000}"/>
            </a:ext>
          </a:extLst>
        </xdr:cNvPr>
        <xdr:cNvSpPr txBox="1"/>
      </xdr:nvSpPr>
      <xdr:spPr>
        <a:xfrm>
          <a:off x="181801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855" name="n_3mainValue【庁舎】&#10;一人当たり面積">
          <a:extLst>
            <a:ext uri="{FF2B5EF4-FFF2-40B4-BE49-F238E27FC236}">
              <a16:creationId xmlns:a16="http://schemas.microsoft.com/office/drawing/2014/main" id="{00000000-0008-0000-0F00-000057030000}"/>
            </a:ext>
          </a:extLst>
        </xdr:cNvPr>
        <xdr:cNvSpPr txBox="1"/>
      </xdr:nvSpPr>
      <xdr:spPr>
        <a:xfrm>
          <a:off x="1738637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856" name="n_4mainValue【庁舎】&#10;一人当たり面積">
          <a:extLst>
            <a:ext uri="{FF2B5EF4-FFF2-40B4-BE49-F238E27FC236}">
              <a16:creationId xmlns:a16="http://schemas.microsoft.com/office/drawing/2014/main" id="{00000000-0008-0000-0F00-000058030000}"/>
            </a:ext>
          </a:extLst>
        </xdr:cNvPr>
        <xdr:cNvSpPr txBox="1"/>
      </xdr:nvSpPr>
      <xdr:spPr>
        <a:xfrm>
          <a:off x="165926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については、加須保健センターが昭和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については、主な資産である本庁舎が昭和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については、加須クリーンセンターが平成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年度、大利根クリーンセンターが平成元年度に建設されたものであり、減価償却が進んでいることから有形固定資産減価償却率が高くなっている。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年度に建設されたものであり、類似団体平均を下回っている。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81</v>
      </c>
      <c r="C2" s="176"/>
      <c r="D2" s="177"/>
    </row>
    <row r="3" spans="1:119" ht="18.75" customHeight="1" thickBot="1" x14ac:dyDescent="0.25">
      <c r="A3" s="175"/>
      <c r="B3" s="393" t="s">
        <v>82</v>
      </c>
      <c r="C3" s="394"/>
      <c r="D3" s="394"/>
      <c r="E3" s="395"/>
      <c r="F3" s="395"/>
      <c r="G3" s="395"/>
      <c r="H3" s="395"/>
      <c r="I3" s="395"/>
      <c r="J3" s="395"/>
      <c r="K3" s="395"/>
      <c r="L3" s="395" t="s">
        <v>83</v>
      </c>
      <c r="M3" s="395"/>
      <c r="N3" s="395"/>
      <c r="O3" s="395"/>
      <c r="P3" s="395"/>
      <c r="Q3" s="395"/>
      <c r="R3" s="402"/>
      <c r="S3" s="402"/>
      <c r="T3" s="402"/>
      <c r="U3" s="402"/>
      <c r="V3" s="403"/>
      <c r="W3" s="377" t="s">
        <v>84</v>
      </c>
      <c r="X3" s="378"/>
      <c r="Y3" s="378"/>
      <c r="Z3" s="378"/>
      <c r="AA3" s="378"/>
      <c r="AB3" s="394"/>
      <c r="AC3" s="402" t="s">
        <v>85</v>
      </c>
      <c r="AD3" s="378"/>
      <c r="AE3" s="378"/>
      <c r="AF3" s="378"/>
      <c r="AG3" s="378"/>
      <c r="AH3" s="378"/>
      <c r="AI3" s="378"/>
      <c r="AJ3" s="378"/>
      <c r="AK3" s="378"/>
      <c r="AL3" s="379"/>
      <c r="AM3" s="377" t="s">
        <v>86</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87</v>
      </c>
      <c r="BO3" s="378"/>
      <c r="BP3" s="378"/>
      <c r="BQ3" s="378"/>
      <c r="BR3" s="378"/>
      <c r="BS3" s="378"/>
      <c r="BT3" s="378"/>
      <c r="BU3" s="379"/>
      <c r="BV3" s="377" t="s">
        <v>88</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89</v>
      </c>
      <c r="CU3" s="378"/>
      <c r="CV3" s="378"/>
      <c r="CW3" s="378"/>
      <c r="CX3" s="378"/>
      <c r="CY3" s="378"/>
      <c r="CZ3" s="378"/>
      <c r="DA3" s="379"/>
      <c r="DB3" s="377" t="s">
        <v>90</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91</v>
      </c>
      <c r="AZ4" s="381"/>
      <c r="BA4" s="381"/>
      <c r="BB4" s="381"/>
      <c r="BC4" s="381"/>
      <c r="BD4" s="381"/>
      <c r="BE4" s="381"/>
      <c r="BF4" s="381"/>
      <c r="BG4" s="381"/>
      <c r="BH4" s="381"/>
      <c r="BI4" s="381"/>
      <c r="BJ4" s="381"/>
      <c r="BK4" s="381"/>
      <c r="BL4" s="381"/>
      <c r="BM4" s="382"/>
      <c r="BN4" s="383">
        <v>48363156</v>
      </c>
      <c r="BO4" s="384"/>
      <c r="BP4" s="384"/>
      <c r="BQ4" s="384"/>
      <c r="BR4" s="384"/>
      <c r="BS4" s="384"/>
      <c r="BT4" s="384"/>
      <c r="BU4" s="385"/>
      <c r="BV4" s="383">
        <v>51941664</v>
      </c>
      <c r="BW4" s="384"/>
      <c r="BX4" s="384"/>
      <c r="BY4" s="384"/>
      <c r="BZ4" s="384"/>
      <c r="CA4" s="384"/>
      <c r="CB4" s="384"/>
      <c r="CC4" s="385"/>
      <c r="CD4" s="386" t="s">
        <v>92</v>
      </c>
      <c r="CE4" s="387"/>
      <c r="CF4" s="387"/>
      <c r="CG4" s="387"/>
      <c r="CH4" s="387"/>
      <c r="CI4" s="387"/>
      <c r="CJ4" s="387"/>
      <c r="CK4" s="387"/>
      <c r="CL4" s="387"/>
      <c r="CM4" s="387"/>
      <c r="CN4" s="387"/>
      <c r="CO4" s="387"/>
      <c r="CP4" s="387"/>
      <c r="CQ4" s="387"/>
      <c r="CR4" s="387"/>
      <c r="CS4" s="388"/>
      <c r="CT4" s="389">
        <v>19.600000000000001</v>
      </c>
      <c r="CU4" s="390"/>
      <c r="CV4" s="390"/>
      <c r="CW4" s="390"/>
      <c r="CX4" s="390"/>
      <c r="CY4" s="390"/>
      <c r="CZ4" s="390"/>
      <c r="DA4" s="391"/>
      <c r="DB4" s="389">
        <v>19.3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20">
        <v>42630407</v>
      </c>
      <c r="BO5" s="421"/>
      <c r="BP5" s="421"/>
      <c r="BQ5" s="421"/>
      <c r="BR5" s="421"/>
      <c r="BS5" s="421"/>
      <c r="BT5" s="421"/>
      <c r="BU5" s="422"/>
      <c r="BV5" s="420">
        <v>45553955</v>
      </c>
      <c r="BW5" s="421"/>
      <c r="BX5" s="421"/>
      <c r="BY5" s="421"/>
      <c r="BZ5" s="421"/>
      <c r="CA5" s="421"/>
      <c r="CB5" s="421"/>
      <c r="CC5" s="422"/>
      <c r="CD5" s="423" t="s">
        <v>96</v>
      </c>
      <c r="CE5" s="424"/>
      <c r="CF5" s="424"/>
      <c r="CG5" s="424"/>
      <c r="CH5" s="424"/>
      <c r="CI5" s="424"/>
      <c r="CJ5" s="424"/>
      <c r="CK5" s="424"/>
      <c r="CL5" s="424"/>
      <c r="CM5" s="424"/>
      <c r="CN5" s="424"/>
      <c r="CO5" s="424"/>
      <c r="CP5" s="424"/>
      <c r="CQ5" s="424"/>
      <c r="CR5" s="424"/>
      <c r="CS5" s="425"/>
      <c r="CT5" s="417">
        <v>91.3</v>
      </c>
      <c r="CU5" s="418"/>
      <c r="CV5" s="418"/>
      <c r="CW5" s="418"/>
      <c r="CX5" s="418"/>
      <c r="CY5" s="418"/>
      <c r="CZ5" s="418"/>
      <c r="DA5" s="419"/>
      <c r="DB5" s="417">
        <v>87.9</v>
      </c>
      <c r="DC5" s="418"/>
      <c r="DD5" s="418"/>
      <c r="DE5" s="418"/>
      <c r="DF5" s="418"/>
      <c r="DG5" s="418"/>
      <c r="DH5" s="418"/>
      <c r="DI5" s="419"/>
    </row>
    <row r="6" spans="1:119" ht="18.75" customHeight="1" x14ac:dyDescent="0.2">
      <c r="A6" s="175"/>
      <c r="B6" s="426" t="s">
        <v>97</v>
      </c>
      <c r="C6" s="427"/>
      <c r="D6" s="427"/>
      <c r="E6" s="428"/>
      <c r="F6" s="428"/>
      <c r="G6" s="428"/>
      <c r="H6" s="428"/>
      <c r="I6" s="428"/>
      <c r="J6" s="428"/>
      <c r="K6" s="428"/>
      <c r="L6" s="428" t="s">
        <v>98</v>
      </c>
      <c r="M6" s="428"/>
      <c r="N6" s="428"/>
      <c r="O6" s="428"/>
      <c r="P6" s="428"/>
      <c r="Q6" s="428"/>
      <c r="R6" s="432"/>
      <c r="S6" s="432"/>
      <c r="T6" s="432"/>
      <c r="U6" s="432"/>
      <c r="V6" s="433"/>
      <c r="W6" s="436" t="s">
        <v>99</v>
      </c>
      <c r="X6" s="437"/>
      <c r="Y6" s="437"/>
      <c r="Z6" s="437"/>
      <c r="AA6" s="437"/>
      <c r="AB6" s="427"/>
      <c r="AC6" s="440" t="s">
        <v>100</v>
      </c>
      <c r="AD6" s="441"/>
      <c r="AE6" s="441"/>
      <c r="AF6" s="441"/>
      <c r="AG6" s="441"/>
      <c r="AH6" s="441"/>
      <c r="AI6" s="441"/>
      <c r="AJ6" s="441"/>
      <c r="AK6" s="441"/>
      <c r="AL6" s="442"/>
      <c r="AM6" s="449" t="s">
        <v>101</v>
      </c>
      <c r="AN6" s="450"/>
      <c r="AO6" s="450"/>
      <c r="AP6" s="450"/>
      <c r="AQ6" s="450"/>
      <c r="AR6" s="450"/>
      <c r="AS6" s="450"/>
      <c r="AT6" s="451"/>
      <c r="AU6" s="452" t="s">
        <v>102</v>
      </c>
      <c r="AV6" s="453"/>
      <c r="AW6" s="453"/>
      <c r="AX6" s="453"/>
      <c r="AY6" s="454" t="s">
        <v>103</v>
      </c>
      <c r="AZ6" s="455"/>
      <c r="BA6" s="455"/>
      <c r="BB6" s="455"/>
      <c r="BC6" s="455"/>
      <c r="BD6" s="455"/>
      <c r="BE6" s="455"/>
      <c r="BF6" s="455"/>
      <c r="BG6" s="455"/>
      <c r="BH6" s="455"/>
      <c r="BI6" s="455"/>
      <c r="BJ6" s="455"/>
      <c r="BK6" s="455"/>
      <c r="BL6" s="455"/>
      <c r="BM6" s="456"/>
      <c r="BN6" s="420">
        <v>5732749</v>
      </c>
      <c r="BO6" s="421"/>
      <c r="BP6" s="421"/>
      <c r="BQ6" s="421"/>
      <c r="BR6" s="421"/>
      <c r="BS6" s="421"/>
      <c r="BT6" s="421"/>
      <c r="BU6" s="422"/>
      <c r="BV6" s="420">
        <v>6387709</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93.2</v>
      </c>
      <c r="CU6" s="458"/>
      <c r="CV6" s="458"/>
      <c r="CW6" s="458"/>
      <c r="CX6" s="458"/>
      <c r="CY6" s="458"/>
      <c r="CZ6" s="458"/>
      <c r="DA6" s="459"/>
      <c r="DB6" s="457">
        <v>93.3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669641</v>
      </c>
      <c r="BO7" s="421"/>
      <c r="BP7" s="421"/>
      <c r="BQ7" s="421"/>
      <c r="BR7" s="421"/>
      <c r="BS7" s="421"/>
      <c r="BT7" s="421"/>
      <c r="BU7" s="422"/>
      <c r="BV7" s="420">
        <v>1327479</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25874610</v>
      </c>
      <c r="CU7" s="421"/>
      <c r="CV7" s="421"/>
      <c r="CW7" s="421"/>
      <c r="CX7" s="421"/>
      <c r="CY7" s="421"/>
      <c r="CZ7" s="421"/>
      <c r="DA7" s="422"/>
      <c r="DB7" s="420">
        <v>26237648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94</v>
      </c>
      <c r="AV8" s="453"/>
      <c r="AW8" s="453"/>
      <c r="AX8" s="453"/>
      <c r="AY8" s="454" t="s">
        <v>110</v>
      </c>
      <c r="AZ8" s="455"/>
      <c r="BA8" s="455"/>
      <c r="BB8" s="455"/>
      <c r="BC8" s="455"/>
      <c r="BD8" s="455"/>
      <c r="BE8" s="455"/>
      <c r="BF8" s="455"/>
      <c r="BG8" s="455"/>
      <c r="BH8" s="455"/>
      <c r="BI8" s="455"/>
      <c r="BJ8" s="455"/>
      <c r="BK8" s="455"/>
      <c r="BL8" s="455"/>
      <c r="BM8" s="456"/>
      <c r="BN8" s="420">
        <v>5063108</v>
      </c>
      <c r="BO8" s="421"/>
      <c r="BP8" s="421"/>
      <c r="BQ8" s="421"/>
      <c r="BR8" s="421"/>
      <c r="BS8" s="421"/>
      <c r="BT8" s="421"/>
      <c r="BU8" s="422"/>
      <c r="BV8" s="420">
        <v>5060230</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0.73</v>
      </c>
      <c r="CU8" s="461"/>
      <c r="CV8" s="461"/>
      <c r="CW8" s="461"/>
      <c r="CX8" s="461"/>
      <c r="CY8" s="461"/>
      <c r="CZ8" s="461"/>
      <c r="DA8" s="462"/>
      <c r="DB8" s="460">
        <v>0.74</v>
      </c>
      <c r="DC8" s="461"/>
      <c r="DD8" s="461"/>
      <c r="DE8" s="461"/>
      <c r="DF8" s="461"/>
      <c r="DG8" s="461"/>
      <c r="DH8" s="461"/>
      <c r="DI8" s="462"/>
    </row>
    <row r="9" spans="1:119" ht="18.75" customHeight="1" thickBot="1" x14ac:dyDescent="0.25">
      <c r="A9" s="175"/>
      <c r="B9" s="414" t="s">
        <v>112</v>
      </c>
      <c r="C9" s="415"/>
      <c r="D9" s="415"/>
      <c r="E9" s="415"/>
      <c r="F9" s="415"/>
      <c r="G9" s="415"/>
      <c r="H9" s="415"/>
      <c r="I9" s="415"/>
      <c r="J9" s="415"/>
      <c r="K9" s="463"/>
      <c r="L9" s="464" t="s">
        <v>113</v>
      </c>
      <c r="M9" s="465"/>
      <c r="N9" s="465"/>
      <c r="O9" s="465"/>
      <c r="P9" s="465"/>
      <c r="Q9" s="466"/>
      <c r="R9" s="467">
        <v>111623</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94</v>
      </c>
      <c r="AV9" s="453"/>
      <c r="AW9" s="453"/>
      <c r="AX9" s="453"/>
      <c r="AY9" s="454" t="s">
        <v>116</v>
      </c>
      <c r="AZ9" s="455"/>
      <c r="BA9" s="455"/>
      <c r="BB9" s="455"/>
      <c r="BC9" s="455"/>
      <c r="BD9" s="455"/>
      <c r="BE9" s="455"/>
      <c r="BF9" s="455"/>
      <c r="BG9" s="455"/>
      <c r="BH9" s="455"/>
      <c r="BI9" s="455"/>
      <c r="BJ9" s="455"/>
      <c r="BK9" s="455"/>
      <c r="BL9" s="455"/>
      <c r="BM9" s="456"/>
      <c r="BN9" s="420">
        <v>2878</v>
      </c>
      <c r="BO9" s="421"/>
      <c r="BP9" s="421"/>
      <c r="BQ9" s="421"/>
      <c r="BR9" s="421"/>
      <c r="BS9" s="421"/>
      <c r="BT9" s="421"/>
      <c r="BU9" s="422"/>
      <c r="BV9" s="420">
        <v>416006</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10.4</v>
      </c>
      <c r="CU9" s="418"/>
      <c r="CV9" s="418"/>
      <c r="CW9" s="418"/>
      <c r="CX9" s="418"/>
      <c r="CY9" s="418"/>
      <c r="CZ9" s="418"/>
      <c r="DA9" s="419"/>
      <c r="DB9" s="417">
        <v>11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118</v>
      </c>
      <c r="M10" s="450"/>
      <c r="N10" s="450"/>
      <c r="O10" s="450"/>
      <c r="P10" s="450"/>
      <c r="Q10" s="451"/>
      <c r="R10" s="471">
        <v>112229</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94</v>
      </c>
      <c r="AV10" s="453"/>
      <c r="AW10" s="453"/>
      <c r="AX10" s="453"/>
      <c r="AY10" s="454" t="s">
        <v>120</v>
      </c>
      <c r="AZ10" s="455"/>
      <c r="BA10" s="455"/>
      <c r="BB10" s="455"/>
      <c r="BC10" s="455"/>
      <c r="BD10" s="455"/>
      <c r="BE10" s="455"/>
      <c r="BF10" s="455"/>
      <c r="BG10" s="455"/>
      <c r="BH10" s="455"/>
      <c r="BI10" s="455"/>
      <c r="BJ10" s="455"/>
      <c r="BK10" s="455"/>
      <c r="BL10" s="455"/>
      <c r="BM10" s="456"/>
      <c r="BN10" s="420">
        <v>884</v>
      </c>
      <c r="BO10" s="421"/>
      <c r="BP10" s="421"/>
      <c r="BQ10" s="421"/>
      <c r="BR10" s="421"/>
      <c r="BS10" s="421"/>
      <c r="BT10" s="421"/>
      <c r="BU10" s="422"/>
      <c r="BV10" s="420">
        <v>963</v>
      </c>
      <c r="BW10" s="421"/>
      <c r="BX10" s="421"/>
      <c r="BY10" s="421"/>
      <c r="BZ10" s="421"/>
      <c r="CA10" s="421"/>
      <c r="CB10" s="421"/>
      <c r="CC10" s="422"/>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122</v>
      </c>
      <c r="M11" s="475"/>
      <c r="N11" s="475"/>
      <c r="O11" s="475"/>
      <c r="P11" s="475"/>
      <c r="Q11" s="476"/>
      <c r="R11" s="477" t="s">
        <v>123</v>
      </c>
      <c r="S11" s="478"/>
      <c r="T11" s="478"/>
      <c r="U11" s="478"/>
      <c r="V11" s="479"/>
      <c r="W11" s="408"/>
      <c r="X11" s="409"/>
      <c r="Y11" s="409"/>
      <c r="Z11" s="409"/>
      <c r="AA11" s="409"/>
      <c r="AB11" s="409"/>
      <c r="AC11" s="409"/>
      <c r="AD11" s="409"/>
      <c r="AE11" s="409"/>
      <c r="AF11" s="409"/>
      <c r="AG11" s="409"/>
      <c r="AH11" s="409"/>
      <c r="AI11" s="409"/>
      <c r="AJ11" s="409"/>
      <c r="AK11" s="409"/>
      <c r="AL11" s="412"/>
      <c r="AM11" s="449" t="s">
        <v>124</v>
      </c>
      <c r="AN11" s="450"/>
      <c r="AO11" s="450"/>
      <c r="AP11" s="450"/>
      <c r="AQ11" s="450"/>
      <c r="AR11" s="450"/>
      <c r="AS11" s="450"/>
      <c r="AT11" s="451"/>
      <c r="AU11" s="452" t="s">
        <v>102</v>
      </c>
      <c r="AV11" s="453"/>
      <c r="AW11" s="453"/>
      <c r="AX11" s="453"/>
      <c r="AY11" s="454" t="s">
        <v>125</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227000</v>
      </c>
      <c r="BW11" s="421"/>
      <c r="BX11" s="421"/>
      <c r="BY11" s="421"/>
      <c r="BZ11" s="421"/>
      <c r="CA11" s="421"/>
      <c r="CB11" s="421"/>
      <c r="CC11" s="422"/>
      <c r="CD11" s="423" t="s">
        <v>126</v>
      </c>
      <c r="CE11" s="424"/>
      <c r="CF11" s="424"/>
      <c r="CG11" s="424"/>
      <c r="CH11" s="424"/>
      <c r="CI11" s="424"/>
      <c r="CJ11" s="424"/>
      <c r="CK11" s="424"/>
      <c r="CL11" s="424"/>
      <c r="CM11" s="424"/>
      <c r="CN11" s="424"/>
      <c r="CO11" s="424"/>
      <c r="CP11" s="424"/>
      <c r="CQ11" s="424"/>
      <c r="CR11" s="424"/>
      <c r="CS11" s="425"/>
      <c r="CT11" s="460" t="s">
        <v>127</v>
      </c>
      <c r="CU11" s="461"/>
      <c r="CV11" s="461"/>
      <c r="CW11" s="461"/>
      <c r="CX11" s="461"/>
      <c r="CY11" s="461"/>
      <c r="CZ11" s="461"/>
      <c r="DA11" s="462"/>
      <c r="DB11" s="460" t="s">
        <v>128</v>
      </c>
      <c r="DC11" s="461"/>
      <c r="DD11" s="461"/>
      <c r="DE11" s="461"/>
      <c r="DF11" s="461"/>
      <c r="DG11" s="461"/>
      <c r="DH11" s="461"/>
      <c r="DI11" s="462"/>
    </row>
    <row r="12" spans="1:119" ht="18.75" customHeight="1" x14ac:dyDescent="0.2">
      <c r="A12" s="175"/>
      <c r="B12" s="480" t="s">
        <v>129</v>
      </c>
      <c r="C12" s="481"/>
      <c r="D12" s="481"/>
      <c r="E12" s="481"/>
      <c r="F12" s="481"/>
      <c r="G12" s="481"/>
      <c r="H12" s="481"/>
      <c r="I12" s="481"/>
      <c r="J12" s="481"/>
      <c r="K12" s="482"/>
      <c r="L12" s="489" t="s">
        <v>130</v>
      </c>
      <c r="M12" s="490"/>
      <c r="N12" s="490"/>
      <c r="O12" s="490"/>
      <c r="P12" s="490"/>
      <c r="Q12" s="491"/>
      <c r="R12" s="492">
        <v>112179</v>
      </c>
      <c r="S12" s="493"/>
      <c r="T12" s="493"/>
      <c r="U12" s="493"/>
      <c r="V12" s="494"/>
      <c r="W12" s="495" t="s">
        <v>1</v>
      </c>
      <c r="X12" s="453"/>
      <c r="Y12" s="453"/>
      <c r="Z12" s="453"/>
      <c r="AA12" s="453"/>
      <c r="AB12" s="496"/>
      <c r="AC12" s="497" t="s">
        <v>131</v>
      </c>
      <c r="AD12" s="498"/>
      <c r="AE12" s="498"/>
      <c r="AF12" s="498"/>
      <c r="AG12" s="499"/>
      <c r="AH12" s="497" t="s">
        <v>132</v>
      </c>
      <c r="AI12" s="498"/>
      <c r="AJ12" s="498"/>
      <c r="AK12" s="498"/>
      <c r="AL12" s="500"/>
      <c r="AM12" s="449" t="s">
        <v>133</v>
      </c>
      <c r="AN12" s="450"/>
      <c r="AO12" s="450"/>
      <c r="AP12" s="450"/>
      <c r="AQ12" s="450"/>
      <c r="AR12" s="450"/>
      <c r="AS12" s="450"/>
      <c r="AT12" s="451"/>
      <c r="AU12" s="452" t="s">
        <v>134</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19127</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128</v>
      </c>
      <c r="CU12" s="461"/>
      <c r="CV12" s="461"/>
      <c r="CW12" s="461"/>
      <c r="CX12" s="461"/>
      <c r="CY12" s="461"/>
      <c r="CZ12" s="461"/>
      <c r="DA12" s="462"/>
      <c r="DB12" s="460" t="s">
        <v>128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137</v>
      </c>
      <c r="N13" s="512"/>
      <c r="O13" s="512"/>
      <c r="P13" s="512"/>
      <c r="Q13" s="513"/>
      <c r="R13" s="504">
        <v>109307</v>
      </c>
      <c r="S13" s="505"/>
      <c r="T13" s="505"/>
      <c r="U13" s="505"/>
      <c r="V13" s="506"/>
      <c r="W13" s="436" t="s">
        <v>138</v>
      </c>
      <c r="X13" s="437"/>
      <c r="Y13" s="437"/>
      <c r="Z13" s="437"/>
      <c r="AA13" s="437"/>
      <c r="AB13" s="427"/>
      <c r="AC13" s="471">
        <v>2463</v>
      </c>
      <c r="AD13" s="472"/>
      <c r="AE13" s="472"/>
      <c r="AF13" s="472"/>
      <c r="AG13" s="514"/>
      <c r="AH13" s="471">
        <v>2631</v>
      </c>
      <c r="AI13" s="472"/>
      <c r="AJ13" s="472"/>
      <c r="AK13" s="472"/>
      <c r="AL13" s="473"/>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20">
        <v>3762</v>
      </c>
      <c r="BO13" s="421"/>
      <c r="BP13" s="421"/>
      <c r="BQ13" s="421"/>
      <c r="BR13" s="421"/>
      <c r="BS13" s="421"/>
      <c r="BT13" s="421"/>
      <c r="BU13" s="422"/>
      <c r="BV13" s="420">
        <v>624842</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5.0999999999999996</v>
      </c>
      <c r="CU13" s="418"/>
      <c r="CV13" s="418"/>
      <c r="CW13" s="418"/>
      <c r="CX13" s="418"/>
      <c r="CY13" s="418"/>
      <c r="CZ13" s="418"/>
      <c r="DA13" s="419"/>
      <c r="DB13" s="417">
        <v>4.5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112235</v>
      </c>
      <c r="S14" s="505"/>
      <c r="T14" s="505"/>
      <c r="U14" s="505"/>
      <c r="V14" s="506"/>
      <c r="W14" s="410"/>
      <c r="X14" s="411"/>
      <c r="Y14" s="411"/>
      <c r="Z14" s="411"/>
      <c r="AA14" s="411"/>
      <c r="AB14" s="400"/>
      <c r="AC14" s="507">
        <v>4.7</v>
      </c>
      <c r="AD14" s="508"/>
      <c r="AE14" s="508"/>
      <c r="AF14" s="508"/>
      <c r="AG14" s="509"/>
      <c r="AH14" s="507">
        <v>4.8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t="s">
        <v>145</v>
      </c>
      <c r="CU14" s="519"/>
      <c r="CV14" s="519"/>
      <c r="CW14" s="519"/>
      <c r="CX14" s="519"/>
      <c r="CY14" s="519"/>
      <c r="CZ14" s="519"/>
      <c r="DA14" s="520"/>
      <c r="DB14" s="518" t="s">
        <v>146</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137</v>
      </c>
      <c r="N15" s="512"/>
      <c r="O15" s="512"/>
      <c r="P15" s="512"/>
      <c r="Q15" s="513"/>
      <c r="R15" s="504">
        <v>109672</v>
      </c>
      <c r="S15" s="505"/>
      <c r="T15" s="505"/>
      <c r="U15" s="505"/>
      <c r="V15" s="506"/>
      <c r="W15" s="436" t="s">
        <v>147</v>
      </c>
      <c r="X15" s="437"/>
      <c r="Y15" s="437"/>
      <c r="Z15" s="437"/>
      <c r="AA15" s="437"/>
      <c r="AB15" s="427"/>
      <c r="AC15" s="471">
        <v>15323</v>
      </c>
      <c r="AD15" s="472"/>
      <c r="AE15" s="472"/>
      <c r="AF15" s="472"/>
      <c r="AG15" s="514"/>
      <c r="AH15" s="471">
        <v>16350</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15473628</v>
      </c>
      <c r="BO15" s="384"/>
      <c r="BP15" s="384"/>
      <c r="BQ15" s="384"/>
      <c r="BR15" s="384"/>
      <c r="BS15" s="384"/>
      <c r="BT15" s="384"/>
      <c r="BU15" s="385"/>
      <c r="BV15" s="383">
        <v>14415865</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29</v>
      </c>
      <c r="AD16" s="508"/>
      <c r="AE16" s="508"/>
      <c r="AF16" s="508"/>
      <c r="AG16" s="509"/>
      <c r="AH16" s="507">
        <v>29.8</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21224062</v>
      </c>
      <c r="BO16" s="421"/>
      <c r="BP16" s="421"/>
      <c r="BQ16" s="421"/>
      <c r="BR16" s="421"/>
      <c r="BS16" s="421"/>
      <c r="BT16" s="421"/>
      <c r="BU16" s="422"/>
      <c r="BV16" s="420">
        <v>20391588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35072</v>
      </c>
      <c r="AD17" s="472"/>
      <c r="AE17" s="472"/>
      <c r="AF17" s="472"/>
      <c r="AG17" s="514"/>
      <c r="AH17" s="471">
        <v>35818</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19579110</v>
      </c>
      <c r="BO17" s="421"/>
      <c r="BP17" s="421"/>
      <c r="BQ17" s="421"/>
      <c r="BR17" s="421"/>
      <c r="BS17" s="421"/>
      <c r="BT17" s="421"/>
      <c r="BU17" s="422"/>
      <c r="BV17" s="420">
        <v>18217818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157</v>
      </c>
      <c r="C18" s="463"/>
      <c r="D18" s="463"/>
      <c r="E18" s="546"/>
      <c r="F18" s="546"/>
      <c r="G18" s="546"/>
      <c r="H18" s="546"/>
      <c r="I18" s="546"/>
      <c r="J18" s="546"/>
      <c r="K18" s="546"/>
      <c r="L18" s="547">
        <v>133.30000000000001</v>
      </c>
      <c r="M18" s="547"/>
      <c r="N18" s="547"/>
      <c r="O18" s="547"/>
      <c r="P18" s="547"/>
      <c r="Q18" s="547"/>
      <c r="R18" s="548"/>
      <c r="S18" s="548"/>
      <c r="T18" s="548"/>
      <c r="U18" s="548"/>
      <c r="V18" s="549"/>
      <c r="W18" s="438"/>
      <c r="X18" s="439"/>
      <c r="Y18" s="439"/>
      <c r="Z18" s="439"/>
      <c r="AA18" s="439"/>
      <c r="AB18" s="430"/>
      <c r="AC18" s="550">
        <v>66.400000000000006</v>
      </c>
      <c r="AD18" s="551"/>
      <c r="AE18" s="551"/>
      <c r="AF18" s="551"/>
      <c r="AG18" s="552"/>
      <c r="AH18" s="550">
        <v>65.400000000000006</v>
      </c>
      <c r="AI18" s="551"/>
      <c r="AJ18" s="551"/>
      <c r="AK18" s="551"/>
      <c r="AL18" s="553"/>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24319313</v>
      </c>
      <c r="BO18" s="421"/>
      <c r="BP18" s="421"/>
      <c r="BQ18" s="421"/>
      <c r="BR18" s="421"/>
      <c r="BS18" s="421"/>
      <c r="BT18" s="421"/>
      <c r="BU18" s="422"/>
      <c r="BV18" s="420">
        <v>23522569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159</v>
      </c>
      <c r="C19" s="463"/>
      <c r="D19" s="463"/>
      <c r="E19" s="546"/>
      <c r="F19" s="546"/>
      <c r="G19" s="546"/>
      <c r="H19" s="546"/>
      <c r="I19" s="546"/>
      <c r="J19" s="546"/>
      <c r="K19" s="546"/>
      <c r="L19" s="554">
        <v>837</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34808898</v>
      </c>
      <c r="BO19" s="421"/>
      <c r="BP19" s="421"/>
      <c r="BQ19" s="421"/>
      <c r="BR19" s="421"/>
      <c r="BS19" s="421"/>
      <c r="BT19" s="421"/>
      <c r="BU19" s="422"/>
      <c r="BV19" s="420">
        <v>34087512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161</v>
      </c>
      <c r="C20" s="463"/>
      <c r="D20" s="463"/>
      <c r="E20" s="546"/>
      <c r="F20" s="546"/>
      <c r="G20" s="546"/>
      <c r="H20" s="546"/>
      <c r="I20" s="546"/>
      <c r="J20" s="546"/>
      <c r="K20" s="546"/>
      <c r="L20" s="554">
        <v>44295</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162</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28761441</v>
      </c>
      <c r="BO22" s="384"/>
      <c r="BP22" s="384"/>
      <c r="BQ22" s="384"/>
      <c r="BR22" s="384"/>
      <c r="BS22" s="384"/>
      <c r="BT22" s="384"/>
      <c r="BU22" s="385"/>
      <c r="BV22" s="383">
        <v>31166254</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22324765</v>
      </c>
      <c r="BO23" s="421"/>
      <c r="BP23" s="421"/>
      <c r="BQ23" s="421"/>
      <c r="BR23" s="421"/>
      <c r="BS23" s="421"/>
      <c r="BT23" s="421"/>
      <c r="BU23" s="422"/>
      <c r="BV23" s="420">
        <v>23883195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9100</v>
      </c>
      <c r="R24" s="472"/>
      <c r="S24" s="472"/>
      <c r="T24" s="472"/>
      <c r="U24" s="472"/>
      <c r="V24" s="514"/>
      <c r="W24" s="566"/>
      <c r="X24" s="567"/>
      <c r="Y24" s="568"/>
      <c r="Z24" s="470" t="s">
        <v>172</v>
      </c>
      <c r="AA24" s="450"/>
      <c r="AB24" s="450"/>
      <c r="AC24" s="450"/>
      <c r="AD24" s="450"/>
      <c r="AE24" s="450"/>
      <c r="AF24" s="450"/>
      <c r="AG24" s="451"/>
      <c r="AH24" s="471">
        <v>580</v>
      </c>
      <c r="AI24" s="472"/>
      <c r="AJ24" s="472"/>
      <c r="AK24" s="472"/>
      <c r="AL24" s="514"/>
      <c r="AM24" s="471">
        <v>1885580</v>
      </c>
      <c r="AN24" s="472"/>
      <c r="AO24" s="472"/>
      <c r="AP24" s="472"/>
      <c r="AQ24" s="472"/>
      <c r="AR24" s="514"/>
      <c r="AS24" s="471">
        <v>3251</v>
      </c>
      <c r="AT24" s="472"/>
      <c r="AU24" s="472"/>
      <c r="AV24" s="472"/>
      <c r="AW24" s="472"/>
      <c r="AX24" s="473"/>
      <c r="AY24" s="539" t="s">
        <v>173</v>
      </c>
      <c r="AZ24" s="540"/>
      <c r="BA24" s="540"/>
      <c r="BB24" s="540"/>
      <c r="BC24" s="540"/>
      <c r="BD24" s="540"/>
      <c r="BE24" s="540"/>
      <c r="BF24" s="540"/>
      <c r="BG24" s="540"/>
      <c r="BH24" s="540"/>
      <c r="BI24" s="540"/>
      <c r="BJ24" s="540"/>
      <c r="BK24" s="540"/>
      <c r="BL24" s="540"/>
      <c r="BM24" s="541"/>
      <c r="BN24" s="420">
        <v>9346068</v>
      </c>
      <c r="BO24" s="421"/>
      <c r="BP24" s="421"/>
      <c r="BQ24" s="421"/>
      <c r="BR24" s="421"/>
      <c r="BS24" s="421"/>
      <c r="BT24" s="421"/>
      <c r="BU24" s="422"/>
      <c r="BV24" s="420">
        <v>10444596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7820</v>
      </c>
      <c r="R25" s="472"/>
      <c r="S25" s="472"/>
      <c r="T25" s="472"/>
      <c r="U25" s="472"/>
      <c r="V25" s="514"/>
      <c r="W25" s="566"/>
      <c r="X25" s="567"/>
      <c r="Y25" s="568"/>
      <c r="Z25" s="470" t="s">
        <v>175</v>
      </c>
      <c r="AA25" s="450"/>
      <c r="AB25" s="450"/>
      <c r="AC25" s="450"/>
      <c r="AD25" s="450"/>
      <c r="AE25" s="450"/>
      <c r="AF25" s="450"/>
      <c r="AG25" s="451"/>
      <c r="AH25" s="471" t="s">
        <v>146</v>
      </c>
      <c r="AI25" s="472"/>
      <c r="AJ25" s="472"/>
      <c r="AK25" s="472"/>
      <c r="AL25" s="514"/>
      <c r="AM25" s="471" t="s">
        <v>145</v>
      </c>
      <c r="AN25" s="472"/>
      <c r="AO25" s="472"/>
      <c r="AP25" s="472"/>
      <c r="AQ25" s="472"/>
      <c r="AR25" s="514"/>
      <c r="AS25" s="471" t="s">
        <v>145</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4944422</v>
      </c>
      <c r="BO25" s="384"/>
      <c r="BP25" s="384"/>
      <c r="BQ25" s="384"/>
      <c r="BR25" s="384"/>
      <c r="BS25" s="384"/>
      <c r="BT25" s="384"/>
      <c r="BU25" s="385"/>
      <c r="BV25" s="383">
        <v>3378380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7190</v>
      </c>
      <c r="R26" s="472"/>
      <c r="S26" s="472"/>
      <c r="T26" s="472"/>
      <c r="U26" s="472"/>
      <c r="V26" s="514"/>
      <c r="W26" s="566"/>
      <c r="X26" s="567"/>
      <c r="Y26" s="568"/>
      <c r="Z26" s="470" t="s">
        <v>178</v>
      </c>
      <c r="AA26" s="572"/>
      <c r="AB26" s="572"/>
      <c r="AC26" s="572"/>
      <c r="AD26" s="572"/>
      <c r="AE26" s="572"/>
      <c r="AF26" s="572"/>
      <c r="AG26" s="573"/>
      <c r="AH26" s="471">
        <v>12</v>
      </c>
      <c r="AI26" s="472"/>
      <c r="AJ26" s="472"/>
      <c r="AK26" s="472"/>
      <c r="AL26" s="514"/>
      <c r="AM26" s="471">
        <v>37788</v>
      </c>
      <c r="AN26" s="472"/>
      <c r="AO26" s="472"/>
      <c r="AP26" s="472"/>
      <c r="AQ26" s="472"/>
      <c r="AR26" s="514"/>
      <c r="AS26" s="471">
        <v>3149</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62500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4520</v>
      </c>
      <c r="R27" s="472"/>
      <c r="S27" s="472"/>
      <c r="T27" s="472"/>
      <c r="U27" s="472"/>
      <c r="V27" s="514"/>
      <c r="W27" s="566"/>
      <c r="X27" s="567"/>
      <c r="Y27" s="568"/>
      <c r="Z27" s="470" t="s">
        <v>181</v>
      </c>
      <c r="AA27" s="450"/>
      <c r="AB27" s="450"/>
      <c r="AC27" s="450"/>
      <c r="AD27" s="450"/>
      <c r="AE27" s="450"/>
      <c r="AF27" s="450"/>
      <c r="AG27" s="451"/>
      <c r="AH27" s="471">
        <v>54</v>
      </c>
      <c r="AI27" s="472"/>
      <c r="AJ27" s="472"/>
      <c r="AK27" s="472"/>
      <c r="AL27" s="514"/>
      <c r="AM27" s="471">
        <v>159840</v>
      </c>
      <c r="AN27" s="472"/>
      <c r="AO27" s="472"/>
      <c r="AP27" s="472"/>
      <c r="AQ27" s="472"/>
      <c r="AR27" s="514"/>
      <c r="AS27" s="471">
        <v>2960</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42">
        <v>485711</v>
      </c>
      <c r="BO27" s="543"/>
      <c r="BP27" s="543"/>
      <c r="BQ27" s="543"/>
      <c r="BR27" s="543"/>
      <c r="BS27" s="543"/>
      <c r="BT27" s="543"/>
      <c r="BU27" s="544"/>
      <c r="BV27" s="542">
        <v>485703</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4040</v>
      </c>
      <c r="R28" s="472"/>
      <c r="S28" s="472"/>
      <c r="T28" s="472"/>
      <c r="U28" s="472"/>
      <c r="V28" s="514"/>
      <c r="W28" s="566"/>
      <c r="X28" s="567"/>
      <c r="Y28" s="568"/>
      <c r="Z28" s="470" t="s">
        <v>184</v>
      </c>
      <c r="AA28" s="450"/>
      <c r="AB28" s="450"/>
      <c r="AC28" s="450"/>
      <c r="AD28" s="450"/>
      <c r="AE28" s="450"/>
      <c r="AF28" s="450"/>
      <c r="AG28" s="451"/>
      <c r="AH28" s="471" t="s">
        <v>146</v>
      </c>
      <c r="AI28" s="472"/>
      <c r="AJ28" s="472"/>
      <c r="AK28" s="472"/>
      <c r="AL28" s="514"/>
      <c r="AM28" s="471" t="s">
        <v>128</v>
      </c>
      <c r="AN28" s="472"/>
      <c r="AO28" s="472"/>
      <c r="AP28" s="472"/>
      <c r="AQ28" s="472"/>
      <c r="AR28" s="514"/>
      <c r="AS28" s="471" t="s">
        <v>146</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2727910</v>
      </c>
      <c r="BO28" s="384"/>
      <c r="BP28" s="384"/>
      <c r="BQ28" s="384"/>
      <c r="BR28" s="384"/>
      <c r="BS28" s="384"/>
      <c r="BT28" s="384"/>
      <c r="BU28" s="385"/>
      <c r="BV28" s="383">
        <v>2727026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186</v>
      </c>
      <c r="F29" s="450"/>
      <c r="G29" s="450"/>
      <c r="H29" s="450"/>
      <c r="I29" s="450"/>
      <c r="J29" s="450"/>
      <c r="K29" s="451"/>
      <c r="L29" s="471">
        <v>26</v>
      </c>
      <c r="M29" s="472"/>
      <c r="N29" s="472"/>
      <c r="O29" s="472"/>
      <c r="P29" s="514"/>
      <c r="Q29" s="471">
        <v>3780</v>
      </c>
      <c r="R29" s="472"/>
      <c r="S29" s="472"/>
      <c r="T29" s="472"/>
      <c r="U29" s="472"/>
      <c r="V29" s="514"/>
      <c r="W29" s="569"/>
      <c r="X29" s="570"/>
      <c r="Y29" s="571"/>
      <c r="Z29" s="470" t="s">
        <v>187</v>
      </c>
      <c r="AA29" s="450"/>
      <c r="AB29" s="450"/>
      <c r="AC29" s="450"/>
      <c r="AD29" s="450"/>
      <c r="AE29" s="450"/>
      <c r="AF29" s="450"/>
      <c r="AG29" s="451"/>
      <c r="AH29" s="471">
        <v>634</v>
      </c>
      <c r="AI29" s="472"/>
      <c r="AJ29" s="472"/>
      <c r="AK29" s="472"/>
      <c r="AL29" s="514"/>
      <c r="AM29" s="471">
        <v>2045420</v>
      </c>
      <c r="AN29" s="472"/>
      <c r="AO29" s="472"/>
      <c r="AP29" s="472"/>
      <c r="AQ29" s="472"/>
      <c r="AR29" s="514"/>
      <c r="AS29" s="471">
        <v>3226</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137335</v>
      </c>
      <c r="BO29" s="421"/>
      <c r="BP29" s="421"/>
      <c r="BQ29" s="421"/>
      <c r="BR29" s="421"/>
      <c r="BS29" s="421"/>
      <c r="BT29" s="421"/>
      <c r="BU29" s="422"/>
      <c r="BV29" s="420">
        <v>137332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50">
        <v>99</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5438971</v>
      </c>
      <c r="BO30" s="543"/>
      <c r="BP30" s="543"/>
      <c r="BQ30" s="543"/>
      <c r="BR30" s="543"/>
      <c r="BS30" s="543"/>
      <c r="BT30" s="543"/>
      <c r="BU30" s="544"/>
      <c r="BV30" s="542">
        <v>3650543</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196</v>
      </c>
      <c r="D33" s="444"/>
      <c r="E33" s="409" t="s">
        <v>197</v>
      </c>
      <c r="F33" s="409"/>
      <c r="G33" s="409"/>
      <c r="H33" s="409"/>
      <c r="I33" s="409"/>
      <c r="J33" s="409"/>
      <c r="K33" s="409"/>
      <c r="L33" s="409"/>
      <c r="M33" s="409"/>
      <c r="N33" s="409"/>
      <c r="O33" s="409"/>
      <c r="P33" s="409"/>
      <c r="Q33" s="409"/>
      <c r="R33" s="409"/>
      <c r="S33" s="409"/>
      <c r="T33" s="200"/>
      <c r="U33" s="444" t="s">
        <v>196</v>
      </c>
      <c r="V33" s="444"/>
      <c r="W33" s="409" t="s">
        <v>197</v>
      </c>
      <c r="X33" s="409"/>
      <c r="Y33" s="409"/>
      <c r="Z33" s="409"/>
      <c r="AA33" s="409"/>
      <c r="AB33" s="409"/>
      <c r="AC33" s="409"/>
      <c r="AD33" s="409"/>
      <c r="AE33" s="409"/>
      <c r="AF33" s="409"/>
      <c r="AG33" s="409"/>
      <c r="AH33" s="409"/>
      <c r="AI33" s="409"/>
      <c r="AJ33" s="409"/>
      <c r="AK33" s="409"/>
      <c r="AL33" s="200"/>
      <c r="AM33" s="444" t="s">
        <v>196</v>
      </c>
      <c r="AN33" s="444"/>
      <c r="AO33" s="409" t="s">
        <v>197</v>
      </c>
      <c r="AP33" s="409"/>
      <c r="AQ33" s="409"/>
      <c r="AR33" s="409"/>
      <c r="AS33" s="409"/>
      <c r="AT33" s="409"/>
      <c r="AU33" s="409"/>
      <c r="AV33" s="409"/>
      <c r="AW33" s="409"/>
      <c r="AX33" s="409"/>
      <c r="AY33" s="409"/>
      <c r="AZ33" s="409"/>
      <c r="BA33" s="409"/>
      <c r="BB33" s="409"/>
      <c r="BC33" s="409"/>
      <c r="BD33" s="201"/>
      <c r="BE33" s="409" t="s">
        <v>198</v>
      </c>
      <c r="BF33" s="409"/>
      <c r="BG33" s="409" t="s">
        <v>199</v>
      </c>
      <c r="BH33" s="409"/>
      <c r="BI33" s="409"/>
      <c r="BJ33" s="409"/>
      <c r="BK33" s="409"/>
      <c r="BL33" s="409"/>
      <c r="BM33" s="409"/>
      <c r="BN33" s="409"/>
      <c r="BO33" s="409"/>
      <c r="BP33" s="409"/>
      <c r="BQ33" s="409"/>
      <c r="BR33" s="409"/>
      <c r="BS33" s="409"/>
      <c r="BT33" s="409"/>
      <c r="BU33" s="409"/>
      <c r="BV33" s="201"/>
      <c r="BW33" s="444" t="s">
        <v>198</v>
      </c>
      <c r="BX33" s="444"/>
      <c r="BY33" s="409" t="s">
        <v>200</v>
      </c>
      <c r="BZ33" s="409"/>
      <c r="CA33" s="409"/>
      <c r="CB33" s="409"/>
      <c r="CC33" s="409"/>
      <c r="CD33" s="409"/>
      <c r="CE33" s="409"/>
      <c r="CF33" s="409"/>
      <c r="CG33" s="409"/>
      <c r="CH33" s="409"/>
      <c r="CI33" s="409"/>
      <c r="CJ33" s="409"/>
      <c r="CK33" s="409"/>
      <c r="CL33" s="409"/>
      <c r="CM33" s="409"/>
      <c r="CN33" s="200"/>
      <c r="CO33" s="444" t="s">
        <v>196</v>
      </c>
      <c r="CP33" s="444"/>
      <c r="CQ33" s="409" t="s">
        <v>201</v>
      </c>
      <c r="CR33" s="409"/>
      <c r="CS33" s="409"/>
      <c r="CT33" s="409"/>
      <c r="CU33" s="409"/>
      <c r="CV33" s="409"/>
      <c r="CW33" s="409"/>
      <c r="CX33" s="409"/>
      <c r="CY33" s="409"/>
      <c r="CZ33" s="409"/>
      <c r="DA33" s="409"/>
      <c r="DB33" s="409"/>
      <c r="DC33" s="409"/>
      <c r="DD33" s="409"/>
      <c r="DE33" s="409"/>
      <c r="DF33" s="200"/>
      <c r="DG33" s="609" t="s">
        <v>202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IF('各会計、関係団体の財政状況及び健全化判断比率'!B34="","",'各会計、関係団体の財政状況及び健全化判断比率'!B34)</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加須市・羽生市水防事務組合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米米倶楽部</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加須都市計画事業野中土地区画整理事業特別会計（普通会計）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国民健康保険直営診療所特別会計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広域利根斎場組合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かぞ農業公社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河野博士育英事業特別会計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埼玉東部消防組合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渡良瀬遊水地アクリメーション振興財団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埼玉県後期高齢者医療広域連合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埼玉県後期高齢者医療広域連合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埼玉県市町村総合事務組合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17</v>
      </c>
      <c r="BX40" s="610"/>
      <c r="BY40" s="611" t="str">
        <f>IF('各会計、関係団体の財政状況及び健全化判断比率'!B74="","",'各会計、関係団体の財政状況及び健全化判断比率'!B74)</f>
        <v>埼玉県市町村総合事務組合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18</v>
      </c>
      <c r="BX41" s="610"/>
      <c r="BY41" s="611" t="str">
        <f>IF('各会計、関係団体の財政状況及び健全化判断比率'!B75="","",'各会計、関係団体の財政状況及び健全化判断比率'!B75)</f>
        <v>彩の国さいたま人づくり広域連合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19</v>
      </c>
      <c r="BX42" s="610"/>
      <c r="BY42" s="611" t="str">
        <f>IF('各会計、関係団体の財政状況及び健全化判断比率'!B76="","",'各会計、関係団体の財政状況及び健全化判断比率'!B76)</f>
        <v>埼玉県都市ボートレース企業団</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613" t="s">
        <v>204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WXmnZ5LJKOBs7Z0/wtYQhh0+YKmDhyEqckRylU2Ptcqh13hjsJWjGYH7VvH1+zKQ6D8xrrJ21x3gAIHt0fHGJQ==" saltValue="NmZLRa4VVBVLSPFR62Yn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212</v>
      </c>
      <c r="DI1" s="616"/>
      <c r="DJ1" s="616"/>
      <c r="DK1" s="616"/>
      <c r="DL1" s="616"/>
      <c r="DM1" s="616"/>
      <c r="DN1" s="617"/>
      <c r="DO1" s="208"/>
      <c r="DP1" s="615" t="s">
        <v>213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1" t="s">
        <v>221</v>
      </c>
      <c r="AQ4" s="621"/>
      <c r="AR4" s="621"/>
      <c r="AS4" s="621"/>
      <c r="AT4" s="621"/>
      <c r="AU4" s="621"/>
      <c r="AV4" s="621"/>
      <c r="AW4" s="621"/>
      <c r="AX4" s="621"/>
      <c r="AY4" s="621"/>
      <c r="AZ4" s="621"/>
      <c r="BA4" s="621"/>
      <c r="BB4" s="621"/>
      <c r="BC4" s="621"/>
      <c r="BD4" s="621"/>
      <c r="BE4" s="621"/>
      <c r="BF4" s="621"/>
      <c r="BG4" s="621" t="s">
        <v>222</v>
      </c>
      <c r="BH4" s="621"/>
      <c r="BI4" s="621"/>
      <c r="BJ4" s="621"/>
      <c r="BK4" s="621"/>
      <c r="BL4" s="621"/>
      <c r="BM4" s="621"/>
      <c r="BN4" s="621"/>
      <c r="BO4" s="621" t="s">
        <v>219</v>
      </c>
      <c r="BP4" s="621"/>
      <c r="BQ4" s="621"/>
      <c r="BR4" s="621"/>
      <c r="BS4" s="621" t="s">
        <v>223</v>
      </c>
      <c r="BT4" s="621"/>
      <c r="BU4" s="621"/>
      <c r="BV4" s="621"/>
      <c r="BW4" s="621"/>
      <c r="BX4" s="621"/>
      <c r="BY4" s="621"/>
      <c r="BZ4" s="621"/>
      <c r="CA4" s="621"/>
      <c r="CB4" s="621"/>
      <c r="CD4" s="618" t="s">
        <v>224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225</v>
      </c>
      <c r="C5" s="623"/>
      <c r="D5" s="623"/>
      <c r="E5" s="623"/>
      <c r="F5" s="623"/>
      <c r="G5" s="623"/>
      <c r="H5" s="623"/>
      <c r="I5" s="623"/>
      <c r="J5" s="623"/>
      <c r="K5" s="623"/>
      <c r="L5" s="623"/>
      <c r="M5" s="623"/>
      <c r="N5" s="623"/>
      <c r="O5" s="623"/>
      <c r="P5" s="623"/>
      <c r="Q5" s="624"/>
      <c r="R5" s="625">
        <v>16707220</v>
      </c>
      <c r="S5" s="626"/>
      <c r="T5" s="626"/>
      <c r="U5" s="626"/>
      <c r="V5" s="626"/>
      <c r="W5" s="626"/>
      <c r="X5" s="626"/>
      <c r="Y5" s="627"/>
      <c r="Z5" s="628">
        <v>34.5</v>
      </c>
      <c r="AA5" s="628"/>
      <c r="AB5" s="628"/>
      <c r="AC5" s="628"/>
      <c r="AD5" s="629">
        <v>16165851</v>
      </c>
      <c r="AE5" s="629"/>
      <c r="AF5" s="629"/>
      <c r="AG5" s="629"/>
      <c r="AH5" s="629"/>
      <c r="AI5" s="629"/>
      <c r="AJ5" s="629"/>
      <c r="AK5" s="629"/>
      <c r="AL5" s="630">
        <v>61.9</v>
      </c>
      <c r="AM5" s="631"/>
      <c r="AN5" s="631"/>
      <c r="AO5" s="632"/>
      <c r="AP5" s="622" t="s">
        <v>226</v>
      </c>
      <c r="AQ5" s="623"/>
      <c r="AR5" s="623"/>
      <c r="AS5" s="623"/>
      <c r="AT5" s="623"/>
      <c r="AU5" s="623"/>
      <c r="AV5" s="623"/>
      <c r="AW5" s="623"/>
      <c r="AX5" s="623"/>
      <c r="AY5" s="623"/>
      <c r="AZ5" s="623"/>
      <c r="BA5" s="623"/>
      <c r="BB5" s="623"/>
      <c r="BC5" s="623"/>
      <c r="BD5" s="623"/>
      <c r="BE5" s="623"/>
      <c r="BF5" s="624"/>
      <c r="BG5" s="636">
        <v>16165852</v>
      </c>
      <c r="BH5" s="637"/>
      <c r="BI5" s="637"/>
      <c r="BJ5" s="637"/>
      <c r="BK5" s="637"/>
      <c r="BL5" s="637"/>
      <c r="BM5" s="637"/>
      <c r="BN5" s="638"/>
      <c r="BO5" s="639">
        <v>96.8</v>
      </c>
      <c r="BP5" s="639"/>
      <c r="BQ5" s="639"/>
      <c r="BR5" s="639"/>
      <c r="BS5" s="640" t="s">
        <v>146</v>
      </c>
      <c r="BT5" s="640"/>
      <c r="BU5" s="640"/>
      <c r="BV5" s="640"/>
      <c r="BW5" s="640"/>
      <c r="BX5" s="640"/>
      <c r="BY5" s="640"/>
      <c r="BZ5" s="640"/>
      <c r="CA5" s="640"/>
      <c r="CB5" s="644"/>
      <c r="CD5" s="618" t="s">
        <v>221</v>
      </c>
      <c r="CE5" s="619"/>
      <c r="CF5" s="619"/>
      <c r="CG5" s="619"/>
      <c r="CH5" s="619"/>
      <c r="CI5" s="619"/>
      <c r="CJ5" s="619"/>
      <c r="CK5" s="619"/>
      <c r="CL5" s="619"/>
      <c r="CM5" s="619"/>
      <c r="CN5" s="619"/>
      <c r="CO5" s="619"/>
      <c r="CP5" s="619"/>
      <c r="CQ5" s="620"/>
      <c r="CR5" s="618" t="s">
        <v>227</v>
      </c>
      <c r="CS5" s="619"/>
      <c r="CT5" s="619"/>
      <c r="CU5" s="619"/>
      <c r="CV5" s="619"/>
      <c r="CW5" s="619"/>
      <c r="CX5" s="619"/>
      <c r="CY5" s="620"/>
      <c r="CZ5" s="618" t="s">
        <v>219</v>
      </c>
      <c r="DA5" s="619"/>
      <c r="DB5" s="619"/>
      <c r="DC5" s="620"/>
      <c r="DD5" s="618" t="s">
        <v>228</v>
      </c>
      <c r="DE5" s="619"/>
      <c r="DF5" s="619"/>
      <c r="DG5" s="619"/>
      <c r="DH5" s="619"/>
      <c r="DI5" s="619"/>
      <c r="DJ5" s="619"/>
      <c r="DK5" s="619"/>
      <c r="DL5" s="619"/>
      <c r="DM5" s="619"/>
      <c r="DN5" s="619"/>
      <c r="DO5" s="619"/>
      <c r="DP5" s="620"/>
      <c r="DQ5" s="618" t="s">
        <v>229</v>
      </c>
      <c r="DR5" s="619"/>
      <c r="DS5" s="619"/>
      <c r="DT5" s="619"/>
      <c r="DU5" s="619"/>
      <c r="DV5" s="619"/>
      <c r="DW5" s="619"/>
      <c r="DX5" s="619"/>
      <c r="DY5" s="619"/>
      <c r="DZ5" s="619"/>
      <c r="EA5" s="619"/>
      <c r="EB5" s="619"/>
      <c r="EC5" s="620"/>
    </row>
    <row r="6" spans="2:143" ht="11.25" customHeight="1" x14ac:dyDescent="0.2">
      <c r="B6" s="633" t="s">
        <v>230</v>
      </c>
      <c r="C6" s="634"/>
      <c r="D6" s="634"/>
      <c r="E6" s="634"/>
      <c r="F6" s="634"/>
      <c r="G6" s="634"/>
      <c r="H6" s="634"/>
      <c r="I6" s="634"/>
      <c r="J6" s="634"/>
      <c r="K6" s="634"/>
      <c r="L6" s="634"/>
      <c r="M6" s="634"/>
      <c r="N6" s="634"/>
      <c r="O6" s="634"/>
      <c r="P6" s="634"/>
      <c r="Q6" s="635"/>
      <c r="R6" s="636">
        <v>527974</v>
      </c>
      <c r="S6" s="637"/>
      <c r="T6" s="637"/>
      <c r="U6" s="637"/>
      <c r="V6" s="637"/>
      <c r="W6" s="637"/>
      <c r="X6" s="637"/>
      <c r="Y6" s="638"/>
      <c r="Z6" s="639">
        <v>1.1000000000000001</v>
      </c>
      <c r="AA6" s="639"/>
      <c r="AB6" s="639"/>
      <c r="AC6" s="639"/>
      <c r="AD6" s="640">
        <v>527974</v>
      </c>
      <c r="AE6" s="640"/>
      <c r="AF6" s="640"/>
      <c r="AG6" s="640"/>
      <c r="AH6" s="640"/>
      <c r="AI6" s="640"/>
      <c r="AJ6" s="640"/>
      <c r="AK6" s="640"/>
      <c r="AL6" s="641">
        <v>2</v>
      </c>
      <c r="AM6" s="642"/>
      <c r="AN6" s="642"/>
      <c r="AO6" s="643"/>
      <c r="AP6" s="633" t="s">
        <v>231</v>
      </c>
      <c r="AQ6" s="634"/>
      <c r="AR6" s="634"/>
      <c r="AS6" s="634"/>
      <c r="AT6" s="634"/>
      <c r="AU6" s="634"/>
      <c r="AV6" s="634"/>
      <c r="AW6" s="634"/>
      <c r="AX6" s="634"/>
      <c r="AY6" s="634"/>
      <c r="AZ6" s="634"/>
      <c r="BA6" s="634"/>
      <c r="BB6" s="634"/>
      <c r="BC6" s="634"/>
      <c r="BD6" s="634"/>
      <c r="BE6" s="634"/>
      <c r="BF6" s="635"/>
      <c r="BG6" s="636">
        <v>16165852</v>
      </c>
      <c r="BH6" s="637"/>
      <c r="BI6" s="637"/>
      <c r="BJ6" s="637"/>
      <c r="BK6" s="637"/>
      <c r="BL6" s="637"/>
      <c r="BM6" s="637"/>
      <c r="BN6" s="638"/>
      <c r="BO6" s="639">
        <v>96.8</v>
      </c>
      <c r="BP6" s="639"/>
      <c r="BQ6" s="639"/>
      <c r="BR6" s="639"/>
      <c r="BS6" s="640" t="s">
        <v>128</v>
      </c>
      <c r="BT6" s="640"/>
      <c r="BU6" s="640"/>
      <c r="BV6" s="640"/>
      <c r="BW6" s="640"/>
      <c r="BX6" s="640"/>
      <c r="BY6" s="640"/>
      <c r="BZ6" s="640"/>
      <c r="CA6" s="640"/>
      <c r="CB6" s="644"/>
      <c r="CD6" s="622" t="s">
        <v>232</v>
      </c>
      <c r="CE6" s="623"/>
      <c r="CF6" s="623"/>
      <c r="CG6" s="623"/>
      <c r="CH6" s="623"/>
      <c r="CI6" s="623"/>
      <c r="CJ6" s="623"/>
      <c r="CK6" s="623"/>
      <c r="CL6" s="623"/>
      <c r="CM6" s="623"/>
      <c r="CN6" s="623"/>
      <c r="CO6" s="623"/>
      <c r="CP6" s="623"/>
      <c r="CQ6" s="624"/>
      <c r="CR6" s="636">
        <v>295344</v>
      </c>
      <c r="CS6" s="637"/>
      <c r="CT6" s="637"/>
      <c r="CU6" s="637"/>
      <c r="CV6" s="637"/>
      <c r="CW6" s="637"/>
      <c r="CX6" s="637"/>
      <c r="CY6" s="638"/>
      <c r="CZ6" s="630">
        <v>0.7</v>
      </c>
      <c r="DA6" s="631"/>
      <c r="DB6" s="631"/>
      <c r="DC6" s="647"/>
      <c r="DD6" s="645" t="s">
        <v>128</v>
      </c>
      <c r="DE6" s="637"/>
      <c r="DF6" s="637"/>
      <c r="DG6" s="637"/>
      <c r="DH6" s="637"/>
      <c r="DI6" s="637"/>
      <c r="DJ6" s="637"/>
      <c r="DK6" s="637"/>
      <c r="DL6" s="637"/>
      <c r="DM6" s="637"/>
      <c r="DN6" s="637"/>
      <c r="DO6" s="637"/>
      <c r="DP6" s="638"/>
      <c r="DQ6" s="645">
        <v>293230</v>
      </c>
      <c r="DR6" s="637"/>
      <c r="DS6" s="637"/>
      <c r="DT6" s="637"/>
      <c r="DU6" s="637"/>
      <c r="DV6" s="637"/>
      <c r="DW6" s="637"/>
      <c r="DX6" s="637"/>
      <c r="DY6" s="637"/>
      <c r="DZ6" s="637"/>
      <c r="EA6" s="637"/>
      <c r="EB6" s="637"/>
      <c r="EC6" s="646"/>
    </row>
    <row r="7" spans="2:143" ht="11.25" customHeight="1" x14ac:dyDescent="0.2">
      <c r="B7" s="633" t="s">
        <v>233</v>
      </c>
      <c r="C7" s="634"/>
      <c r="D7" s="634"/>
      <c r="E7" s="634"/>
      <c r="F7" s="634"/>
      <c r="G7" s="634"/>
      <c r="H7" s="634"/>
      <c r="I7" s="634"/>
      <c r="J7" s="634"/>
      <c r="K7" s="634"/>
      <c r="L7" s="634"/>
      <c r="M7" s="634"/>
      <c r="N7" s="634"/>
      <c r="O7" s="634"/>
      <c r="P7" s="634"/>
      <c r="Q7" s="635"/>
      <c r="R7" s="636">
        <v>5373</v>
      </c>
      <c r="S7" s="637"/>
      <c r="T7" s="637"/>
      <c r="U7" s="637"/>
      <c r="V7" s="637"/>
      <c r="W7" s="637"/>
      <c r="X7" s="637"/>
      <c r="Y7" s="638"/>
      <c r="Z7" s="639">
        <v>0</v>
      </c>
      <c r="AA7" s="639"/>
      <c r="AB7" s="639"/>
      <c r="AC7" s="639"/>
      <c r="AD7" s="640">
        <v>5373</v>
      </c>
      <c r="AE7" s="640"/>
      <c r="AF7" s="640"/>
      <c r="AG7" s="640"/>
      <c r="AH7" s="640"/>
      <c r="AI7" s="640"/>
      <c r="AJ7" s="640"/>
      <c r="AK7" s="640"/>
      <c r="AL7" s="641">
        <v>0</v>
      </c>
      <c r="AM7" s="642"/>
      <c r="AN7" s="642"/>
      <c r="AO7" s="643"/>
      <c r="AP7" s="633" t="s">
        <v>234</v>
      </c>
      <c r="AQ7" s="634"/>
      <c r="AR7" s="634"/>
      <c r="AS7" s="634"/>
      <c r="AT7" s="634"/>
      <c r="AU7" s="634"/>
      <c r="AV7" s="634"/>
      <c r="AW7" s="634"/>
      <c r="AX7" s="634"/>
      <c r="AY7" s="634"/>
      <c r="AZ7" s="634"/>
      <c r="BA7" s="634"/>
      <c r="BB7" s="634"/>
      <c r="BC7" s="634"/>
      <c r="BD7" s="634"/>
      <c r="BE7" s="634"/>
      <c r="BF7" s="635"/>
      <c r="BG7" s="636">
        <v>6738531</v>
      </c>
      <c r="BH7" s="637"/>
      <c r="BI7" s="637"/>
      <c r="BJ7" s="637"/>
      <c r="BK7" s="637"/>
      <c r="BL7" s="637"/>
      <c r="BM7" s="637"/>
      <c r="BN7" s="638"/>
      <c r="BO7" s="639">
        <v>40.299999999999997</v>
      </c>
      <c r="BP7" s="639"/>
      <c r="BQ7" s="639"/>
      <c r="BR7" s="639"/>
      <c r="BS7" s="640" t="s">
        <v>235</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6312343</v>
      </c>
      <c r="CS7" s="637"/>
      <c r="CT7" s="637"/>
      <c r="CU7" s="637"/>
      <c r="CV7" s="637"/>
      <c r="CW7" s="637"/>
      <c r="CX7" s="637"/>
      <c r="CY7" s="638"/>
      <c r="CZ7" s="639">
        <v>14.8</v>
      </c>
      <c r="DA7" s="639"/>
      <c r="DB7" s="639"/>
      <c r="DC7" s="639"/>
      <c r="DD7" s="645">
        <v>308685</v>
      </c>
      <c r="DE7" s="637"/>
      <c r="DF7" s="637"/>
      <c r="DG7" s="637"/>
      <c r="DH7" s="637"/>
      <c r="DI7" s="637"/>
      <c r="DJ7" s="637"/>
      <c r="DK7" s="637"/>
      <c r="DL7" s="637"/>
      <c r="DM7" s="637"/>
      <c r="DN7" s="637"/>
      <c r="DO7" s="637"/>
      <c r="DP7" s="638"/>
      <c r="DQ7" s="645">
        <v>5473037</v>
      </c>
      <c r="DR7" s="637"/>
      <c r="DS7" s="637"/>
      <c r="DT7" s="637"/>
      <c r="DU7" s="637"/>
      <c r="DV7" s="637"/>
      <c r="DW7" s="637"/>
      <c r="DX7" s="637"/>
      <c r="DY7" s="637"/>
      <c r="DZ7" s="637"/>
      <c r="EA7" s="637"/>
      <c r="EB7" s="637"/>
      <c r="EC7" s="646"/>
    </row>
    <row r="8" spans="2:143" ht="11.25" customHeight="1" x14ac:dyDescent="0.2">
      <c r="B8" s="633" t="s">
        <v>237</v>
      </c>
      <c r="C8" s="634"/>
      <c r="D8" s="634"/>
      <c r="E8" s="634"/>
      <c r="F8" s="634"/>
      <c r="G8" s="634"/>
      <c r="H8" s="634"/>
      <c r="I8" s="634"/>
      <c r="J8" s="634"/>
      <c r="K8" s="634"/>
      <c r="L8" s="634"/>
      <c r="M8" s="634"/>
      <c r="N8" s="634"/>
      <c r="O8" s="634"/>
      <c r="P8" s="634"/>
      <c r="Q8" s="635"/>
      <c r="R8" s="636">
        <v>77388</v>
      </c>
      <c r="S8" s="637"/>
      <c r="T8" s="637"/>
      <c r="U8" s="637"/>
      <c r="V8" s="637"/>
      <c r="W8" s="637"/>
      <c r="X8" s="637"/>
      <c r="Y8" s="638"/>
      <c r="Z8" s="639">
        <v>0.2</v>
      </c>
      <c r="AA8" s="639"/>
      <c r="AB8" s="639"/>
      <c r="AC8" s="639"/>
      <c r="AD8" s="640">
        <v>77388</v>
      </c>
      <c r="AE8" s="640"/>
      <c r="AF8" s="640"/>
      <c r="AG8" s="640"/>
      <c r="AH8" s="640"/>
      <c r="AI8" s="640"/>
      <c r="AJ8" s="640"/>
      <c r="AK8" s="640"/>
      <c r="AL8" s="641">
        <v>0.3</v>
      </c>
      <c r="AM8" s="642"/>
      <c r="AN8" s="642"/>
      <c r="AO8" s="643"/>
      <c r="AP8" s="633" t="s">
        <v>238</v>
      </c>
      <c r="AQ8" s="634"/>
      <c r="AR8" s="634"/>
      <c r="AS8" s="634"/>
      <c r="AT8" s="634"/>
      <c r="AU8" s="634"/>
      <c r="AV8" s="634"/>
      <c r="AW8" s="634"/>
      <c r="AX8" s="634"/>
      <c r="AY8" s="634"/>
      <c r="AZ8" s="634"/>
      <c r="BA8" s="634"/>
      <c r="BB8" s="634"/>
      <c r="BC8" s="634"/>
      <c r="BD8" s="634"/>
      <c r="BE8" s="634"/>
      <c r="BF8" s="635"/>
      <c r="BG8" s="636">
        <v>206711</v>
      </c>
      <c r="BH8" s="637"/>
      <c r="BI8" s="637"/>
      <c r="BJ8" s="637"/>
      <c r="BK8" s="637"/>
      <c r="BL8" s="637"/>
      <c r="BM8" s="637"/>
      <c r="BN8" s="638"/>
      <c r="BO8" s="639">
        <v>1.2</v>
      </c>
      <c r="BP8" s="639"/>
      <c r="BQ8" s="639"/>
      <c r="BR8" s="639"/>
      <c r="BS8" s="640" t="s">
        <v>239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17344908</v>
      </c>
      <c r="CS8" s="637"/>
      <c r="CT8" s="637"/>
      <c r="CU8" s="637"/>
      <c r="CV8" s="637"/>
      <c r="CW8" s="637"/>
      <c r="CX8" s="637"/>
      <c r="CY8" s="638"/>
      <c r="CZ8" s="639">
        <v>40.700000000000003</v>
      </c>
      <c r="DA8" s="639"/>
      <c r="DB8" s="639"/>
      <c r="DC8" s="639"/>
      <c r="DD8" s="645">
        <v>39745</v>
      </c>
      <c r="DE8" s="637"/>
      <c r="DF8" s="637"/>
      <c r="DG8" s="637"/>
      <c r="DH8" s="637"/>
      <c r="DI8" s="637"/>
      <c r="DJ8" s="637"/>
      <c r="DK8" s="637"/>
      <c r="DL8" s="637"/>
      <c r="DM8" s="637"/>
      <c r="DN8" s="637"/>
      <c r="DO8" s="637"/>
      <c r="DP8" s="638"/>
      <c r="DQ8" s="645">
        <v>8610450</v>
      </c>
      <c r="DR8" s="637"/>
      <c r="DS8" s="637"/>
      <c r="DT8" s="637"/>
      <c r="DU8" s="637"/>
      <c r="DV8" s="637"/>
      <c r="DW8" s="637"/>
      <c r="DX8" s="637"/>
      <c r="DY8" s="637"/>
      <c r="DZ8" s="637"/>
      <c r="EA8" s="637"/>
      <c r="EB8" s="637"/>
      <c r="EC8" s="646"/>
    </row>
    <row r="9" spans="2:143" ht="11.25" customHeight="1" x14ac:dyDescent="0.2">
      <c r="B9" s="633" t="s">
        <v>241</v>
      </c>
      <c r="C9" s="634"/>
      <c r="D9" s="634"/>
      <c r="E9" s="634"/>
      <c r="F9" s="634"/>
      <c r="G9" s="634"/>
      <c r="H9" s="634"/>
      <c r="I9" s="634"/>
      <c r="J9" s="634"/>
      <c r="K9" s="634"/>
      <c r="L9" s="634"/>
      <c r="M9" s="634"/>
      <c r="N9" s="634"/>
      <c r="O9" s="634"/>
      <c r="P9" s="634"/>
      <c r="Q9" s="635"/>
      <c r="R9" s="636">
        <v>60251</v>
      </c>
      <c r="S9" s="637"/>
      <c r="T9" s="637"/>
      <c r="U9" s="637"/>
      <c r="V9" s="637"/>
      <c r="W9" s="637"/>
      <c r="X9" s="637"/>
      <c r="Y9" s="638"/>
      <c r="Z9" s="639">
        <v>0.1</v>
      </c>
      <c r="AA9" s="639"/>
      <c r="AB9" s="639"/>
      <c r="AC9" s="639"/>
      <c r="AD9" s="640">
        <v>60251</v>
      </c>
      <c r="AE9" s="640"/>
      <c r="AF9" s="640"/>
      <c r="AG9" s="640"/>
      <c r="AH9" s="640"/>
      <c r="AI9" s="640"/>
      <c r="AJ9" s="640"/>
      <c r="AK9" s="640"/>
      <c r="AL9" s="641">
        <v>0.2</v>
      </c>
      <c r="AM9" s="642"/>
      <c r="AN9" s="642"/>
      <c r="AO9" s="643"/>
      <c r="AP9" s="633" t="s">
        <v>242</v>
      </c>
      <c r="AQ9" s="634"/>
      <c r="AR9" s="634"/>
      <c r="AS9" s="634"/>
      <c r="AT9" s="634"/>
      <c r="AU9" s="634"/>
      <c r="AV9" s="634"/>
      <c r="AW9" s="634"/>
      <c r="AX9" s="634"/>
      <c r="AY9" s="634"/>
      <c r="AZ9" s="634"/>
      <c r="BA9" s="634"/>
      <c r="BB9" s="634"/>
      <c r="BC9" s="634"/>
      <c r="BD9" s="634"/>
      <c r="BE9" s="634"/>
      <c r="BF9" s="635"/>
      <c r="BG9" s="636">
        <v>5527888</v>
      </c>
      <c r="BH9" s="637"/>
      <c r="BI9" s="637"/>
      <c r="BJ9" s="637"/>
      <c r="BK9" s="637"/>
      <c r="BL9" s="637"/>
      <c r="BM9" s="637"/>
      <c r="BN9" s="638"/>
      <c r="BO9" s="639">
        <v>33.1</v>
      </c>
      <c r="BP9" s="639"/>
      <c r="BQ9" s="639"/>
      <c r="BR9" s="639"/>
      <c r="BS9" s="640" t="s">
        <v>128</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4212635</v>
      </c>
      <c r="CS9" s="637"/>
      <c r="CT9" s="637"/>
      <c r="CU9" s="637"/>
      <c r="CV9" s="637"/>
      <c r="CW9" s="637"/>
      <c r="CX9" s="637"/>
      <c r="CY9" s="638"/>
      <c r="CZ9" s="639">
        <v>9.9</v>
      </c>
      <c r="DA9" s="639"/>
      <c r="DB9" s="639"/>
      <c r="DC9" s="639"/>
      <c r="DD9" s="645">
        <v>16570</v>
      </c>
      <c r="DE9" s="637"/>
      <c r="DF9" s="637"/>
      <c r="DG9" s="637"/>
      <c r="DH9" s="637"/>
      <c r="DI9" s="637"/>
      <c r="DJ9" s="637"/>
      <c r="DK9" s="637"/>
      <c r="DL9" s="637"/>
      <c r="DM9" s="637"/>
      <c r="DN9" s="637"/>
      <c r="DO9" s="637"/>
      <c r="DP9" s="638"/>
      <c r="DQ9" s="645">
        <v>2756412</v>
      </c>
      <c r="DR9" s="637"/>
      <c r="DS9" s="637"/>
      <c r="DT9" s="637"/>
      <c r="DU9" s="637"/>
      <c r="DV9" s="637"/>
      <c r="DW9" s="637"/>
      <c r="DX9" s="637"/>
      <c r="DY9" s="637"/>
      <c r="DZ9" s="637"/>
      <c r="EA9" s="637"/>
      <c r="EB9" s="637"/>
      <c r="EC9" s="646"/>
    </row>
    <row r="10" spans="2:143" ht="11.25" customHeight="1" x14ac:dyDescent="0.2">
      <c r="B10" s="633" t="s">
        <v>244</v>
      </c>
      <c r="C10" s="634"/>
      <c r="D10" s="634"/>
      <c r="E10" s="634"/>
      <c r="F10" s="634"/>
      <c r="G10" s="634"/>
      <c r="H10" s="634"/>
      <c r="I10" s="634"/>
      <c r="J10" s="634"/>
      <c r="K10" s="634"/>
      <c r="L10" s="634"/>
      <c r="M10" s="634"/>
      <c r="N10" s="634"/>
      <c r="O10" s="634"/>
      <c r="P10" s="634"/>
      <c r="Q10" s="635"/>
      <c r="R10" s="636" t="s">
        <v>128</v>
      </c>
      <c r="S10" s="637"/>
      <c r="T10" s="637"/>
      <c r="U10" s="637"/>
      <c r="V10" s="637"/>
      <c r="W10" s="637"/>
      <c r="X10" s="637"/>
      <c r="Y10" s="638"/>
      <c r="Z10" s="639" t="s">
        <v>128</v>
      </c>
      <c r="AA10" s="639"/>
      <c r="AB10" s="639"/>
      <c r="AC10" s="639"/>
      <c r="AD10" s="640" t="s">
        <v>239</v>
      </c>
      <c r="AE10" s="640"/>
      <c r="AF10" s="640"/>
      <c r="AG10" s="640"/>
      <c r="AH10" s="640"/>
      <c r="AI10" s="640"/>
      <c r="AJ10" s="640"/>
      <c r="AK10" s="640"/>
      <c r="AL10" s="641" t="s">
        <v>239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334644</v>
      </c>
      <c r="BH10" s="637"/>
      <c r="BI10" s="637"/>
      <c r="BJ10" s="637"/>
      <c r="BK10" s="637"/>
      <c r="BL10" s="637"/>
      <c r="BM10" s="637"/>
      <c r="BN10" s="638"/>
      <c r="BO10" s="639">
        <v>2</v>
      </c>
      <c r="BP10" s="639"/>
      <c r="BQ10" s="639"/>
      <c r="BR10" s="639"/>
      <c r="BS10" s="640" t="s">
        <v>128</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v>85648</v>
      </c>
      <c r="CS10" s="637"/>
      <c r="CT10" s="637"/>
      <c r="CU10" s="637"/>
      <c r="CV10" s="637"/>
      <c r="CW10" s="637"/>
      <c r="CX10" s="637"/>
      <c r="CY10" s="638"/>
      <c r="CZ10" s="639">
        <v>0.2</v>
      </c>
      <c r="DA10" s="639"/>
      <c r="DB10" s="639"/>
      <c r="DC10" s="639"/>
      <c r="DD10" s="645" t="s">
        <v>239</v>
      </c>
      <c r="DE10" s="637"/>
      <c r="DF10" s="637"/>
      <c r="DG10" s="637"/>
      <c r="DH10" s="637"/>
      <c r="DI10" s="637"/>
      <c r="DJ10" s="637"/>
      <c r="DK10" s="637"/>
      <c r="DL10" s="637"/>
      <c r="DM10" s="637"/>
      <c r="DN10" s="637"/>
      <c r="DO10" s="637"/>
      <c r="DP10" s="638"/>
      <c r="DQ10" s="645">
        <v>82986</v>
      </c>
      <c r="DR10" s="637"/>
      <c r="DS10" s="637"/>
      <c r="DT10" s="637"/>
      <c r="DU10" s="637"/>
      <c r="DV10" s="637"/>
      <c r="DW10" s="637"/>
      <c r="DX10" s="637"/>
      <c r="DY10" s="637"/>
      <c r="DZ10" s="637"/>
      <c r="EA10" s="637"/>
      <c r="EB10" s="637"/>
      <c r="EC10" s="646"/>
    </row>
    <row r="11" spans="2:143" ht="11.25" customHeight="1" x14ac:dyDescent="0.2">
      <c r="B11" s="633" t="s">
        <v>247</v>
      </c>
      <c r="C11" s="634"/>
      <c r="D11" s="634"/>
      <c r="E11" s="634"/>
      <c r="F11" s="634"/>
      <c r="G11" s="634"/>
      <c r="H11" s="634"/>
      <c r="I11" s="634"/>
      <c r="J11" s="634"/>
      <c r="K11" s="634"/>
      <c r="L11" s="634"/>
      <c r="M11" s="634"/>
      <c r="N11" s="634"/>
      <c r="O11" s="634"/>
      <c r="P11" s="634"/>
      <c r="Q11" s="635"/>
      <c r="R11" s="636">
        <v>2659393</v>
      </c>
      <c r="S11" s="637"/>
      <c r="T11" s="637"/>
      <c r="U11" s="637"/>
      <c r="V11" s="637"/>
      <c r="W11" s="637"/>
      <c r="X11" s="637"/>
      <c r="Y11" s="638"/>
      <c r="Z11" s="641">
        <v>5.5</v>
      </c>
      <c r="AA11" s="642"/>
      <c r="AB11" s="642"/>
      <c r="AC11" s="648"/>
      <c r="AD11" s="645">
        <v>2659393</v>
      </c>
      <c r="AE11" s="637"/>
      <c r="AF11" s="637"/>
      <c r="AG11" s="637"/>
      <c r="AH11" s="637"/>
      <c r="AI11" s="637"/>
      <c r="AJ11" s="637"/>
      <c r="AK11" s="638"/>
      <c r="AL11" s="641">
        <v>10.199999999999999</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669288</v>
      </c>
      <c r="BH11" s="637"/>
      <c r="BI11" s="637"/>
      <c r="BJ11" s="637"/>
      <c r="BK11" s="637"/>
      <c r="BL11" s="637"/>
      <c r="BM11" s="637"/>
      <c r="BN11" s="638"/>
      <c r="BO11" s="639">
        <v>4</v>
      </c>
      <c r="BP11" s="639"/>
      <c r="BQ11" s="639"/>
      <c r="BR11" s="639"/>
      <c r="BS11" s="640" t="s">
        <v>146</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1358626</v>
      </c>
      <c r="CS11" s="637"/>
      <c r="CT11" s="637"/>
      <c r="CU11" s="637"/>
      <c r="CV11" s="637"/>
      <c r="CW11" s="637"/>
      <c r="CX11" s="637"/>
      <c r="CY11" s="638"/>
      <c r="CZ11" s="639">
        <v>3.2</v>
      </c>
      <c r="DA11" s="639"/>
      <c r="DB11" s="639"/>
      <c r="DC11" s="639"/>
      <c r="DD11" s="645">
        <v>290710</v>
      </c>
      <c r="DE11" s="637"/>
      <c r="DF11" s="637"/>
      <c r="DG11" s="637"/>
      <c r="DH11" s="637"/>
      <c r="DI11" s="637"/>
      <c r="DJ11" s="637"/>
      <c r="DK11" s="637"/>
      <c r="DL11" s="637"/>
      <c r="DM11" s="637"/>
      <c r="DN11" s="637"/>
      <c r="DO11" s="637"/>
      <c r="DP11" s="638"/>
      <c r="DQ11" s="645">
        <v>1122236</v>
      </c>
      <c r="DR11" s="637"/>
      <c r="DS11" s="637"/>
      <c r="DT11" s="637"/>
      <c r="DU11" s="637"/>
      <c r="DV11" s="637"/>
      <c r="DW11" s="637"/>
      <c r="DX11" s="637"/>
      <c r="DY11" s="637"/>
      <c r="DZ11" s="637"/>
      <c r="EA11" s="637"/>
      <c r="EB11" s="637"/>
      <c r="EC11" s="646"/>
    </row>
    <row r="12" spans="2:143" ht="11.25" customHeight="1" x14ac:dyDescent="0.2">
      <c r="B12" s="633" t="s">
        <v>250</v>
      </c>
      <c r="C12" s="634"/>
      <c r="D12" s="634"/>
      <c r="E12" s="634"/>
      <c r="F12" s="634"/>
      <c r="G12" s="634"/>
      <c r="H12" s="634"/>
      <c r="I12" s="634"/>
      <c r="J12" s="634"/>
      <c r="K12" s="634"/>
      <c r="L12" s="634"/>
      <c r="M12" s="634"/>
      <c r="N12" s="634"/>
      <c r="O12" s="634"/>
      <c r="P12" s="634"/>
      <c r="Q12" s="635"/>
      <c r="R12" s="636" t="s">
        <v>128</v>
      </c>
      <c r="S12" s="637"/>
      <c r="T12" s="637"/>
      <c r="U12" s="637"/>
      <c r="V12" s="637"/>
      <c r="W12" s="637"/>
      <c r="X12" s="637"/>
      <c r="Y12" s="638"/>
      <c r="Z12" s="639" t="s">
        <v>128</v>
      </c>
      <c r="AA12" s="639"/>
      <c r="AB12" s="639"/>
      <c r="AC12" s="639"/>
      <c r="AD12" s="640" t="s">
        <v>128</v>
      </c>
      <c r="AE12" s="640"/>
      <c r="AF12" s="640"/>
      <c r="AG12" s="640"/>
      <c r="AH12" s="640"/>
      <c r="AI12" s="640"/>
      <c r="AJ12" s="640"/>
      <c r="AK12" s="640"/>
      <c r="AL12" s="641" t="s">
        <v>239</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8213182</v>
      </c>
      <c r="BH12" s="637"/>
      <c r="BI12" s="637"/>
      <c r="BJ12" s="637"/>
      <c r="BK12" s="637"/>
      <c r="BL12" s="637"/>
      <c r="BM12" s="637"/>
      <c r="BN12" s="638"/>
      <c r="BO12" s="639">
        <v>49.2</v>
      </c>
      <c r="BP12" s="639"/>
      <c r="BQ12" s="639"/>
      <c r="BR12" s="639"/>
      <c r="BS12" s="640" t="s">
        <v>128</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476044</v>
      </c>
      <c r="CS12" s="637"/>
      <c r="CT12" s="637"/>
      <c r="CU12" s="637"/>
      <c r="CV12" s="637"/>
      <c r="CW12" s="637"/>
      <c r="CX12" s="637"/>
      <c r="CY12" s="638"/>
      <c r="CZ12" s="639">
        <v>1.1000000000000001</v>
      </c>
      <c r="DA12" s="639"/>
      <c r="DB12" s="639"/>
      <c r="DC12" s="639"/>
      <c r="DD12" s="645" t="s">
        <v>146</v>
      </c>
      <c r="DE12" s="637"/>
      <c r="DF12" s="637"/>
      <c r="DG12" s="637"/>
      <c r="DH12" s="637"/>
      <c r="DI12" s="637"/>
      <c r="DJ12" s="637"/>
      <c r="DK12" s="637"/>
      <c r="DL12" s="637"/>
      <c r="DM12" s="637"/>
      <c r="DN12" s="637"/>
      <c r="DO12" s="637"/>
      <c r="DP12" s="638"/>
      <c r="DQ12" s="645">
        <v>452645</v>
      </c>
      <c r="DR12" s="637"/>
      <c r="DS12" s="637"/>
      <c r="DT12" s="637"/>
      <c r="DU12" s="637"/>
      <c r="DV12" s="637"/>
      <c r="DW12" s="637"/>
      <c r="DX12" s="637"/>
      <c r="DY12" s="637"/>
      <c r="DZ12" s="637"/>
      <c r="EA12" s="637"/>
      <c r="EB12" s="637"/>
      <c r="EC12" s="646"/>
    </row>
    <row r="13" spans="2:143" ht="11.25" customHeight="1" x14ac:dyDescent="0.2">
      <c r="B13" s="633" t="s">
        <v>253</v>
      </c>
      <c r="C13" s="634"/>
      <c r="D13" s="634"/>
      <c r="E13" s="634"/>
      <c r="F13" s="634"/>
      <c r="G13" s="634"/>
      <c r="H13" s="634"/>
      <c r="I13" s="634"/>
      <c r="J13" s="634"/>
      <c r="K13" s="634"/>
      <c r="L13" s="634"/>
      <c r="M13" s="634"/>
      <c r="N13" s="634"/>
      <c r="O13" s="634"/>
      <c r="P13" s="634"/>
      <c r="Q13" s="635"/>
      <c r="R13" s="636" t="s">
        <v>239</v>
      </c>
      <c r="S13" s="637"/>
      <c r="T13" s="637"/>
      <c r="U13" s="637"/>
      <c r="V13" s="637"/>
      <c r="W13" s="637"/>
      <c r="X13" s="637"/>
      <c r="Y13" s="638"/>
      <c r="Z13" s="639" t="s">
        <v>128</v>
      </c>
      <c r="AA13" s="639"/>
      <c r="AB13" s="639"/>
      <c r="AC13" s="639"/>
      <c r="AD13" s="640" t="s">
        <v>128</v>
      </c>
      <c r="AE13" s="640"/>
      <c r="AF13" s="640"/>
      <c r="AG13" s="640"/>
      <c r="AH13" s="640"/>
      <c r="AI13" s="640"/>
      <c r="AJ13" s="640"/>
      <c r="AK13" s="640"/>
      <c r="AL13" s="641" t="s">
        <v>235</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8137559</v>
      </c>
      <c r="BH13" s="637"/>
      <c r="BI13" s="637"/>
      <c r="BJ13" s="637"/>
      <c r="BK13" s="637"/>
      <c r="BL13" s="637"/>
      <c r="BM13" s="637"/>
      <c r="BN13" s="638"/>
      <c r="BO13" s="639">
        <v>48.7</v>
      </c>
      <c r="BP13" s="639"/>
      <c r="BQ13" s="639"/>
      <c r="BR13" s="639"/>
      <c r="BS13" s="640" t="s">
        <v>128</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2858150</v>
      </c>
      <c r="CS13" s="637"/>
      <c r="CT13" s="637"/>
      <c r="CU13" s="637"/>
      <c r="CV13" s="637"/>
      <c r="CW13" s="637"/>
      <c r="CX13" s="637"/>
      <c r="CY13" s="638"/>
      <c r="CZ13" s="639">
        <v>6.7</v>
      </c>
      <c r="DA13" s="639"/>
      <c r="DB13" s="639"/>
      <c r="DC13" s="639"/>
      <c r="DD13" s="645">
        <v>348045</v>
      </c>
      <c r="DE13" s="637"/>
      <c r="DF13" s="637"/>
      <c r="DG13" s="637"/>
      <c r="DH13" s="637"/>
      <c r="DI13" s="637"/>
      <c r="DJ13" s="637"/>
      <c r="DK13" s="637"/>
      <c r="DL13" s="637"/>
      <c r="DM13" s="637"/>
      <c r="DN13" s="637"/>
      <c r="DO13" s="637"/>
      <c r="DP13" s="638"/>
      <c r="DQ13" s="645">
        <v>2076729</v>
      </c>
      <c r="DR13" s="637"/>
      <c r="DS13" s="637"/>
      <c r="DT13" s="637"/>
      <c r="DU13" s="637"/>
      <c r="DV13" s="637"/>
      <c r="DW13" s="637"/>
      <c r="DX13" s="637"/>
      <c r="DY13" s="637"/>
      <c r="DZ13" s="637"/>
      <c r="EA13" s="637"/>
      <c r="EB13" s="637"/>
      <c r="EC13" s="646"/>
    </row>
    <row r="14" spans="2:143" ht="11.25" customHeight="1" x14ac:dyDescent="0.2">
      <c r="B14" s="633" t="s">
        <v>256</v>
      </c>
      <c r="C14" s="634"/>
      <c r="D14" s="634"/>
      <c r="E14" s="634"/>
      <c r="F14" s="634"/>
      <c r="G14" s="634"/>
      <c r="H14" s="634"/>
      <c r="I14" s="634"/>
      <c r="J14" s="634"/>
      <c r="K14" s="634"/>
      <c r="L14" s="634"/>
      <c r="M14" s="634"/>
      <c r="N14" s="634"/>
      <c r="O14" s="634"/>
      <c r="P14" s="634"/>
      <c r="Q14" s="635"/>
      <c r="R14" s="636">
        <v>1381</v>
      </c>
      <c r="S14" s="637"/>
      <c r="T14" s="637"/>
      <c r="U14" s="637"/>
      <c r="V14" s="637"/>
      <c r="W14" s="637"/>
      <c r="X14" s="637"/>
      <c r="Y14" s="638"/>
      <c r="Z14" s="639">
        <v>0</v>
      </c>
      <c r="AA14" s="639"/>
      <c r="AB14" s="639"/>
      <c r="AC14" s="639"/>
      <c r="AD14" s="640">
        <v>1381</v>
      </c>
      <c r="AE14" s="640"/>
      <c r="AF14" s="640"/>
      <c r="AG14" s="640"/>
      <c r="AH14" s="640"/>
      <c r="AI14" s="640"/>
      <c r="AJ14" s="640"/>
      <c r="AK14" s="640"/>
      <c r="AL14" s="641">
        <v>0</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381947</v>
      </c>
      <c r="BH14" s="637"/>
      <c r="BI14" s="637"/>
      <c r="BJ14" s="637"/>
      <c r="BK14" s="637"/>
      <c r="BL14" s="637"/>
      <c r="BM14" s="637"/>
      <c r="BN14" s="638"/>
      <c r="BO14" s="639">
        <v>2.2999999999999998</v>
      </c>
      <c r="BP14" s="639"/>
      <c r="BQ14" s="639"/>
      <c r="BR14" s="639"/>
      <c r="BS14" s="640" t="s">
        <v>128</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1552505</v>
      </c>
      <c r="CS14" s="637"/>
      <c r="CT14" s="637"/>
      <c r="CU14" s="637"/>
      <c r="CV14" s="637"/>
      <c r="CW14" s="637"/>
      <c r="CX14" s="637"/>
      <c r="CY14" s="638"/>
      <c r="CZ14" s="639">
        <v>3.6</v>
      </c>
      <c r="DA14" s="639"/>
      <c r="DB14" s="639"/>
      <c r="DC14" s="639"/>
      <c r="DD14" s="645">
        <v>6774</v>
      </c>
      <c r="DE14" s="637"/>
      <c r="DF14" s="637"/>
      <c r="DG14" s="637"/>
      <c r="DH14" s="637"/>
      <c r="DI14" s="637"/>
      <c r="DJ14" s="637"/>
      <c r="DK14" s="637"/>
      <c r="DL14" s="637"/>
      <c r="DM14" s="637"/>
      <c r="DN14" s="637"/>
      <c r="DO14" s="637"/>
      <c r="DP14" s="638"/>
      <c r="DQ14" s="645">
        <v>1541520</v>
      </c>
      <c r="DR14" s="637"/>
      <c r="DS14" s="637"/>
      <c r="DT14" s="637"/>
      <c r="DU14" s="637"/>
      <c r="DV14" s="637"/>
      <c r="DW14" s="637"/>
      <c r="DX14" s="637"/>
      <c r="DY14" s="637"/>
      <c r="DZ14" s="637"/>
      <c r="EA14" s="637"/>
      <c r="EB14" s="637"/>
      <c r="EC14" s="646"/>
    </row>
    <row r="15" spans="2:143" ht="11.25" customHeight="1" x14ac:dyDescent="0.2">
      <c r="B15" s="633" t="s">
        <v>259</v>
      </c>
      <c r="C15" s="634"/>
      <c r="D15" s="634"/>
      <c r="E15" s="634"/>
      <c r="F15" s="634"/>
      <c r="G15" s="634"/>
      <c r="H15" s="634"/>
      <c r="I15" s="634"/>
      <c r="J15" s="634"/>
      <c r="K15" s="634"/>
      <c r="L15" s="634"/>
      <c r="M15" s="634"/>
      <c r="N15" s="634"/>
      <c r="O15" s="634"/>
      <c r="P15" s="634"/>
      <c r="Q15" s="635"/>
      <c r="R15" s="636" t="s">
        <v>128</v>
      </c>
      <c r="S15" s="637"/>
      <c r="T15" s="637"/>
      <c r="U15" s="637"/>
      <c r="V15" s="637"/>
      <c r="W15" s="637"/>
      <c r="X15" s="637"/>
      <c r="Y15" s="638"/>
      <c r="Z15" s="639" t="s">
        <v>128</v>
      </c>
      <c r="AA15" s="639"/>
      <c r="AB15" s="639"/>
      <c r="AC15" s="639"/>
      <c r="AD15" s="640" t="s">
        <v>128</v>
      </c>
      <c r="AE15" s="640"/>
      <c r="AF15" s="640"/>
      <c r="AG15" s="640"/>
      <c r="AH15" s="640"/>
      <c r="AI15" s="640"/>
      <c r="AJ15" s="640"/>
      <c r="AK15" s="640"/>
      <c r="AL15" s="641" t="s">
        <v>146</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832192</v>
      </c>
      <c r="BH15" s="637"/>
      <c r="BI15" s="637"/>
      <c r="BJ15" s="637"/>
      <c r="BK15" s="637"/>
      <c r="BL15" s="637"/>
      <c r="BM15" s="637"/>
      <c r="BN15" s="638"/>
      <c r="BO15" s="639">
        <v>5</v>
      </c>
      <c r="BP15" s="639"/>
      <c r="BQ15" s="639"/>
      <c r="BR15" s="639"/>
      <c r="BS15" s="640" t="s">
        <v>239</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4466713</v>
      </c>
      <c r="CS15" s="637"/>
      <c r="CT15" s="637"/>
      <c r="CU15" s="637"/>
      <c r="CV15" s="637"/>
      <c r="CW15" s="637"/>
      <c r="CX15" s="637"/>
      <c r="CY15" s="638"/>
      <c r="CZ15" s="639">
        <v>10.5</v>
      </c>
      <c r="DA15" s="639"/>
      <c r="DB15" s="639"/>
      <c r="DC15" s="639"/>
      <c r="DD15" s="645">
        <v>1000521</v>
      </c>
      <c r="DE15" s="637"/>
      <c r="DF15" s="637"/>
      <c r="DG15" s="637"/>
      <c r="DH15" s="637"/>
      <c r="DI15" s="637"/>
      <c r="DJ15" s="637"/>
      <c r="DK15" s="637"/>
      <c r="DL15" s="637"/>
      <c r="DM15" s="637"/>
      <c r="DN15" s="637"/>
      <c r="DO15" s="637"/>
      <c r="DP15" s="638"/>
      <c r="DQ15" s="645">
        <v>3034811</v>
      </c>
      <c r="DR15" s="637"/>
      <c r="DS15" s="637"/>
      <c r="DT15" s="637"/>
      <c r="DU15" s="637"/>
      <c r="DV15" s="637"/>
      <c r="DW15" s="637"/>
      <c r="DX15" s="637"/>
      <c r="DY15" s="637"/>
      <c r="DZ15" s="637"/>
      <c r="EA15" s="637"/>
      <c r="EB15" s="637"/>
      <c r="EC15" s="646"/>
    </row>
    <row r="16" spans="2:143" ht="11.25" customHeight="1" x14ac:dyDescent="0.2">
      <c r="B16" s="633" t="s">
        <v>262</v>
      </c>
      <c r="C16" s="634"/>
      <c r="D16" s="634"/>
      <c r="E16" s="634"/>
      <c r="F16" s="634"/>
      <c r="G16" s="634"/>
      <c r="H16" s="634"/>
      <c r="I16" s="634"/>
      <c r="J16" s="634"/>
      <c r="K16" s="634"/>
      <c r="L16" s="634"/>
      <c r="M16" s="634"/>
      <c r="N16" s="634"/>
      <c r="O16" s="634"/>
      <c r="P16" s="634"/>
      <c r="Q16" s="635"/>
      <c r="R16" s="636">
        <v>91206</v>
      </c>
      <c r="S16" s="637"/>
      <c r="T16" s="637"/>
      <c r="U16" s="637"/>
      <c r="V16" s="637"/>
      <c r="W16" s="637"/>
      <c r="X16" s="637"/>
      <c r="Y16" s="638"/>
      <c r="Z16" s="639">
        <v>0.2</v>
      </c>
      <c r="AA16" s="639"/>
      <c r="AB16" s="639"/>
      <c r="AC16" s="639"/>
      <c r="AD16" s="640">
        <v>91206</v>
      </c>
      <c r="AE16" s="640"/>
      <c r="AF16" s="640"/>
      <c r="AG16" s="640"/>
      <c r="AH16" s="640"/>
      <c r="AI16" s="640"/>
      <c r="AJ16" s="640"/>
      <c r="AK16" s="640"/>
      <c r="AL16" s="641">
        <v>0.3</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128</v>
      </c>
      <c r="BH16" s="637"/>
      <c r="BI16" s="637"/>
      <c r="BJ16" s="637"/>
      <c r="BK16" s="637"/>
      <c r="BL16" s="637"/>
      <c r="BM16" s="637"/>
      <c r="BN16" s="638"/>
      <c r="BO16" s="639" t="s">
        <v>146</v>
      </c>
      <c r="BP16" s="639"/>
      <c r="BQ16" s="639"/>
      <c r="BR16" s="639"/>
      <c r="BS16" s="640" t="s">
        <v>239</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t="s">
        <v>146</v>
      </c>
      <c r="CS16" s="637"/>
      <c r="CT16" s="637"/>
      <c r="CU16" s="637"/>
      <c r="CV16" s="637"/>
      <c r="CW16" s="637"/>
      <c r="CX16" s="637"/>
      <c r="CY16" s="638"/>
      <c r="CZ16" s="639" t="s">
        <v>146</v>
      </c>
      <c r="DA16" s="639"/>
      <c r="DB16" s="639"/>
      <c r="DC16" s="639"/>
      <c r="DD16" s="645" t="s">
        <v>128</v>
      </c>
      <c r="DE16" s="637"/>
      <c r="DF16" s="637"/>
      <c r="DG16" s="637"/>
      <c r="DH16" s="637"/>
      <c r="DI16" s="637"/>
      <c r="DJ16" s="637"/>
      <c r="DK16" s="637"/>
      <c r="DL16" s="637"/>
      <c r="DM16" s="637"/>
      <c r="DN16" s="637"/>
      <c r="DO16" s="637"/>
      <c r="DP16" s="638"/>
      <c r="DQ16" s="645" t="s">
        <v>239</v>
      </c>
      <c r="DR16" s="637"/>
      <c r="DS16" s="637"/>
      <c r="DT16" s="637"/>
      <c r="DU16" s="637"/>
      <c r="DV16" s="637"/>
      <c r="DW16" s="637"/>
      <c r="DX16" s="637"/>
      <c r="DY16" s="637"/>
      <c r="DZ16" s="637"/>
      <c r="EA16" s="637"/>
      <c r="EB16" s="637"/>
      <c r="EC16" s="646"/>
    </row>
    <row r="17" spans="2:133" ht="11.25" customHeight="1" x14ac:dyDescent="0.2">
      <c r="B17" s="633" t="s">
        <v>265</v>
      </c>
      <c r="C17" s="634"/>
      <c r="D17" s="634"/>
      <c r="E17" s="634"/>
      <c r="F17" s="634"/>
      <c r="G17" s="634"/>
      <c r="H17" s="634"/>
      <c r="I17" s="634"/>
      <c r="J17" s="634"/>
      <c r="K17" s="634"/>
      <c r="L17" s="634"/>
      <c r="M17" s="634"/>
      <c r="N17" s="634"/>
      <c r="O17" s="634"/>
      <c r="P17" s="634"/>
      <c r="Q17" s="635"/>
      <c r="R17" s="636">
        <v>204507</v>
      </c>
      <c r="S17" s="637"/>
      <c r="T17" s="637"/>
      <c r="U17" s="637"/>
      <c r="V17" s="637"/>
      <c r="W17" s="637"/>
      <c r="X17" s="637"/>
      <c r="Y17" s="638"/>
      <c r="Z17" s="639">
        <v>0.4</v>
      </c>
      <c r="AA17" s="639"/>
      <c r="AB17" s="639"/>
      <c r="AC17" s="639"/>
      <c r="AD17" s="640">
        <v>204507</v>
      </c>
      <c r="AE17" s="640"/>
      <c r="AF17" s="640"/>
      <c r="AG17" s="640"/>
      <c r="AH17" s="640"/>
      <c r="AI17" s="640"/>
      <c r="AJ17" s="640"/>
      <c r="AK17" s="640"/>
      <c r="AL17" s="641">
        <v>0.8</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235</v>
      </c>
      <c r="BH17" s="637"/>
      <c r="BI17" s="637"/>
      <c r="BJ17" s="637"/>
      <c r="BK17" s="637"/>
      <c r="BL17" s="637"/>
      <c r="BM17" s="637"/>
      <c r="BN17" s="638"/>
      <c r="BO17" s="639" t="s">
        <v>128</v>
      </c>
      <c r="BP17" s="639"/>
      <c r="BQ17" s="639"/>
      <c r="BR17" s="639"/>
      <c r="BS17" s="640" t="s">
        <v>239</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3667491</v>
      </c>
      <c r="CS17" s="637"/>
      <c r="CT17" s="637"/>
      <c r="CU17" s="637"/>
      <c r="CV17" s="637"/>
      <c r="CW17" s="637"/>
      <c r="CX17" s="637"/>
      <c r="CY17" s="638"/>
      <c r="CZ17" s="639">
        <v>8.6</v>
      </c>
      <c r="DA17" s="639"/>
      <c r="DB17" s="639"/>
      <c r="DC17" s="639"/>
      <c r="DD17" s="645" t="s">
        <v>146</v>
      </c>
      <c r="DE17" s="637"/>
      <c r="DF17" s="637"/>
      <c r="DG17" s="637"/>
      <c r="DH17" s="637"/>
      <c r="DI17" s="637"/>
      <c r="DJ17" s="637"/>
      <c r="DK17" s="637"/>
      <c r="DL17" s="637"/>
      <c r="DM17" s="637"/>
      <c r="DN17" s="637"/>
      <c r="DO17" s="637"/>
      <c r="DP17" s="638"/>
      <c r="DQ17" s="645">
        <v>3632093</v>
      </c>
      <c r="DR17" s="637"/>
      <c r="DS17" s="637"/>
      <c r="DT17" s="637"/>
      <c r="DU17" s="637"/>
      <c r="DV17" s="637"/>
      <c r="DW17" s="637"/>
      <c r="DX17" s="637"/>
      <c r="DY17" s="637"/>
      <c r="DZ17" s="637"/>
      <c r="EA17" s="637"/>
      <c r="EB17" s="637"/>
      <c r="EC17" s="646"/>
    </row>
    <row r="18" spans="2:133" ht="11.25" customHeight="1" x14ac:dyDescent="0.2">
      <c r="B18" s="633" t="s">
        <v>268</v>
      </c>
      <c r="C18" s="634"/>
      <c r="D18" s="634"/>
      <c r="E18" s="634"/>
      <c r="F18" s="634"/>
      <c r="G18" s="634"/>
      <c r="H18" s="634"/>
      <c r="I18" s="634"/>
      <c r="J18" s="634"/>
      <c r="K18" s="634"/>
      <c r="L18" s="634"/>
      <c r="M18" s="634"/>
      <c r="N18" s="634"/>
      <c r="O18" s="634"/>
      <c r="P18" s="634"/>
      <c r="Q18" s="635"/>
      <c r="R18" s="636">
        <v>153523</v>
      </c>
      <c r="S18" s="637"/>
      <c r="T18" s="637"/>
      <c r="U18" s="637"/>
      <c r="V18" s="637"/>
      <c r="W18" s="637"/>
      <c r="X18" s="637"/>
      <c r="Y18" s="638"/>
      <c r="Z18" s="639">
        <v>0.3</v>
      </c>
      <c r="AA18" s="639"/>
      <c r="AB18" s="639"/>
      <c r="AC18" s="639"/>
      <c r="AD18" s="640">
        <v>153523</v>
      </c>
      <c r="AE18" s="640"/>
      <c r="AF18" s="640"/>
      <c r="AG18" s="640"/>
      <c r="AH18" s="640"/>
      <c r="AI18" s="640"/>
      <c r="AJ18" s="640"/>
      <c r="AK18" s="640"/>
      <c r="AL18" s="641">
        <v>0.6</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146</v>
      </c>
      <c r="BH18" s="637"/>
      <c r="BI18" s="637"/>
      <c r="BJ18" s="637"/>
      <c r="BK18" s="637"/>
      <c r="BL18" s="637"/>
      <c r="BM18" s="637"/>
      <c r="BN18" s="638"/>
      <c r="BO18" s="639" t="s">
        <v>146</v>
      </c>
      <c r="BP18" s="639"/>
      <c r="BQ18" s="639"/>
      <c r="BR18" s="639"/>
      <c r="BS18" s="640" t="s">
        <v>128</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128</v>
      </c>
      <c r="CS18" s="637"/>
      <c r="CT18" s="637"/>
      <c r="CU18" s="637"/>
      <c r="CV18" s="637"/>
      <c r="CW18" s="637"/>
      <c r="CX18" s="637"/>
      <c r="CY18" s="638"/>
      <c r="CZ18" s="639" t="s">
        <v>239</v>
      </c>
      <c r="DA18" s="639"/>
      <c r="DB18" s="639"/>
      <c r="DC18" s="639"/>
      <c r="DD18" s="645" t="s">
        <v>146</v>
      </c>
      <c r="DE18" s="637"/>
      <c r="DF18" s="637"/>
      <c r="DG18" s="637"/>
      <c r="DH18" s="637"/>
      <c r="DI18" s="637"/>
      <c r="DJ18" s="637"/>
      <c r="DK18" s="637"/>
      <c r="DL18" s="637"/>
      <c r="DM18" s="637"/>
      <c r="DN18" s="637"/>
      <c r="DO18" s="637"/>
      <c r="DP18" s="638"/>
      <c r="DQ18" s="645" t="s">
        <v>128</v>
      </c>
      <c r="DR18" s="637"/>
      <c r="DS18" s="637"/>
      <c r="DT18" s="637"/>
      <c r="DU18" s="637"/>
      <c r="DV18" s="637"/>
      <c r="DW18" s="637"/>
      <c r="DX18" s="637"/>
      <c r="DY18" s="637"/>
      <c r="DZ18" s="637"/>
      <c r="EA18" s="637"/>
      <c r="EB18" s="637"/>
      <c r="EC18" s="646"/>
    </row>
    <row r="19" spans="2:133" ht="11.25" customHeight="1" x14ac:dyDescent="0.2">
      <c r="B19" s="633" t="s">
        <v>271</v>
      </c>
      <c r="C19" s="634"/>
      <c r="D19" s="634"/>
      <c r="E19" s="634"/>
      <c r="F19" s="634"/>
      <c r="G19" s="634"/>
      <c r="H19" s="634"/>
      <c r="I19" s="634"/>
      <c r="J19" s="634"/>
      <c r="K19" s="634"/>
      <c r="L19" s="634"/>
      <c r="M19" s="634"/>
      <c r="N19" s="634"/>
      <c r="O19" s="634"/>
      <c r="P19" s="634"/>
      <c r="Q19" s="635"/>
      <c r="R19" s="636">
        <v>137331</v>
      </c>
      <c r="S19" s="637"/>
      <c r="T19" s="637"/>
      <c r="U19" s="637"/>
      <c r="V19" s="637"/>
      <c r="W19" s="637"/>
      <c r="X19" s="637"/>
      <c r="Y19" s="638"/>
      <c r="Z19" s="639">
        <v>0.3</v>
      </c>
      <c r="AA19" s="639"/>
      <c r="AB19" s="639"/>
      <c r="AC19" s="639"/>
      <c r="AD19" s="640">
        <v>137331</v>
      </c>
      <c r="AE19" s="640"/>
      <c r="AF19" s="640"/>
      <c r="AG19" s="640"/>
      <c r="AH19" s="640"/>
      <c r="AI19" s="640"/>
      <c r="AJ19" s="640"/>
      <c r="AK19" s="640"/>
      <c r="AL19" s="641">
        <v>0.5</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v>541368</v>
      </c>
      <c r="BH19" s="637"/>
      <c r="BI19" s="637"/>
      <c r="BJ19" s="637"/>
      <c r="BK19" s="637"/>
      <c r="BL19" s="637"/>
      <c r="BM19" s="637"/>
      <c r="BN19" s="638"/>
      <c r="BO19" s="639">
        <v>3.2</v>
      </c>
      <c r="BP19" s="639"/>
      <c r="BQ19" s="639"/>
      <c r="BR19" s="639"/>
      <c r="BS19" s="640" t="s">
        <v>235</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128</v>
      </c>
      <c r="CS19" s="637"/>
      <c r="CT19" s="637"/>
      <c r="CU19" s="637"/>
      <c r="CV19" s="637"/>
      <c r="CW19" s="637"/>
      <c r="CX19" s="637"/>
      <c r="CY19" s="638"/>
      <c r="CZ19" s="639" t="s">
        <v>128</v>
      </c>
      <c r="DA19" s="639"/>
      <c r="DB19" s="639"/>
      <c r="DC19" s="639"/>
      <c r="DD19" s="645" t="s">
        <v>128</v>
      </c>
      <c r="DE19" s="637"/>
      <c r="DF19" s="637"/>
      <c r="DG19" s="637"/>
      <c r="DH19" s="637"/>
      <c r="DI19" s="637"/>
      <c r="DJ19" s="637"/>
      <c r="DK19" s="637"/>
      <c r="DL19" s="637"/>
      <c r="DM19" s="637"/>
      <c r="DN19" s="637"/>
      <c r="DO19" s="637"/>
      <c r="DP19" s="638"/>
      <c r="DQ19" s="645" t="s">
        <v>146</v>
      </c>
      <c r="DR19" s="637"/>
      <c r="DS19" s="637"/>
      <c r="DT19" s="637"/>
      <c r="DU19" s="637"/>
      <c r="DV19" s="637"/>
      <c r="DW19" s="637"/>
      <c r="DX19" s="637"/>
      <c r="DY19" s="637"/>
      <c r="DZ19" s="637"/>
      <c r="EA19" s="637"/>
      <c r="EB19" s="637"/>
      <c r="EC19" s="646"/>
    </row>
    <row r="20" spans="2:133" ht="11.25" customHeight="1" x14ac:dyDescent="0.2">
      <c r="B20" s="649" t="s">
        <v>274</v>
      </c>
      <c r="C20" s="650"/>
      <c r="D20" s="650"/>
      <c r="E20" s="650"/>
      <c r="F20" s="650"/>
      <c r="G20" s="650"/>
      <c r="H20" s="650"/>
      <c r="I20" s="650"/>
      <c r="J20" s="650"/>
      <c r="K20" s="650"/>
      <c r="L20" s="650"/>
      <c r="M20" s="650"/>
      <c r="N20" s="650"/>
      <c r="O20" s="650"/>
      <c r="P20" s="650"/>
      <c r="Q20" s="651"/>
      <c r="R20" s="636">
        <v>16192</v>
      </c>
      <c r="S20" s="637"/>
      <c r="T20" s="637"/>
      <c r="U20" s="637"/>
      <c r="V20" s="637"/>
      <c r="W20" s="637"/>
      <c r="X20" s="637"/>
      <c r="Y20" s="638"/>
      <c r="Z20" s="639">
        <v>0</v>
      </c>
      <c r="AA20" s="639"/>
      <c r="AB20" s="639"/>
      <c r="AC20" s="639"/>
      <c r="AD20" s="640">
        <v>16192</v>
      </c>
      <c r="AE20" s="640"/>
      <c r="AF20" s="640"/>
      <c r="AG20" s="640"/>
      <c r="AH20" s="640"/>
      <c r="AI20" s="640"/>
      <c r="AJ20" s="640"/>
      <c r="AK20" s="640"/>
      <c r="AL20" s="641">
        <v>0.1</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v>541368</v>
      </c>
      <c r="BH20" s="637"/>
      <c r="BI20" s="637"/>
      <c r="BJ20" s="637"/>
      <c r="BK20" s="637"/>
      <c r="BL20" s="637"/>
      <c r="BM20" s="637"/>
      <c r="BN20" s="638"/>
      <c r="BO20" s="639">
        <v>3.2</v>
      </c>
      <c r="BP20" s="639"/>
      <c r="BQ20" s="639"/>
      <c r="BR20" s="639"/>
      <c r="BS20" s="640" t="s">
        <v>128</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42630407</v>
      </c>
      <c r="CS20" s="637"/>
      <c r="CT20" s="637"/>
      <c r="CU20" s="637"/>
      <c r="CV20" s="637"/>
      <c r="CW20" s="637"/>
      <c r="CX20" s="637"/>
      <c r="CY20" s="638"/>
      <c r="CZ20" s="639">
        <v>100</v>
      </c>
      <c r="DA20" s="639"/>
      <c r="DB20" s="639"/>
      <c r="DC20" s="639"/>
      <c r="DD20" s="645">
        <v>2011050</v>
      </c>
      <c r="DE20" s="637"/>
      <c r="DF20" s="637"/>
      <c r="DG20" s="637"/>
      <c r="DH20" s="637"/>
      <c r="DI20" s="637"/>
      <c r="DJ20" s="637"/>
      <c r="DK20" s="637"/>
      <c r="DL20" s="637"/>
      <c r="DM20" s="637"/>
      <c r="DN20" s="637"/>
      <c r="DO20" s="637"/>
      <c r="DP20" s="638"/>
      <c r="DQ20" s="645">
        <v>29076149</v>
      </c>
      <c r="DR20" s="637"/>
      <c r="DS20" s="637"/>
      <c r="DT20" s="637"/>
      <c r="DU20" s="637"/>
      <c r="DV20" s="637"/>
      <c r="DW20" s="637"/>
      <c r="DX20" s="637"/>
      <c r="DY20" s="637"/>
      <c r="DZ20" s="637"/>
      <c r="EA20" s="637"/>
      <c r="EB20" s="637"/>
      <c r="EC20" s="646"/>
    </row>
    <row r="21" spans="2:133" ht="11.25" customHeight="1" x14ac:dyDescent="0.2">
      <c r="B21" s="633" t="s">
        <v>277</v>
      </c>
      <c r="C21" s="634"/>
      <c r="D21" s="634"/>
      <c r="E21" s="634"/>
      <c r="F21" s="634"/>
      <c r="G21" s="634"/>
      <c r="H21" s="634"/>
      <c r="I21" s="634"/>
      <c r="J21" s="634"/>
      <c r="K21" s="634"/>
      <c r="L21" s="634"/>
      <c r="M21" s="634"/>
      <c r="N21" s="634"/>
      <c r="O21" s="634"/>
      <c r="P21" s="634"/>
      <c r="Q21" s="635"/>
      <c r="R21" s="636">
        <v>6528385</v>
      </c>
      <c r="S21" s="637"/>
      <c r="T21" s="637"/>
      <c r="U21" s="637"/>
      <c r="V21" s="637"/>
      <c r="W21" s="637"/>
      <c r="X21" s="637"/>
      <c r="Y21" s="638"/>
      <c r="Z21" s="639">
        <v>13.5</v>
      </c>
      <c r="AA21" s="639"/>
      <c r="AB21" s="639"/>
      <c r="AC21" s="639"/>
      <c r="AD21" s="640">
        <v>5750434</v>
      </c>
      <c r="AE21" s="640"/>
      <c r="AF21" s="640"/>
      <c r="AG21" s="640"/>
      <c r="AH21" s="640"/>
      <c r="AI21" s="640"/>
      <c r="AJ21" s="640"/>
      <c r="AK21" s="640"/>
      <c r="AL21" s="641">
        <v>22</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239</v>
      </c>
      <c r="BH21" s="637"/>
      <c r="BI21" s="637"/>
      <c r="BJ21" s="637"/>
      <c r="BK21" s="637"/>
      <c r="BL21" s="637"/>
      <c r="BM21" s="637"/>
      <c r="BN21" s="638"/>
      <c r="BO21" s="639" t="s">
        <v>128</v>
      </c>
      <c r="BP21" s="639"/>
      <c r="BQ21" s="639"/>
      <c r="BR21" s="639"/>
      <c r="BS21" s="640" t="s">
        <v>239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279</v>
      </c>
      <c r="C22" s="634"/>
      <c r="D22" s="634"/>
      <c r="E22" s="634"/>
      <c r="F22" s="634"/>
      <c r="G22" s="634"/>
      <c r="H22" s="634"/>
      <c r="I22" s="634"/>
      <c r="J22" s="634"/>
      <c r="K22" s="634"/>
      <c r="L22" s="634"/>
      <c r="M22" s="634"/>
      <c r="N22" s="634"/>
      <c r="O22" s="634"/>
      <c r="P22" s="634"/>
      <c r="Q22" s="635"/>
      <c r="R22" s="636">
        <v>5750434</v>
      </c>
      <c r="S22" s="637"/>
      <c r="T22" s="637"/>
      <c r="U22" s="637"/>
      <c r="V22" s="637"/>
      <c r="W22" s="637"/>
      <c r="X22" s="637"/>
      <c r="Y22" s="638"/>
      <c r="Z22" s="639">
        <v>11.9</v>
      </c>
      <c r="AA22" s="639"/>
      <c r="AB22" s="639"/>
      <c r="AC22" s="639"/>
      <c r="AD22" s="640">
        <v>5750434</v>
      </c>
      <c r="AE22" s="640"/>
      <c r="AF22" s="640"/>
      <c r="AG22" s="640"/>
      <c r="AH22" s="640"/>
      <c r="AI22" s="640"/>
      <c r="AJ22" s="640"/>
      <c r="AK22" s="640"/>
      <c r="AL22" s="641">
        <v>22</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128</v>
      </c>
      <c r="BH22" s="637"/>
      <c r="BI22" s="637"/>
      <c r="BJ22" s="637"/>
      <c r="BK22" s="637"/>
      <c r="BL22" s="637"/>
      <c r="BM22" s="637"/>
      <c r="BN22" s="638"/>
      <c r="BO22" s="639" t="s">
        <v>239</v>
      </c>
      <c r="BP22" s="639"/>
      <c r="BQ22" s="639"/>
      <c r="BR22" s="639"/>
      <c r="BS22" s="640" t="s">
        <v>146</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282</v>
      </c>
      <c r="C23" s="634"/>
      <c r="D23" s="634"/>
      <c r="E23" s="634"/>
      <c r="F23" s="634"/>
      <c r="G23" s="634"/>
      <c r="H23" s="634"/>
      <c r="I23" s="634"/>
      <c r="J23" s="634"/>
      <c r="K23" s="634"/>
      <c r="L23" s="634"/>
      <c r="M23" s="634"/>
      <c r="N23" s="634"/>
      <c r="O23" s="634"/>
      <c r="P23" s="634"/>
      <c r="Q23" s="635"/>
      <c r="R23" s="636">
        <v>777021</v>
      </c>
      <c r="S23" s="637"/>
      <c r="T23" s="637"/>
      <c r="U23" s="637"/>
      <c r="V23" s="637"/>
      <c r="W23" s="637"/>
      <c r="X23" s="637"/>
      <c r="Y23" s="638"/>
      <c r="Z23" s="639">
        <v>1.6</v>
      </c>
      <c r="AA23" s="639"/>
      <c r="AB23" s="639"/>
      <c r="AC23" s="639"/>
      <c r="AD23" s="640" t="s">
        <v>235</v>
      </c>
      <c r="AE23" s="640"/>
      <c r="AF23" s="640"/>
      <c r="AG23" s="640"/>
      <c r="AH23" s="640"/>
      <c r="AI23" s="640"/>
      <c r="AJ23" s="640"/>
      <c r="AK23" s="640"/>
      <c r="AL23" s="641" t="s">
        <v>128</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v>541368</v>
      </c>
      <c r="BH23" s="637"/>
      <c r="BI23" s="637"/>
      <c r="BJ23" s="637"/>
      <c r="BK23" s="637"/>
      <c r="BL23" s="637"/>
      <c r="BM23" s="637"/>
      <c r="BN23" s="638"/>
      <c r="BO23" s="639">
        <v>3.2</v>
      </c>
      <c r="BP23" s="639"/>
      <c r="BQ23" s="639"/>
      <c r="BR23" s="639"/>
      <c r="BS23" s="640" t="s">
        <v>146</v>
      </c>
      <c r="BT23" s="640"/>
      <c r="BU23" s="640"/>
      <c r="BV23" s="640"/>
      <c r="BW23" s="640"/>
      <c r="BX23" s="640"/>
      <c r="BY23" s="640"/>
      <c r="BZ23" s="640"/>
      <c r="CA23" s="640"/>
      <c r="CB23" s="644"/>
      <c r="CD23" s="618" t="s">
        <v>221</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2">
      <c r="B24" s="633" t="s">
        <v>289</v>
      </c>
      <c r="C24" s="634"/>
      <c r="D24" s="634"/>
      <c r="E24" s="634"/>
      <c r="F24" s="634"/>
      <c r="G24" s="634"/>
      <c r="H24" s="634"/>
      <c r="I24" s="634"/>
      <c r="J24" s="634"/>
      <c r="K24" s="634"/>
      <c r="L24" s="634"/>
      <c r="M24" s="634"/>
      <c r="N24" s="634"/>
      <c r="O24" s="634"/>
      <c r="P24" s="634"/>
      <c r="Q24" s="635"/>
      <c r="R24" s="636">
        <v>930</v>
      </c>
      <c r="S24" s="637"/>
      <c r="T24" s="637"/>
      <c r="U24" s="637"/>
      <c r="V24" s="637"/>
      <c r="W24" s="637"/>
      <c r="X24" s="637"/>
      <c r="Y24" s="638"/>
      <c r="Z24" s="639">
        <v>0</v>
      </c>
      <c r="AA24" s="639"/>
      <c r="AB24" s="639"/>
      <c r="AC24" s="639"/>
      <c r="AD24" s="640" t="s">
        <v>128</v>
      </c>
      <c r="AE24" s="640"/>
      <c r="AF24" s="640"/>
      <c r="AG24" s="640"/>
      <c r="AH24" s="640"/>
      <c r="AI24" s="640"/>
      <c r="AJ24" s="640"/>
      <c r="AK24" s="640"/>
      <c r="AL24" s="641" t="s">
        <v>235</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146</v>
      </c>
      <c r="BH24" s="637"/>
      <c r="BI24" s="637"/>
      <c r="BJ24" s="637"/>
      <c r="BK24" s="637"/>
      <c r="BL24" s="637"/>
      <c r="BM24" s="637"/>
      <c r="BN24" s="638"/>
      <c r="BO24" s="639" t="s">
        <v>128</v>
      </c>
      <c r="BP24" s="639"/>
      <c r="BQ24" s="639"/>
      <c r="BR24" s="639"/>
      <c r="BS24" s="640" t="s">
        <v>128</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20843076</v>
      </c>
      <c r="CS24" s="626"/>
      <c r="CT24" s="626"/>
      <c r="CU24" s="626"/>
      <c r="CV24" s="626"/>
      <c r="CW24" s="626"/>
      <c r="CX24" s="626"/>
      <c r="CY24" s="627"/>
      <c r="CZ24" s="630">
        <v>48.9</v>
      </c>
      <c r="DA24" s="631"/>
      <c r="DB24" s="631"/>
      <c r="DC24" s="647"/>
      <c r="DD24" s="670">
        <v>12825710</v>
      </c>
      <c r="DE24" s="626"/>
      <c r="DF24" s="626"/>
      <c r="DG24" s="626"/>
      <c r="DH24" s="626"/>
      <c r="DI24" s="626"/>
      <c r="DJ24" s="626"/>
      <c r="DK24" s="627"/>
      <c r="DL24" s="670">
        <v>12724631</v>
      </c>
      <c r="DM24" s="626"/>
      <c r="DN24" s="626"/>
      <c r="DO24" s="626"/>
      <c r="DP24" s="626"/>
      <c r="DQ24" s="626"/>
      <c r="DR24" s="626"/>
      <c r="DS24" s="626"/>
      <c r="DT24" s="626"/>
      <c r="DU24" s="626"/>
      <c r="DV24" s="627"/>
      <c r="DW24" s="630">
        <v>47.7</v>
      </c>
      <c r="DX24" s="631"/>
      <c r="DY24" s="631"/>
      <c r="DZ24" s="631"/>
      <c r="EA24" s="631"/>
      <c r="EB24" s="631"/>
      <c r="EC24" s="632"/>
    </row>
    <row r="25" spans="2:133" ht="11.25" customHeight="1" x14ac:dyDescent="0.2">
      <c r="B25" s="633" t="s">
        <v>292</v>
      </c>
      <c r="C25" s="634"/>
      <c r="D25" s="634"/>
      <c r="E25" s="634"/>
      <c r="F25" s="634"/>
      <c r="G25" s="634"/>
      <c r="H25" s="634"/>
      <c r="I25" s="634"/>
      <c r="J25" s="634"/>
      <c r="K25" s="634"/>
      <c r="L25" s="634"/>
      <c r="M25" s="634"/>
      <c r="N25" s="634"/>
      <c r="O25" s="634"/>
      <c r="P25" s="634"/>
      <c r="Q25" s="635"/>
      <c r="R25" s="636">
        <v>27016601</v>
      </c>
      <c r="S25" s="637"/>
      <c r="T25" s="637"/>
      <c r="U25" s="637"/>
      <c r="V25" s="637"/>
      <c r="W25" s="637"/>
      <c r="X25" s="637"/>
      <c r="Y25" s="638"/>
      <c r="Z25" s="639">
        <v>55.9</v>
      </c>
      <c r="AA25" s="639"/>
      <c r="AB25" s="639"/>
      <c r="AC25" s="639"/>
      <c r="AD25" s="640">
        <v>25697281</v>
      </c>
      <c r="AE25" s="640"/>
      <c r="AF25" s="640"/>
      <c r="AG25" s="640"/>
      <c r="AH25" s="640"/>
      <c r="AI25" s="640"/>
      <c r="AJ25" s="640"/>
      <c r="AK25" s="640"/>
      <c r="AL25" s="641">
        <v>98.4</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128</v>
      </c>
      <c r="BH25" s="637"/>
      <c r="BI25" s="637"/>
      <c r="BJ25" s="637"/>
      <c r="BK25" s="637"/>
      <c r="BL25" s="637"/>
      <c r="BM25" s="637"/>
      <c r="BN25" s="638"/>
      <c r="BO25" s="639" t="s">
        <v>128</v>
      </c>
      <c r="BP25" s="639"/>
      <c r="BQ25" s="639"/>
      <c r="BR25" s="639"/>
      <c r="BS25" s="640" t="s">
        <v>128</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6745728</v>
      </c>
      <c r="CS25" s="666"/>
      <c r="CT25" s="666"/>
      <c r="CU25" s="666"/>
      <c r="CV25" s="666"/>
      <c r="CW25" s="666"/>
      <c r="CX25" s="666"/>
      <c r="CY25" s="667"/>
      <c r="CZ25" s="641">
        <v>15.8</v>
      </c>
      <c r="DA25" s="668"/>
      <c r="DB25" s="668"/>
      <c r="DC25" s="671"/>
      <c r="DD25" s="645">
        <v>6144591</v>
      </c>
      <c r="DE25" s="666"/>
      <c r="DF25" s="666"/>
      <c r="DG25" s="666"/>
      <c r="DH25" s="666"/>
      <c r="DI25" s="666"/>
      <c r="DJ25" s="666"/>
      <c r="DK25" s="667"/>
      <c r="DL25" s="645">
        <v>6094301</v>
      </c>
      <c r="DM25" s="666"/>
      <c r="DN25" s="666"/>
      <c r="DO25" s="666"/>
      <c r="DP25" s="666"/>
      <c r="DQ25" s="666"/>
      <c r="DR25" s="666"/>
      <c r="DS25" s="666"/>
      <c r="DT25" s="666"/>
      <c r="DU25" s="666"/>
      <c r="DV25" s="667"/>
      <c r="DW25" s="641">
        <v>22.9</v>
      </c>
      <c r="DX25" s="668"/>
      <c r="DY25" s="668"/>
      <c r="DZ25" s="668"/>
      <c r="EA25" s="668"/>
      <c r="EB25" s="668"/>
      <c r="EC25" s="669"/>
    </row>
    <row r="26" spans="2:133" ht="11.25" customHeight="1" x14ac:dyDescent="0.2">
      <c r="B26" s="633" t="s">
        <v>295</v>
      </c>
      <c r="C26" s="634"/>
      <c r="D26" s="634"/>
      <c r="E26" s="634"/>
      <c r="F26" s="634"/>
      <c r="G26" s="634"/>
      <c r="H26" s="634"/>
      <c r="I26" s="634"/>
      <c r="J26" s="634"/>
      <c r="K26" s="634"/>
      <c r="L26" s="634"/>
      <c r="M26" s="634"/>
      <c r="N26" s="634"/>
      <c r="O26" s="634"/>
      <c r="P26" s="634"/>
      <c r="Q26" s="635"/>
      <c r="R26" s="636">
        <v>16641</v>
      </c>
      <c r="S26" s="637"/>
      <c r="T26" s="637"/>
      <c r="U26" s="637"/>
      <c r="V26" s="637"/>
      <c r="W26" s="637"/>
      <c r="X26" s="637"/>
      <c r="Y26" s="638"/>
      <c r="Z26" s="639">
        <v>0</v>
      </c>
      <c r="AA26" s="639"/>
      <c r="AB26" s="639"/>
      <c r="AC26" s="639"/>
      <c r="AD26" s="640">
        <v>16641</v>
      </c>
      <c r="AE26" s="640"/>
      <c r="AF26" s="640"/>
      <c r="AG26" s="640"/>
      <c r="AH26" s="640"/>
      <c r="AI26" s="640"/>
      <c r="AJ26" s="640"/>
      <c r="AK26" s="640"/>
      <c r="AL26" s="641">
        <v>0.1</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146</v>
      </c>
      <c r="BH26" s="637"/>
      <c r="BI26" s="637"/>
      <c r="BJ26" s="637"/>
      <c r="BK26" s="637"/>
      <c r="BL26" s="637"/>
      <c r="BM26" s="637"/>
      <c r="BN26" s="638"/>
      <c r="BO26" s="639" t="s">
        <v>128</v>
      </c>
      <c r="BP26" s="639"/>
      <c r="BQ26" s="639"/>
      <c r="BR26" s="639"/>
      <c r="BS26" s="640" t="s">
        <v>146</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4063429</v>
      </c>
      <c r="CS26" s="637"/>
      <c r="CT26" s="637"/>
      <c r="CU26" s="637"/>
      <c r="CV26" s="637"/>
      <c r="CW26" s="637"/>
      <c r="CX26" s="637"/>
      <c r="CY26" s="638"/>
      <c r="CZ26" s="641">
        <v>9.5</v>
      </c>
      <c r="DA26" s="668"/>
      <c r="DB26" s="668"/>
      <c r="DC26" s="671"/>
      <c r="DD26" s="645">
        <v>3720089</v>
      </c>
      <c r="DE26" s="637"/>
      <c r="DF26" s="637"/>
      <c r="DG26" s="637"/>
      <c r="DH26" s="637"/>
      <c r="DI26" s="637"/>
      <c r="DJ26" s="637"/>
      <c r="DK26" s="638"/>
      <c r="DL26" s="645" t="s">
        <v>128</v>
      </c>
      <c r="DM26" s="637"/>
      <c r="DN26" s="637"/>
      <c r="DO26" s="637"/>
      <c r="DP26" s="637"/>
      <c r="DQ26" s="637"/>
      <c r="DR26" s="637"/>
      <c r="DS26" s="637"/>
      <c r="DT26" s="637"/>
      <c r="DU26" s="637"/>
      <c r="DV26" s="638"/>
      <c r="DW26" s="641" t="s">
        <v>235</v>
      </c>
      <c r="DX26" s="668"/>
      <c r="DY26" s="668"/>
      <c r="DZ26" s="668"/>
      <c r="EA26" s="668"/>
      <c r="EB26" s="668"/>
      <c r="EC26" s="669"/>
    </row>
    <row r="27" spans="2:133" ht="11.25" customHeight="1" x14ac:dyDescent="0.2">
      <c r="B27" s="633" t="s">
        <v>298</v>
      </c>
      <c r="C27" s="634"/>
      <c r="D27" s="634"/>
      <c r="E27" s="634"/>
      <c r="F27" s="634"/>
      <c r="G27" s="634"/>
      <c r="H27" s="634"/>
      <c r="I27" s="634"/>
      <c r="J27" s="634"/>
      <c r="K27" s="634"/>
      <c r="L27" s="634"/>
      <c r="M27" s="634"/>
      <c r="N27" s="634"/>
      <c r="O27" s="634"/>
      <c r="P27" s="634"/>
      <c r="Q27" s="635"/>
      <c r="R27" s="636">
        <v>206356</v>
      </c>
      <c r="S27" s="637"/>
      <c r="T27" s="637"/>
      <c r="U27" s="637"/>
      <c r="V27" s="637"/>
      <c r="W27" s="637"/>
      <c r="X27" s="637"/>
      <c r="Y27" s="638"/>
      <c r="Z27" s="639">
        <v>0.4</v>
      </c>
      <c r="AA27" s="639"/>
      <c r="AB27" s="639"/>
      <c r="AC27" s="639"/>
      <c r="AD27" s="640" t="s">
        <v>128</v>
      </c>
      <c r="AE27" s="640"/>
      <c r="AF27" s="640"/>
      <c r="AG27" s="640"/>
      <c r="AH27" s="640"/>
      <c r="AI27" s="640"/>
      <c r="AJ27" s="640"/>
      <c r="AK27" s="640"/>
      <c r="AL27" s="641" t="s">
        <v>128</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16707220</v>
      </c>
      <c r="BH27" s="637"/>
      <c r="BI27" s="637"/>
      <c r="BJ27" s="637"/>
      <c r="BK27" s="637"/>
      <c r="BL27" s="637"/>
      <c r="BM27" s="637"/>
      <c r="BN27" s="638"/>
      <c r="BO27" s="639">
        <v>100</v>
      </c>
      <c r="BP27" s="639"/>
      <c r="BQ27" s="639"/>
      <c r="BR27" s="639"/>
      <c r="BS27" s="640" t="s">
        <v>128</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10429857</v>
      </c>
      <c r="CS27" s="666"/>
      <c r="CT27" s="666"/>
      <c r="CU27" s="666"/>
      <c r="CV27" s="666"/>
      <c r="CW27" s="666"/>
      <c r="CX27" s="666"/>
      <c r="CY27" s="667"/>
      <c r="CZ27" s="641">
        <v>24.5</v>
      </c>
      <c r="DA27" s="668"/>
      <c r="DB27" s="668"/>
      <c r="DC27" s="671"/>
      <c r="DD27" s="645">
        <v>3049026</v>
      </c>
      <c r="DE27" s="666"/>
      <c r="DF27" s="666"/>
      <c r="DG27" s="666"/>
      <c r="DH27" s="666"/>
      <c r="DI27" s="666"/>
      <c r="DJ27" s="666"/>
      <c r="DK27" s="667"/>
      <c r="DL27" s="645">
        <v>2998237</v>
      </c>
      <c r="DM27" s="666"/>
      <c r="DN27" s="666"/>
      <c r="DO27" s="666"/>
      <c r="DP27" s="666"/>
      <c r="DQ27" s="666"/>
      <c r="DR27" s="666"/>
      <c r="DS27" s="666"/>
      <c r="DT27" s="666"/>
      <c r="DU27" s="666"/>
      <c r="DV27" s="667"/>
      <c r="DW27" s="641">
        <v>11.2</v>
      </c>
      <c r="DX27" s="668"/>
      <c r="DY27" s="668"/>
      <c r="DZ27" s="668"/>
      <c r="EA27" s="668"/>
      <c r="EB27" s="668"/>
      <c r="EC27" s="669"/>
    </row>
    <row r="28" spans="2:133" ht="11.25" customHeight="1" x14ac:dyDescent="0.2">
      <c r="B28" s="633" t="s">
        <v>301</v>
      </c>
      <c r="C28" s="634"/>
      <c r="D28" s="634"/>
      <c r="E28" s="634"/>
      <c r="F28" s="634"/>
      <c r="G28" s="634"/>
      <c r="H28" s="634"/>
      <c r="I28" s="634"/>
      <c r="J28" s="634"/>
      <c r="K28" s="634"/>
      <c r="L28" s="634"/>
      <c r="M28" s="634"/>
      <c r="N28" s="634"/>
      <c r="O28" s="634"/>
      <c r="P28" s="634"/>
      <c r="Q28" s="635"/>
      <c r="R28" s="636">
        <v>234803</v>
      </c>
      <c r="S28" s="637"/>
      <c r="T28" s="637"/>
      <c r="U28" s="637"/>
      <c r="V28" s="637"/>
      <c r="W28" s="637"/>
      <c r="X28" s="637"/>
      <c r="Y28" s="638"/>
      <c r="Z28" s="639">
        <v>0.5</v>
      </c>
      <c r="AA28" s="639"/>
      <c r="AB28" s="639"/>
      <c r="AC28" s="639"/>
      <c r="AD28" s="640">
        <v>44812</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3667491</v>
      </c>
      <c r="CS28" s="637"/>
      <c r="CT28" s="637"/>
      <c r="CU28" s="637"/>
      <c r="CV28" s="637"/>
      <c r="CW28" s="637"/>
      <c r="CX28" s="637"/>
      <c r="CY28" s="638"/>
      <c r="CZ28" s="641">
        <v>8.6</v>
      </c>
      <c r="DA28" s="668"/>
      <c r="DB28" s="668"/>
      <c r="DC28" s="671"/>
      <c r="DD28" s="645">
        <v>3632093</v>
      </c>
      <c r="DE28" s="637"/>
      <c r="DF28" s="637"/>
      <c r="DG28" s="637"/>
      <c r="DH28" s="637"/>
      <c r="DI28" s="637"/>
      <c r="DJ28" s="637"/>
      <c r="DK28" s="638"/>
      <c r="DL28" s="645">
        <v>3632093</v>
      </c>
      <c r="DM28" s="637"/>
      <c r="DN28" s="637"/>
      <c r="DO28" s="637"/>
      <c r="DP28" s="637"/>
      <c r="DQ28" s="637"/>
      <c r="DR28" s="637"/>
      <c r="DS28" s="637"/>
      <c r="DT28" s="637"/>
      <c r="DU28" s="637"/>
      <c r="DV28" s="638"/>
      <c r="DW28" s="641">
        <v>13.6</v>
      </c>
      <c r="DX28" s="668"/>
      <c r="DY28" s="668"/>
      <c r="DZ28" s="668"/>
      <c r="EA28" s="668"/>
      <c r="EB28" s="668"/>
      <c r="EC28" s="669"/>
    </row>
    <row r="29" spans="2:133" ht="11.25" customHeight="1" x14ac:dyDescent="0.2">
      <c r="B29" s="633" t="s">
        <v>303</v>
      </c>
      <c r="C29" s="634"/>
      <c r="D29" s="634"/>
      <c r="E29" s="634"/>
      <c r="F29" s="634"/>
      <c r="G29" s="634"/>
      <c r="H29" s="634"/>
      <c r="I29" s="634"/>
      <c r="J29" s="634"/>
      <c r="K29" s="634"/>
      <c r="L29" s="634"/>
      <c r="M29" s="634"/>
      <c r="N29" s="634"/>
      <c r="O29" s="634"/>
      <c r="P29" s="634"/>
      <c r="Q29" s="635"/>
      <c r="R29" s="636">
        <v>269564</v>
      </c>
      <c r="S29" s="637"/>
      <c r="T29" s="637"/>
      <c r="U29" s="637"/>
      <c r="V29" s="637"/>
      <c r="W29" s="637"/>
      <c r="X29" s="637"/>
      <c r="Y29" s="638"/>
      <c r="Z29" s="639">
        <v>0.6</v>
      </c>
      <c r="AA29" s="639"/>
      <c r="AB29" s="639"/>
      <c r="AC29" s="639"/>
      <c r="AD29" s="640" t="s">
        <v>128</v>
      </c>
      <c r="AE29" s="640"/>
      <c r="AF29" s="640"/>
      <c r="AG29" s="640"/>
      <c r="AH29" s="640"/>
      <c r="AI29" s="640"/>
      <c r="AJ29" s="640"/>
      <c r="AK29" s="640"/>
      <c r="AL29" s="641" t="s">
        <v>128</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304</v>
      </c>
      <c r="CE29" s="675"/>
      <c r="CF29" s="633" t="s">
        <v>305</v>
      </c>
      <c r="CG29" s="634"/>
      <c r="CH29" s="634"/>
      <c r="CI29" s="634"/>
      <c r="CJ29" s="634"/>
      <c r="CK29" s="634"/>
      <c r="CL29" s="634"/>
      <c r="CM29" s="634"/>
      <c r="CN29" s="634"/>
      <c r="CO29" s="634"/>
      <c r="CP29" s="634"/>
      <c r="CQ29" s="635"/>
      <c r="CR29" s="636">
        <v>3667491</v>
      </c>
      <c r="CS29" s="666"/>
      <c r="CT29" s="666"/>
      <c r="CU29" s="666"/>
      <c r="CV29" s="666"/>
      <c r="CW29" s="666"/>
      <c r="CX29" s="666"/>
      <c r="CY29" s="667"/>
      <c r="CZ29" s="641">
        <v>8.6</v>
      </c>
      <c r="DA29" s="668"/>
      <c r="DB29" s="668"/>
      <c r="DC29" s="671"/>
      <c r="DD29" s="645">
        <v>3632093</v>
      </c>
      <c r="DE29" s="666"/>
      <c r="DF29" s="666"/>
      <c r="DG29" s="666"/>
      <c r="DH29" s="666"/>
      <c r="DI29" s="666"/>
      <c r="DJ29" s="666"/>
      <c r="DK29" s="667"/>
      <c r="DL29" s="645">
        <v>3632093</v>
      </c>
      <c r="DM29" s="666"/>
      <c r="DN29" s="666"/>
      <c r="DO29" s="666"/>
      <c r="DP29" s="666"/>
      <c r="DQ29" s="666"/>
      <c r="DR29" s="666"/>
      <c r="DS29" s="666"/>
      <c r="DT29" s="666"/>
      <c r="DU29" s="666"/>
      <c r="DV29" s="667"/>
      <c r="DW29" s="641">
        <v>13.6</v>
      </c>
      <c r="DX29" s="668"/>
      <c r="DY29" s="668"/>
      <c r="DZ29" s="668"/>
      <c r="EA29" s="668"/>
      <c r="EB29" s="668"/>
      <c r="EC29" s="669"/>
    </row>
    <row r="30" spans="2:133" ht="11.25" customHeight="1" x14ac:dyDescent="0.2">
      <c r="B30" s="633" t="s">
        <v>306</v>
      </c>
      <c r="C30" s="634"/>
      <c r="D30" s="634"/>
      <c r="E30" s="634"/>
      <c r="F30" s="634"/>
      <c r="G30" s="634"/>
      <c r="H30" s="634"/>
      <c r="I30" s="634"/>
      <c r="J30" s="634"/>
      <c r="K30" s="634"/>
      <c r="L30" s="634"/>
      <c r="M30" s="634"/>
      <c r="N30" s="634"/>
      <c r="O30" s="634"/>
      <c r="P30" s="634"/>
      <c r="Q30" s="635"/>
      <c r="R30" s="636">
        <v>8421024</v>
      </c>
      <c r="S30" s="637"/>
      <c r="T30" s="637"/>
      <c r="U30" s="637"/>
      <c r="V30" s="637"/>
      <c r="W30" s="637"/>
      <c r="X30" s="637"/>
      <c r="Y30" s="638"/>
      <c r="Z30" s="639">
        <v>17.399999999999999</v>
      </c>
      <c r="AA30" s="639"/>
      <c r="AB30" s="639"/>
      <c r="AC30" s="639"/>
      <c r="AD30" s="640" t="s">
        <v>128</v>
      </c>
      <c r="AE30" s="640"/>
      <c r="AF30" s="640"/>
      <c r="AG30" s="640"/>
      <c r="AH30" s="640"/>
      <c r="AI30" s="640"/>
      <c r="AJ30" s="640"/>
      <c r="AK30" s="640"/>
      <c r="AL30" s="641" t="s">
        <v>128</v>
      </c>
      <c r="AM30" s="642"/>
      <c r="AN30" s="642"/>
      <c r="AO30" s="643"/>
      <c r="AP30" s="618" t="s">
        <v>221</v>
      </c>
      <c r="AQ30" s="619"/>
      <c r="AR30" s="619"/>
      <c r="AS30" s="619"/>
      <c r="AT30" s="619"/>
      <c r="AU30" s="619"/>
      <c r="AV30" s="619"/>
      <c r="AW30" s="619"/>
      <c r="AX30" s="619"/>
      <c r="AY30" s="619"/>
      <c r="AZ30" s="619"/>
      <c r="BA30" s="619"/>
      <c r="BB30" s="619"/>
      <c r="BC30" s="619"/>
      <c r="BD30" s="619"/>
      <c r="BE30" s="619"/>
      <c r="BF30" s="620"/>
      <c r="BG30" s="618" t="s">
        <v>307</v>
      </c>
      <c r="BH30" s="672"/>
      <c r="BI30" s="672"/>
      <c r="BJ30" s="672"/>
      <c r="BK30" s="672"/>
      <c r="BL30" s="672"/>
      <c r="BM30" s="672"/>
      <c r="BN30" s="672"/>
      <c r="BO30" s="672"/>
      <c r="BP30" s="672"/>
      <c r="BQ30" s="673"/>
      <c r="BR30" s="618" t="s">
        <v>308</v>
      </c>
      <c r="BS30" s="672"/>
      <c r="BT30" s="672"/>
      <c r="BU30" s="672"/>
      <c r="BV30" s="672"/>
      <c r="BW30" s="672"/>
      <c r="BX30" s="672"/>
      <c r="BY30" s="672"/>
      <c r="BZ30" s="672"/>
      <c r="CA30" s="672"/>
      <c r="CB30" s="673"/>
      <c r="CD30" s="676"/>
      <c r="CE30" s="677"/>
      <c r="CF30" s="633" t="s">
        <v>309</v>
      </c>
      <c r="CG30" s="634"/>
      <c r="CH30" s="634"/>
      <c r="CI30" s="634"/>
      <c r="CJ30" s="634"/>
      <c r="CK30" s="634"/>
      <c r="CL30" s="634"/>
      <c r="CM30" s="634"/>
      <c r="CN30" s="634"/>
      <c r="CO30" s="634"/>
      <c r="CP30" s="634"/>
      <c r="CQ30" s="635"/>
      <c r="CR30" s="636">
        <v>3595178</v>
      </c>
      <c r="CS30" s="637"/>
      <c r="CT30" s="637"/>
      <c r="CU30" s="637"/>
      <c r="CV30" s="637"/>
      <c r="CW30" s="637"/>
      <c r="CX30" s="637"/>
      <c r="CY30" s="638"/>
      <c r="CZ30" s="641">
        <v>8.4</v>
      </c>
      <c r="DA30" s="668"/>
      <c r="DB30" s="668"/>
      <c r="DC30" s="671"/>
      <c r="DD30" s="645">
        <v>3559780</v>
      </c>
      <c r="DE30" s="637"/>
      <c r="DF30" s="637"/>
      <c r="DG30" s="637"/>
      <c r="DH30" s="637"/>
      <c r="DI30" s="637"/>
      <c r="DJ30" s="637"/>
      <c r="DK30" s="638"/>
      <c r="DL30" s="645">
        <v>3559780</v>
      </c>
      <c r="DM30" s="637"/>
      <c r="DN30" s="637"/>
      <c r="DO30" s="637"/>
      <c r="DP30" s="637"/>
      <c r="DQ30" s="637"/>
      <c r="DR30" s="637"/>
      <c r="DS30" s="637"/>
      <c r="DT30" s="637"/>
      <c r="DU30" s="637"/>
      <c r="DV30" s="638"/>
      <c r="DW30" s="641">
        <v>13.4</v>
      </c>
      <c r="DX30" s="668"/>
      <c r="DY30" s="668"/>
      <c r="DZ30" s="668"/>
      <c r="EA30" s="668"/>
      <c r="EB30" s="668"/>
      <c r="EC30" s="669"/>
    </row>
    <row r="31" spans="2:133" ht="11.25" customHeight="1" x14ac:dyDescent="0.2">
      <c r="B31" s="649" t="s">
        <v>310</v>
      </c>
      <c r="C31" s="650"/>
      <c r="D31" s="650"/>
      <c r="E31" s="650"/>
      <c r="F31" s="650"/>
      <c r="G31" s="650"/>
      <c r="H31" s="650"/>
      <c r="I31" s="650"/>
      <c r="J31" s="650"/>
      <c r="K31" s="650"/>
      <c r="L31" s="650"/>
      <c r="M31" s="650"/>
      <c r="N31" s="650"/>
      <c r="O31" s="650"/>
      <c r="P31" s="650"/>
      <c r="Q31" s="651"/>
      <c r="R31" s="636" t="s">
        <v>128</v>
      </c>
      <c r="S31" s="637"/>
      <c r="T31" s="637"/>
      <c r="U31" s="637"/>
      <c r="V31" s="637"/>
      <c r="W31" s="637"/>
      <c r="X31" s="637"/>
      <c r="Y31" s="638"/>
      <c r="Z31" s="639" t="s">
        <v>128</v>
      </c>
      <c r="AA31" s="639"/>
      <c r="AB31" s="639"/>
      <c r="AC31" s="639"/>
      <c r="AD31" s="640" t="s">
        <v>239</v>
      </c>
      <c r="AE31" s="640"/>
      <c r="AF31" s="640"/>
      <c r="AG31" s="640"/>
      <c r="AH31" s="640"/>
      <c r="AI31" s="640"/>
      <c r="AJ31" s="640"/>
      <c r="AK31" s="640"/>
      <c r="AL31" s="641" t="s">
        <v>146</v>
      </c>
      <c r="AM31" s="642"/>
      <c r="AN31" s="642"/>
      <c r="AO31" s="643"/>
      <c r="AP31" s="684" t="s">
        <v>311</v>
      </c>
      <c r="AQ31" s="685"/>
      <c r="AR31" s="685"/>
      <c r="AS31" s="685"/>
      <c r="AT31" s="690" t="s">
        <v>312</v>
      </c>
      <c r="AU31" s="212"/>
      <c r="AV31" s="212"/>
      <c r="AW31" s="212"/>
      <c r="AX31" s="622" t="s">
        <v>187</v>
      </c>
      <c r="AY31" s="623"/>
      <c r="AZ31" s="623"/>
      <c r="BA31" s="623"/>
      <c r="BB31" s="623"/>
      <c r="BC31" s="623"/>
      <c r="BD31" s="623"/>
      <c r="BE31" s="623"/>
      <c r="BF31" s="624"/>
      <c r="BG31" s="683">
        <v>99.2</v>
      </c>
      <c r="BH31" s="680"/>
      <c r="BI31" s="680"/>
      <c r="BJ31" s="680"/>
      <c r="BK31" s="680"/>
      <c r="BL31" s="680"/>
      <c r="BM31" s="631">
        <v>98</v>
      </c>
      <c r="BN31" s="680"/>
      <c r="BO31" s="680"/>
      <c r="BP31" s="680"/>
      <c r="BQ31" s="681"/>
      <c r="BR31" s="683">
        <v>99.2</v>
      </c>
      <c r="BS31" s="680"/>
      <c r="BT31" s="680"/>
      <c r="BU31" s="680"/>
      <c r="BV31" s="680"/>
      <c r="BW31" s="680"/>
      <c r="BX31" s="631">
        <v>97.8</v>
      </c>
      <c r="BY31" s="680"/>
      <c r="BZ31" s="680"/>
      <c r="CA31" s="680"/>
      <c r="CB31" s="681"/>
      <c r="CD31" s="676"/>
      <c r="CE31" s="677"/>
      <c r="CF31" s="633" t="s">
        <v>313</v>
      </c>
      <c r="CG31" s="634"/>
      <c r="CH31" s="634"/>
      <c r="CI31" s="634"/>
      <c r="CJ31" s="634"/>
      <c r="CK31" s="634"/>
      <c r="CL31" s="634"/>
      <c r="CM31" s="634"/>
      <c r="CN31" s="634"/>
      <c r="CO31" s="634"/>
      <c r="CP31" s="634"/>
      <c r="CQ31" s="635"/>
      <c r="CR31" s="636">
        <v>72313</v>
      </c>
      <c r="CS31" s="666"/>
      <c r="CT31" s="666"/>
      <c r="CU31" s="666"/>
      <c r="CV31" s="666"/>
      <c r="CW31" s="666"/>
      <c r="CX31" s="666"/>
      <c r="CY31" s="667"/>
      <c r="CZ31" s="641">
        <v>0.2</v>
      </c>
      <c r="DA31" s="668"/>
      <c r="DB31" s="668"/>
      <c r="DC31" s="671"/>
      <c r="DD31" s="645">
        <v>72313</v>
      </c>
      <c r="DE31" s="666"/>
      <c r="DF31" s="666"/>
      <c r="DG31" s="666"/>
      <c r="DH31" s="666"/>
      <c r="DI31" s="666"/>
      <c r="DJ31" s="666"/>
      <c r="DK31" s="667"/>
      <c r="DL31" s="645">
        <v>72313</v>
      </c>
      <c r="DM31" s="666"/>
      <c r="DN31" s="666"/>
      <c r="DO31" s="666"/>
      <c r="DP31" s="666"/>
      <c r="DQ31" s="666"/>
      <c r="DR31" s="666"/>
      <c r="DS31" s="666"/>
      <c r="DT31" s="666"/>
      <c r="DU31" s="666"/>
      <c r="DV31" s="667"/>
      <c r="DW31" s="641">
        <v>0.3</v>
      </c>
      <c r="DX31" s="668"/>
      <c r="DY31" s="668"/>
      <c r="DZ31" s="668"/>
      <c r="EA31" s="668"/>
      <c r="EB31" s="668"/>
      <c r="EC31" s="669"/>
    </row>
    <row r="32" spans="2:133" ht="11.25" customHeight="1" x14ac:dyDescent="0.2">
      <c r="B32" s="633" t="s">
        <v>314</v>
      </c>
      <c r="C32" s="634"/>
      <c r="D32" s="634"/>
      <c r="E32" s="634"/>
      <c r="F32" s="634"/>
      <c r="G32" s="634"/>
      <c r="H32" s="634"/>
      <c r="I32" s="634"/>
      <c r="J32" s="634"/>
      <c r="K32" s="634"/>
      <c r="L32" s="634"/>
      <c r="M32" s="634"/>
      <c r="N32" s="634"/>
      <c r="O32" s="634"/>
      <c r="P32" s="634"/>
      <c r="Q32" s="635"/>
      <c r="R32" s="636">
        <v>2771959</v>
      </c>
      <c r="S32" s="637"/>
      <c r="T32" s="637"/>
      <c r="U32" s="637"/>
      <c r="V32" s="637"/>
      <c r="W32" s="637"/>
      <c r="X32" s="637"/>
      <c r="Y32" s="638"/>
      <c r="Z32" s="639">
        <v>5.7</v>
      </c>
      <c r="AA32" s="639"/>
      <c r="AB32" s="639"/>
      <c r="AC32" s="639"/>
      <c r="AD32" s="640" t="s">
        <v>128</v>
      </c>
      <c r="AE32" s="640"/>
      <c r="AF32" s="640"/>
      <c r="AG32" s="640"/>
      <c r="AH32" s="640"/>
      <c r="AI32" s="640"/>
      <c r="AJ32" s="640"/>
      <c r="AK32" s="640"/>
      <c r="AL32" s="641" t="s">
        <v>146</v>
      </c>
      <c r="AM32" s="642"/>
      <c r="AN32" s="642"/>
      <c r="AO32" s="643"/>
      <c r="AP32" s="686"/>
      <c r="AQ32" s="687"/>
      <c r="AR32" s="687"/>
      <c r="AS32" s="687"/>
      <c r="AT32" s="691"/>
      <c r="AU32" s="208" t="s">
        <v>315</v>
      </c>
      <c r="AX32" s="633" t="s">
        <v>316</v>
      </c>
      <c r="AY32" s="634"/>
      <c r="AZ32" s="634"/>
      <c r="BA32" s="634"/>
      <c r="BB32" s="634"/>
      <c r="BC32" s="634"/>
      <c r="BD32" s="634"/>
      <c r="BE32" s="634"/>
      <c r="BF32" s="635"/>
      <c r="BG32" s="693">
        <v>99.2</v>
      </c>
      <c r="BH32" s="666"/>
      <c r="BI32" s="666"/>
      <c r="BJ32" s="666"/>
      <c r="BK32" s="666"/>
      <c r="BL32" s="666"/>
      <c r="BM32" s="642">
        <v>97.8</v>
      </c>
      <c r="BN32" s="666"/>
      <c r="BO32" s="666"/>
      <c r="BP32" s="666"/>
      <c r="BQ32" s="682"/>
      <c r="BR32" s="693">
        <v>99.1</v>
      </c>
      <c r="BS32" s="666"/>
      <c r="BT32" s="666"/>
      <c r="BU32" s="666"/>
      <c r="BV32" s="666"/>
      <c r="BW32" s="666"/>
      <c r="BX32" s="642">
        <v>97.4</v>
      </c>
      <c r="BY32" s="666"/>
      <c r="BZ32" s="666"/>
      <c r="CA32" s="666"/>
      <c r="CB32" s="682"/>
      <c r="CD32" s="678"/>
      <c r="CE32" s="679"/>
      <c r="CF32" s="633" t="s">
        <v>317</v>
      </c>
      <c r="CG32" s="634"/>
      <c r="CH32" s="634"/>
      <c r="CI32" s="634"/>
      <c r="CJ32" s="634"/>
      <c r="CK32" s="634"/>
      <c r="CL32" s="634"/>
      <c r="CM32" s="634"/>
      <c r="CN32" s="634"/>
      <c r="CO32" s="634"/>
      <c r="CP32" s="634"/>
      <c r="CQ32" s="635"/>
      <c r="CR32" s="636" t="s">
        <v>128</v>
      </c>
      <c r="CS32" s="637"/>
      <c r="CT32" s="637"/>
      <c r="CU32" s="637"/>
      <c r="CV32" s="637"/>
      <c r="CW32" s="637"/>
      <c r="CX32" s="637"/>
      <c r="CY32" s="638"/>
      <c r="CZ32" s="641" t="s">
        <v>239</v>
      </c>
      <c r="DA32" s="668"/>
      <c r="DB32" s="668"/>
      <c r="DC32" s="671"/>
      <c r="DD32" s="645" t="s">
        <v>239</v>
      </c>
      <c r="DE32" s="637"/>
      <c r="DF32" s="637"/>
      <c r="DG32" s="637"/>
      <c r="DH32" s="637"/>
      <c r="DI32" s="637"/>
      <c r="DJ32" s="637"/>
      <c r="DK32" s="638"/>
      <c r="DL32" s="645" t="s">
        <v>235</v>
      </c>
      <c r="DM32" s="637"/>
      <c r="DN32" s="637"/>
      <c r="DO32" s="637"/>
      <c r="DP32" s="637"/>
      <c r="DQ32" s="637"/>
      <c r="DR32" s="637"/>
      <c r="DS32" s="637"/>
      <c r="DT32" s="637"/>
      <c r="DU32" s="637"/>
      <c r="DV32" s="638"/>
      <c r="DW32" s="641" t="s">
        <v>128</v>
      </c>
      <c r="DX32" s="668"/>
      <c r="DY32" s="668"/>
      <c r="DZ32" s="668"/>
      <c r="EA32" s="668"/>
      <c r="EB32" s="668"/>
      <c r="EC32" s="669"/>
    </row>
    <row r="33" spans="2:133" ht="11.25" customHeight="1" x14ac:dyDescent="0.2">
      <c r="B33" s="633" t="s">
        <v>318</v>
      </c>
      <c r="C33" s="634"/>
      <c r="D33" s="634"/>
      <c r="E33" s="634"/>
      <c r="F33" s="634"/>
      <c r="G33" s="634"/>
      <c r="H33" s="634"/>
      <c r="I33" s="634"/>
      <c r="J33" s="634"/>
      <c r="K33" s="634"/>
      <c r="L33" s="634"/>
      <c r="M33" s="634"/>
      <c r="N33" s="634"/>
      <c r="O33" s="634"/>
      <c r="P33" s="634"/>
      <c r="Q33" s="635"/>
      <c r="R33" s="636">
        <v>66757</v>
      </c>
      <c r="S33" s="637"/>
      <c r="T33" s="637"/>
      <c r="U33" s="637"/>
      <c r="V33" s="637"/>
      <c r="W33" s="637"/>
      <c r="X33" s="637"/>
      <c r="Y33" s="638"/>
      <c r="Z33" s="639">
        <v>0.1</v>
      </c>
      <c r="AA33" s="639"/>
      <c r="AB33" s="639"/>
      <c r="AC33" s="639"/>
      <c r="AD33" s="640" t="s">
        <v>128</v>
      </c>
      <c r="AE33" s="640"/>
      <c r="AF33" s="640"/>
      <c r="AG33" s="640"/>
      <c r="AH33" s="640"/>
      <c r="AI33" s="640"/>
      <c r="AJ33" s="640"/>
      <c r="AK33" s="640"/>
      <c r="AL33" s="641" t="s">
        <v>128</v>
      </c>
      <c r="AM33" s="642"/>
      <c r="AN33" s="642"/>
      <c r="AO33" s="643"/>
      <c r="AP33" s="688"/>
      <c r="AQ33" s="689"/>
      <c r="AR33" s="689"/>
      <c r="AS33" s="689"/>
      <c r="AT33" s="692"/>
      <c r="AU33" s="213"/>
      <c r="AV33" s="213"/>
      <c r="AW33" s="213"/>
      <c r="AX33" s="657" t="s">
        <v>319</v>
      </c>
      <c r="AY33" s="658"/>
      <c r="AZ33" s="658"/>
      <c r="BA33" s="658"/>
      <c r="BB33" s="658"/>
      <c r="BC33" s="658"/>
      <c r="BD33" s="658"/>
      <c r="BE33" s="658"/>
      <c r="BF33" s="659"/>
      <c r="BG33" s="694">
        <v>99.1</v>
      </c>
      <c r="BH33" s="695"/>
      <c r="BI33" s="695"/>
      <c r="BJ33" s="695"/>
      <c r="BK33" s="695"/>
      <c r="BL33" s="695"/>
      <c r="BM33" s="696">
        <v>98</v>
      </c>
      <c r="BN33" s="695"/>
      <c r="BO33" s="695"/>
      <c r="BP33" s="695"/>
      <c r="BQ33" s="697"/>
      <c r="BR33" s="694">
        <v>99.2</v>
      </c>
      <c r="BS33" s="695"/>
      <c r="BT33" s="695"/>
      <c r="BU33" s="695"/>
      <c r="BV33" s="695"/>
      <c r="BW33" s="695"/>
      <c r="BX33" s="696">
        <v>97.9</v>
      </c>
      <c r="BY33" s="695"/>
      <c r="BZ33" s="695"/>
      <c r="CA33" s="695"/>
      <c r="CB33" s="697"/>
      <c r="CD33" s="633" t="s">
        <v>320</v>
      </c>
      <c r="CE33" s="634"/>
      <c r="CF33" s="634"/>
      <c r="CG33" s="634"/>
      <c r="CH33" s="634"/>
      <c r="CI33" s="634"/>
      <c r="CJ33" s="634"/>
      <c r="CK33" s="634"/>
      <c r="CL33" s="634"/>
      <c r="CM33" s="634"/>
      <c r="CN33" s="634"/>
      <c r="CO33" s="634"/>
      <c r="CP33" s="634"/>
      <c r="CQ33" s="635"/>
      <c r="CR33" s="636">
        <v>19776281</v>
      </c>
      <c r="CS33" s="666"/>
      <c r="CT33" s="666"/>
      <c r="CU33" s="666"/>
      <c r="CV33" s="666"/>
      <c r="CW33" s="666"/>
      <c r="CX33" s="666"/>
      <c r="CY33" s="667"/>
      <c r="CZ33" s="641">
        <v>46.4</v>
      </c>
      <c r="DA33" s="668"/>
      <c r="DB33" s="668"/>
      <c r="DC33" s="671"/>
      <c r="DD33" s="645">
        <v>15749355</v>
      </c>
      <c r="DE33" s="666"/>
      <c r="DF33" s="666"/>
      <c r="DG33" s="666"/>
      <c r="DH33" s="666"/>
      <c r="DI33" s="666"/>
      <c r="DJ33" s="666"/>
      <c r="DK33" s="667"/>
      <c r="DL33" s="645">
        <v>11594682</v>
      </c>
      <c r="DM33" s="666"/>
      <c r="DN33" s="666"/>
      <c r="DO33" s="666"/>
      <c r="DP33" s="666"/>
      <c r="DQ33" s="666"/>
      <c r="DR33" s="666"/>
      <c r="DS33" s="666"/>
      <c r="DT33" s="666"/>
      <c r="DU33" s="666"/>
      <c r="DV33" s="667"/>
      <c r="DW33" s="641">
        <v>43.5</v>
      </c>
      <c r="DX33" s="668"/>
      <c r="DY33" s="668"/>
      <c r="DZ33" s="668"/>
      <c r="EA33" s="668"/>
      <c r="EB33" s="668"/>
      <c r="EC33" s="669"/>
    </row>
    <row r="34" spans="2:133" ht="11.25" customHeight="1" x14ac:dyDescent="0.2">
      <c r="B34" s="633" t="s">
        <v>321</v>
      </c>
      <c r="C34" s="634"/>
      <c r="D34" s="634"/>
      <c r="E34" s="634"/>
      <c r="F34" s="634"/>
      <c r="G34" s="634"/>
      <c r="H34" s="634"/>
      <c r="I34" s="634"/>
      <c r="J34" s="634"/>
      <c r="K34" s="634"/>
      <c r="L34" s="634"/>
      <c r="M34" s="634"/>
      <c r="N34" s="634"/>
      <c r="O34" s="634"/>
      <c r="P34" s="634"/>
      <c r="Q34" s="635"/>
      <c r="R34" s="636">
        <v>121542</v>
      </c>
      <c r="S34" s="637"/>
      <c r="T34" s="637"/>
      <c r="U34" s="637"/>
      <c r="V34" s="637"/>
      <c r="W34" s="637"/>
      <c r="X34" s="637"/>
      <c r="Y34" s="638"/>
      <c r="Z34" s="639">
        <v>0.3</v>
      </c>
      <c r="AA34" s="639"/>
      <c r="AB34" s="639"/>
      <c r="AC34" s="639"/>
      <c r="AD34" s="640" t="s">
        <v>239</v>
      </c>
      <c r="AE34" s="640"/>
      <c r="AF34" s="640"/>
      <c r="AG34" s="640"/>
      <c r="AH34" s="640"/>
      <c r="AI34" s="640"/>
      <c r="AJ34" s="640"/>
      <c r="AK34" s="640"/>
      <c r="AL34" s="641" t="s">
        <v>128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6985510</v>
      </c>
      <c r="CS34" s="637"/>
      <c r="CT34" s="637"/>
      <c r="CU34" s="637"/>
      <c r="CV34" s="637"/>
      <c r="CW34" s="637"/>
      <c r="CX34" s="637"/>
      <c r="CY34" s="638"/>
      <c r="CZ34" s="641">
        <v>16.399999999999999</v>
      </c>
      <c r="DA34" s="668"/>
      <c r="DB34" s="668"/>
      <c r="DC34" s="671"/>
      <c r="DD34" s="645">
        <v>5064850</v>
      </c>
      <c r="DE34" s="637"/>
      <c r="DF34" s="637"/>
      <c r="DG34" s="637"/>
      <c r="DH34" s="637"/>
      <c r="DI34" s="637"/>
      <c r="DJ34" s="637"/>
      <c r="DK34" s="638"/>
      <c r="DL34" s="645">
        <v>4453670</v>
      </c>
      <c r="DM34" s="637"/>
      <c r="DN34" s="637"/>
      <c r="DO34" s="637"/>
      <c r="DP34" s="637"/>
      <c r="DQ34" s="637"/>
      <c r="DR34" s="637"/>
      <c r="DS34" s="637"/>
      <c r="DT34" s="637"/>
      <c r="DU34" s="637"/>
      <c r="DV34" s="638"/>
      <c r="DW34" s="641">
        <v>16.7</v>
      </c>
      <c r="DX34" s="668"/>
      <c r="DY34" s="668"/>
      <c r="DZ34" s="668"/>
      <c r="EA34" s="668"/>
      <c r="EB34" s="668"/>
      <c r="EC34" s="669"/>
    </row>
    <row r="35" spans="2:133" ht="11.25" customHeight="1" x14ac:dyDescent="0.2">
      <c r="B35" s="633" t="s">
        <v>323</v>
      </c>
      <c r="C35" s="634"/>
      <c r="D35" s="634"/>
      <c r="E35" s="634"/>
      <c r="F35" s="634"/>
      <c r="G35" s="634"/>
      <c r="H35" s="634"/>
      <c r="I35" s="634"/>
      <c r="J35" s="634"/>
      <c r="K35" s="634"/>
      <c r="L35" s="634"/>
      <c r="M35" s="634"/>
      <c r="N35" s="634"/>
      <c r="O35" s="634"/>
      <c r="P35" s="634"/>
      <c r="Q35" s="635"/>
      <c r="R35" s="636">
        <v>570957</v>
      </c>
      <c r="S35" s="637"/>
      <c r="T35" s="637"/>
      <c r="U35" s="637"/>
      <c r="V35" s="637"/>
      <c r="W35" s="637"/>
      <c r="X35" s="637"/>
      <c r="Y35" s="638"/>
      <c r="Z35" s="639">
        <v>1.2</v>
      </c>
      <c r="AA35" s="639"/>
      <c r="AB35" s="639"/>
      <c r="AC35" s="639"/>
      <c r="AD35" s="640" t="s">
        <v>128</v>
      </c>
      <c r="AE35" s="640"/>
      <c r="AF35" s="640"/>
      <c r="AG35" s="640"/>
      <c r="AH35" s="640"/>
      <c r="AI35" s="640"/>
      <c r="AJ35" s="640"/>
      <c r="AK35" s="640"/>
      <c r="AL35" s="641" t="s">
        <v>128</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1400951</v>
      </c>
      <c r="CS35" s="666"/>
      <c r="CT35" s="666"/>
      <c r="CU35" s="666"/>
      <c r="CV35" s="666"/>
      <c r="CW35" s="666"/>
      <c r="CX35" s="666"/>
      <c r="CY35" s="667"/>
      <c r="CZ35" s="641">
        <v>3.3</v>
      </c>
      <c r="DA35" s="668"/>
      <c r="DB35" s="668"/>
      <c r="DC35" s="671"/>
      <c r="DD35" s="645">
        <v>681165</v>
      </c>
      <c r="DE35" s="666"/>
      <c r="DF35" s="666"/>
      <c r="DG35" s="666"/>
      <c r="DH35" s="666"/>
      <c r="DI35" s="666"/>
      <c r="DJ35" s="666"/>
      <c r="DK35" s="667"/>
      <c r="DL35" s="645">
        <v>681165</v>
      </c>
      <c r="DM35" s="666"/>
      <c r="DN35" s="666"/>
      <c r="DO35" s="666"/>
      <c r="DP35" s="666"/>
      <c r="DQ35" s="666"/>
      <c r="DR35" s="666"/>
      <c r="DS35" s="666"/>
      <c r="DT35" s="666"/>
      <c r="DU35" s="666"/>
      <c r="DV35" s="667"/>
      <c r="DW35" s="641">
        <v>2.6</v>
      </c>
      <c r="DX35" s="668"/>
      <c r="DY35" s="668"/>
      <c r="DZ35" s="668"/>
      <c r="EA35" s="668"/>
      <c r="EB35" s="668"/>
      <c r="EC35" s="669"/>
    </row>
    <row r="36" spans="2:133" ht="11.25" customHeight="1" x14ac:dyDescent="0.2">
      <c r="B36" s="633" t="s">
        <v>327</v>
      </c>
      <c r="C36" s="634"/>
      <c r="D36" s="634"/>
      <c r="E36" s="634"/>
      <c r="F36" s="634"/>
      <c r="G36" s="634"/>
      <c r="H36" s="634"/>
      <c r="I36" s="634"/>
      <c r="J36" s="634"/>
      <c r="K36" s="634"/>
      <c r="L36" s="634"/>
      <c r="M36" s="634"/>
      <c r="N36" s="634"/>
      <c r="O36" s="634"/>
      <c r="P36" s="634"/>
      <c r="Q36" s="635"/>
      <c r="R36" s="636">
        <v>6422482</v>
      </c>
      <c r="S36" s="637"/>
      <c r="T36" s="637"/>
      <c r="U36" s="637"/>
      <c r="V36" s="637"/>
      <c r="W36" s="637"/>
      <c r="X36" s="637"/>
      <c r="Y36" s="638"/>
      <c r="Z36" s="639">
        <v>13.3</v>
      </c>
      <c r="AA36" s="639"/>
      <c r="AB36" s="639"/>
      <c r="AC36" s="639"/>
      <c r="AD36" s="640" t="s">
        <v>239</v>
      </c>
      <c r="AE36" s="640"/>
      <c r="AF36" s="640"/>
      <c r="AG36" s="640"/>
      <c r="AH36" s="640"/>
      <c r="AI36" s="640"/>
      <c r="AJ36" s="640"/>
      <c r="AK36" s="640"/>
      <c r="AL36" s="641" t="s">
        <v>128</v>
      </c>
      <c r="AM36" s="642"/>
      <c r="AN36" s="642"/>
      <c r="AO36" s="643"/>
      <c r="AP36" s="216"/>
      <c r="AQ36" s="698" t="s">
        <v>328</v>
      </c>
      <c r="AR36" s="699"/>
      <c r="AS36" s="699"/>
      <c r="AT36" s="699"/>
      <c r="AU36" s="699"/>
      <c r="AV36" s="699"/>
      <c r="AW36" s="699"/>
      <c r="AX36" s="699"/>
      <c r="AY36" s="700"/>
      <c r="AZ36" s="625">
        <v>5479923</v>
      </c>
      <c r="BA36" s="626"/>
      <c r="BB36" s="626"/>
      <c r="BC36" s="626"/>
      <c r="BD36" s="626"/>
      <c r="BE36" s="626"/>
      <c r="BF36" s="701"/>
      <c r="BG36" s="622" t="s">
        <v>329</v>
      </c>
      <c r="BH36" s="623"/>
      <c r="BI36" s="623"/>
      <c r="BJ36" s="623"/>
      <c r="BK36" s="623"/>
      <c r="BL36" s="623"/>
      <c r="BM36" s="623"/>
      <c r="BN36" s="623"/>
      <c r="BO36" s="623"/>
      <c r="BP36" s="623"/>
      <c r="BQ36" s="623"/>
      <c r="BR36" s="623"/>
      <c r="BS36" s="623"/>
      <c r="BT36" s="623"/>
      <c r="BU36" s="624"/>
      <c r="BV36" s="625">
        <v>76303</v>
      </c>
      <c r="BW36" s="626"/>
      <c r="BX36" s="626"/>
      <c r="BY36" s="626"/>
      <c r="BZ36" s="626"/>
      <c r="CA36" s="626"/>
      <c r="CB36" s="701"/>
      <c r="CD36" s="633" t="s">
        <v>330</v>
      </c>
      <c r="CE36" s="634"/>
      <c r="CF36" s="634"/>
      <c r="CG36" s="634"/>
      <c r="CH36" s="634"/>
      <c r="CI36" s="634"/>
      <c r="CJ36" s="634"/>
      <c r="CK36" s="634"/>
      <c r="CL36" s="634"/>
      <c r="CM36" s="634"/>
      <c r="CN36" s="634"/>
      <c r="CO36" s="634"/>
      <c r="CP36" s="634"/>
      <c r="CQ36" s="635"/>
      <c r="CR36" s="636">
        <v>4516233</v>
      </c>
      <c r="CS36" s="637"/>
      <c r="CT36" s="637"/>
      <c r="CU36" s="637"/>
      <c r="CV36" s="637"/>
      <c r="CW36" s="637"/>
      <c r="CX36" s="637"/>
      <c r="CY36" s="638"/>
      <c r="CZ36" s="641">
        <v>10.6</v>
      </c>
      <c r="DA36" s="668"/>
      <c r="DB36" s="668"/>
      <c r="DC36" s="671"/>
      <c r="DD36" s="645">
        <v>3894905</v>
      </c>
      <c r="DE36" s="637"/>
      <c r="DF36" s="637"/>
      <c r="DG36" s="637"/>
      <c r="DH36" s="637"/>
      <c r="DI36" s="637"/>
      <c r="DJ36" s="637"/>
      <c r="DK36" s="638"/>
      <c r="DL36" s="645">
        <v>3003726</v>
      </c>
      <c r="DM36" s="637"/>
      <c r="DN36" s="637"/>
      <c r="DO36" s="637"/>
      <c r="DP36" s="637"/>
      <c r="DQ36" s="637"/>
      <c r="DR36" s="637"/>
      <c r="DS36" s="637"/>
      <c r="DT36" s="637"/>
      <c r="DU36" s="637"/>
      <c r="DV36" s="638"/>
      <c r="DW36" s="641">
        <v>11.3</v>
      </c>
      <c r="DX36" s="668"/>
      <c r="DY36" s="668"/>
      <c r="DZ36" s="668"/>
      <c r="EA36" s="668"/>
      <c r="EB36" s="668"/>
      <c r="EC36" s="669"/>
    </row>
    <row r="37" spans="2:133" ht="11.25" customHeight="1" x14ac:dyDescent="0.2">
      <c r="B37" s="633" t="s">
        <v>331</v>
      </c>
      <c r="C37" s="634"/>
      <c r="D37" s="634"/>
      <c r="E37" s="634"/>
      <c r="F37" s="634"/>
      <c r="G37" s="634"/>
      <c r="H37" s="634"/>
      <c r="I37" s="634"/>
      <c r="J37" s="634"/>
      <c r="K37" s="634"/>
      <c r="L37" s="634"/>
      <c r="M37" s="634"/>
      <c r="N37" s="634"/>
      <c r="O37" s="634"/>
      <c r="P37" s="634"/>
      <c r="Q37" s="635"/>
      <c r="R37" s="636">
        <v>1054104</v>
      </c>
      <c r="S37" s="637"/>
      <c r="T37" s="637"/>
      <c r="U37" s="637"/>
      <c r="V37" s="637"/>
      <c r="W37" s="637"/>
      <c r="X37" s="637"/>
      <c r="Y37" s="638"/>
      <c r="Z37" s="639">
        <v>2.2000000000000002</v>
      </c>
      <c r="AA37" s="639"/>
      <c r="AB37" s="639"/>
      <c r="AC37" s="639"/>
      <c r="AD37" s="640">
        <v>347441</v>
      </c>
      <c r="AE37" s="640"/>
      <c r="AF37" s="640"/>
      <c r="AG37" s="640"/>
      <c r="AH37" s="640"/>
      <c r="AI37" s="640"/>
      <c r="AJ37" s="640"/>
      <c r="AK37" s="640"/>
      <c r="AL37" s="641">
        <v>1.3</v>
      </c>
      <c r="AM37" s="642"/>
      <c r="AN37" s="642"/>
      <c r="AO37" s="643"/>
      <c r="AQ37" s="702" t="s">
        <v>332</v>
      </c>
      <c r="AR37" s="703"/>
      <c r="AS37" s="703"/>
      <c r="AT37" s="703"/>
      <c r="AU37" s="703"/>
      <c r="AV37" s="703"/>
      <c r="AW37" s="703"/>
      <c r="AX37" s="703"/>
      <c r="AY37" s="704"/>
      <c r="AZ37" s="636">
        <v>1273651</v>
      </c>
      <c r="BA37" s="637"/>
      <c r="BB37" s="637"/>
      <c r="BC37" s="637"/>
      <c r="BD37" s="666"/>
      <c r="BE37" s="666"/>
      <c r="BF37" s="682"/>
      <c r="BG37" s="633" t="s">
        <v>333</v>
      </c>
      <c r="BH37" s="634"/>
      <c r="BI37" s="634"/>
      <c r="BJ37" s="634"/>
      <c r="BK37" s="634"/>
      <c r="BL37" s="634"/>
      <c r="BM37" s="634"/>
      <c r="BN37" s="634"/>
      <c r="BO37" s="634"/>
      <c r="BP37" s="634"/>
      <c r="BQ37" s="634"/>
      <c r="BR37" s="634"/>
      <c r="BS37" s="634"/>
      <c r="BT37" s="634"/>
      <c r="BU37" s="635"/>
      <c r="BV37" s="636">
        <v>31841</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1440086</v>
      </c>
      <c r="CS37" s="666"/>
      <c r="CT37" s="666"/>
      <c r="CU37" s="666"/>
      <c r="CV37" s="666"/>
      <c r="CW37" s="666"/>
      <c r="CX37" s="666"/>
      <c r="CY37" s="667"/>
      <c r="CZ37" s="641">
        <v>3.4</v>
      </c>
      <c r="DA37" s="668"/>
      <c r="DB37" s="668"/>
      <c r="DC37" s="671"/>
      <c r="DD37" s="645">
        <v>1440086</v>
      </c>
      <c r="DE37" s="666"/>
      <c r="DF37" s="666"/>
      <c r="DG37" s="666"/>
      <c r="DH37" s="666"/>
      <c r="DI37" s="666"/>
      <c r="DJ37" s="666"/>
      <c r="DK37" s="667"/>
      <c r="DL37" s="645">
        <v>1440086</v>
      </c>
      <c r="DM37" s="666"/>
      <c r="DN37" s="666"/>
      <c r="DO37" s="666"/>
      <c r="DP37" s="666"/>
      <c r="DQ37" s="666"/>
      <c r="DR37" s="666"/>
      <c r="DS37" s="666"/>
      <c r="DT37" s="666"/>
      <c r="DU37" s="666"/>
      <c r="DV37" s="667"/>
      <c r="DW37" s="641">
        <v>5.4</v>
      </c>
      <c r="DX37" s="668"/>
      <c r="DY37" s="668"/>
      <c r="DZ37" s="668"/>
      <c r="EA37" s="668"/>
      <c r="EB37" s="668"/>
      <c r="EC37" s="669"/>
    </row>
    <row r="38" spans="2:133" ht="11.25" customHeight="1" x14ac:dyDescent="0.2">
      <c r="B38" s="633" t="s">
        <v>335</v>
      </c>
      <c r="C38" s="634"/>
      <c r="D38" s="634"/>
      <c r="E38" s="634"/>
      <c r="F38" s="634"/>
      <c r="G38" s="634"/>
      <c r="H38" s="634"/>
      <c r="I38" s="634"/>
      <c r="J38" s="634"/>
      <c r="K38" s="634"/>
      <c r="L38" s="634"/>
      <c r="M38" s="634"/>
      <c r="N38" s="634"/>
      <c r="O38" s="634"/>
      <c r="P38" s="634"/>
      <c r="Q38" s="635"/>
      <c r="R38" s="636">
        <v>1190366</v>
      </c>
      <c r="S38" s="637"/>
      <c r="T38" s="637"/>
      <c r="U38" s="637"/>
      <c r="V38" s="637"/>
      <c r="W38" s="637"/>
      <c r="X38" s="637"/>
      <c r="Y38" s="638"/>
      <c r="Z38" s="639">
        <v>2.5</v>
      </c>
      <c r="AA38" s="639"/>
      <c r="AB38" s="639"/>
      <c r="AC38" s="639"/>
      <c r="AD38" s="640" t="s">
        <v>239</v>
      </c>
      <c r="AE38" s="640"/>
      <c r="AF38" s="640"/>
      <c r="AG38" s="640"/>
      <c r="AH38" s="640"/>
      <c r="AI38" s="640"/>
      <c r="AJ38" s="640"/>
      <c r="AK38" s="640"/>
      <c r="AL38" s="641" t="s">
        <v>128</v>
      </c>
      <c r="AM38" s="642"/>
      <c r="AN38" s="642"/>
      <c r="AO38" s="643"/>
      <c r="AQ38" s="702" t="s">
        <v>336</v>
      </c>
      <c r="AR38" s="703"/>
      <c r="AS38" s="703"/>
      <c r="AT38" s="703"/>
      <c r="AU38" s="703"/>
      <c r="AV38" s="703"/>
      <c r="AW38" s="703"/>
      <c r="AX38" s="703"/>
      <c r="AY38" s="704"/>
      <c r="AZ38" s="636">
        <v>121385</v>
      </c>
      <c r="BA38" s="637"/>
      <c r="BB38" s="637"/>
      <c r="BC38" s="637"/>
      <c r="BD38" s="666"/>
      <c r="BE38" s="666"/>
      <c r="BF38" s="682"/>
      <c r="BG38" s="633" t="s">
        <v>337</v>
      </c>
      <c r="BH38" s="634"/>
      <c r="BI38" s="634"/>
      <c r="BJ38" s="634"/>
      <c r="BK38" s="634"/>
      <c r="BL38" s="634"/>
      <c r="BM38" s="634"/>
      <c r="BN38" s="634"/>
      <c r="BO38" s="634"/>
      <c r="BP38" s="634"/>
      <c r="BQ38" s="634"/>
      <c r="BR38" s="634"/>
      <c r="BS38" s="634"/>
      <c r="BT38" s="634"/>
      <c r="BU38" s="635"/>
      <c r="BV38" s="636">
        <v>15911</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4578538</v>
      </c>
      <c r="CS38" s="637"/>
      <c r="CT38" s="637"/>
      <c r="CU38" s="637"/>
      <c r="CV38" s="637"/>
      <c r="CW38" s="637"/>
      <c r="CX38" s="637"/>
      <c r="CY38" s="638"/>
      <c r="CZ38" s="641">
        <v>10.7</v>
      </c>
      <c r="DA38" s="668"/>
      <c r="DB38" s="668"/>
      <c r="DC38" s="671"/>
      <c r="DD38" s="645">
        <v>3958335</v>
      </c>
      <c r="DE38" s="637"/>
      <c r="DF38" s="637"/>
      <c r="DG38" s="637"/>
      <c r="DH38" s="637"/>
      <c r="DI38" s="637"/>
      <c r="DJ38" s="637"/>
      <c r="DK38" s="638"/>
      <c r="DL38" s="645">
        <v>3456121</v>
      </c>
      <c r="DM38" s="637"/>
      <c r="DN38" s="637"/>
      <c r="DO38" s="637"/>
      <c r="DP38" s="637"/>
      <c r="DQ38" s="637"/>
      <c r="DR38" s="637"/>
      <c r="DS38" s="637"/>
      <c r="DT38" s="637"/>
      <c r="DU38" s="637"/>
      <c r="DV38" s="638"/>
      <c r="DW38" s="641">
        <v>13</v>
      </c>
      <c r="DX38" s="668"/>
      <c r="DY38" s="668"/>
      <c r="DZ38" s="668"/>
      <c r="EA38" s="668"/>
      <c r="EB38" s="668"/>
      <c r="EC38" s="669"/>
    </row>
    <row r="39" spans="2:133" ht="11.25" customHeight="1" x14ac:dyDescent="0.2">
      <c r="B39" s="633" t="s">
        <v>339</v>
      </c>
      <c r="C39" s="634"/>
      <c r="D39" s="634"/>
      <c r="E39" s="634"/>
      <c r="F39" s="634"/>
      <c r="G39" s="634"/>
      <c r="H39" s="634"/>
      <c r="I39" s="634"/>
      <c r="J39" s="634"/>
      <c r="K39" s="634"/>
      <c r="L39" s="634"/>
      <c r="M39" s="634"/>
      <c r="N39" s="634"/>
      <c r="O39" s="634"/>
      <c r="P39" s="634"/>
      <c r="Q39" s="635"/>
      <c r="R39" s="636" t="s">
        <v>128</v>
      </c>
      <c r="S39" s="637"/>
      <c r="T39" s="637"/>
      <c r="U39" s="637"/>
      <c r="V39" s="637"/>
      <c r="W39" s="637"/>
      <c r="X39" s="637"/>
      <c r="Y39" s="638"/>
      <c r="Z39" s="639" t="s">
        <v>128</v>
      </c>
      <c r="AA39" s="639"/>
      <c r="AB39" s="639"/>
      <c r="AC39" s="639"/>
      <c r="AD39" s="640" t="s">
        <v>128</v>
      </c>
      <c r="AE39" s="640"/>
      <c r="AF39" s="640"/>
      <c r="AG39" s="640"/>
      <c r="AH39" s="640"/>
      <c r="AI39" s="640"/>
      <c r="AJ39" s="640"/>
      <c r="AK39" s="640"/>
      <c r="AL39" s="641" t="s">
        <v>146</v>
      </c>
      <c r="AM39" s="642"/>
      <c r="AN39" s="642"/>
      <c r="AO39" s="643"/>
      <c r="AQ39" s="702" t="s">
        <v>340</v>
      </c>
      <c r="AR39" s="703"/>
      <c r="AS39" s="703"/>
      <c r="AT39" s="703"/>
      <c r="AU39" s="703"/>
      <c r="AV39" s="703"/>
      <c r="AW39" s="703"/>
      <c r="AX39" s="703"/>
      <c r="AY39" s="704"/>
      <c r="AZ39" s="636" t="s">
        <v>128</v>
      </c>
      <c r="BA39" s="637"/>
      <c r="BB39" s="637"/>
      <c r="BC39" s="637"/>
      <c r="BD39" s="666"/>
      <c r="BE39" s="666"/>
      <c r="BF39" s="682"/>
      <c r="BG39" s="633" t="s">
        <v>341</v>
      </c>
      <c r="BH39" s="634"/>
      <c r="BI39" s="634"/>
      <c r="BJ39" s="634"/>
      <c r="BK39" s="634"/>
      <c r="BL39" s="634"/>
      <c r="BM39" s="634"/>
      <c r="BN39" s="634"/>
      <c r="BO39" s="634"/>
      <c r="BP39" s="634"/>
      <c r="BQ39" s="634"/>
      <c r="BR39" s="634"/>
      <c r="BS39" s="634"/>
      <c r="BT39" s="634"/>
      <c r="BU39" s="635"/>
      <c r="BV39" s="636">
        <v>24588</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2272498</v>
      </c>
      <c r="CS39" s="666"/>
      <c r="CT39" s="666"/>
      <c r="CU39" s="666"/>
      <c r="CV39" s="666"/>
      <c r="CW39" s="666"/>
      <c r="CX39" s="666"/>
      <c r="CY39" s="667"/>
      <c r="CZ39" s="641">
        <v>5.3</v>
      </c>
      <c r="DA39" s="668"/>
      <c r="DB39" s="668"/>
      <c r="DC39" s="671"/>
      <c r="DD39" s="645">
        <v>2150100</v>
      </c>
      <c r="DE39" s="666"/>
      <c r="DF39" s="666"/>
      <c r="DG39" s="666"/>
      <c r="DH39" s="666"/>
      <c r="DI39" s="666"/>
      <c r="DJ39" s="666"/>
      <c r="DK39" s="667"/>
      <c r="DL39" s="645" t="s">
        <v>239</v>
      </c>
      <c r="DM39" s="666"/>
      <c r="DN39" s="666"/>
      <c r="DO39" s="666"/>
      <c r="DP39" s="666"/>
      <c r="DQ39" s="666"/>
      <c r="DR39" s="666"/>
      <c r="DS39" s="666"/>
      <c r="DT39" s="666"/>
      <c r="DU39" s="666"/>
      <c r="DV39" s="667"/>
      <c r="DW39" s="641" t="s">
        <v>146</v>
      </c>
      <c r="DX39" s="668"/>
      <c r="DY39" s="668"/>
      <c r="DZ39" s="668"/>
      <c r="EA39" s="668"/>
      <c r="EB39" s="668"/>
      <c r="EC39" s="669"/>
    </row>
    <row r="40" spans="2:133" ht="11.25" customHeight="1" x14ac:dyDescent="0.2">
      <c r="B40" s="633" t="s">
        <v>343</v>
      </c>
      <c r="C40" s="634"/>
      <c r="D40" s="634"/>
      <c r="E40" s="634"/>
      <c r="F40" s="634"/>
      <c r="G40" s="634"/>
      <c r="H40" s="634"/>
      <c r="I40" s="634"/>
      <c r="J40" s="634"/>
      <c r="K40" s="634"/>
      <c r="L40" s="634"/>
      <c r="M40" s="634"/>
      <c r="N40" s="634"/>
      <c r="O40" s="634"/>
      <c r="P40" s="634"/>
      <c r="Q40" s="635"/>
      <c r="R40" s="636">
        <v>545066</v>
      </c>
      <c r="S40" s="637"/>
      <c r="T40" s="637"/>
      <c r="U40" s="637"/>
      <c r="V40" s="637"/>
      <c r="W40" s="637"/>
      <c r="X40" s="637"/>
      <c r="Y40" s="638"/>
      <c r="Z40" s="639">
        <v>1.1000000000000001</v>
      </c>
      <c r="AA40" s="639"/>
      <c r="AB40" s="639"/>
      <c r="AC40" s="639"/>
      <c r="AD40" s="640" t="s">
        <v>128</v>
      </c>
      <c r="AE40" s="640"/>
      <c r="AF40" s="640"/>
      <c r="AG40" s="640"/>
      <c r="AH40" s="640"/>
      <c r="AI40" s="640"/>
      <c r="AJ40" s="640"/>
      <c r="AK40" s="640"/>
      <c r="AL40" s="641" t="s">
        <v>128</v>
      </c>
      <c r="AM40" s="642"/>
      <c r="AN40" s="642"/>
      <c r="AO40" s="643"/>
      <c r="AQ40" s="702" t="s">
        <v>344</v>
      </c>
      <c r="AR40" s="703"/>
      <c r="AS40" s="703"/>
      <c r="AT40" s="703"/>
      <c r="AU40" s="703"/>
      <c r="AV40" s="703"/>
      <c r="AW40" s="703"/>
      <c r="AX40" s="703"/>
      <c r="AY40" s="704"/>
      <c r="AZ40" s="636" t="s">
        <v>128</v>
      </c>
      <c r="BA40" s="637"/>
      <c r="BB40" s="637"/>
      <c r="BC40" s="637"/>
      <c r="BD40" s="666"/>
      <c r="BE40" s="666"/>
      <c r="BF40" s="682"/>
      <c r="BG40" s="686" t="s">
        <v>345</v>
      </c>
      <c r="BH40" s="687"/>
      <c r="BI40" s="687"/>
      <c r="BJ40" s="687"/>
      <c r="BK40" s="687"/>
      <c r="BL40" s="217"/>
      <c r="BM40" s="634" t="s">
        <v>346</v>
      </c>
      <c r="BN40" s="634"/>
      <c r="BO40" s="634"/>
      <c r="BP40" s="634"/>
      <c r="BQ40" s="634"/>
      <c r="BR40" s="634"/>
      <c r="BS40" s="634"/>
      <c r="BT40" s="634"/>
      <c r="BU40" s="635"/>
      <c r="BV40" s="636">
        <v>91</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22551</v>
      </c>
      <c r="CS40" s="637"/>
      <c r="CT40" s="637"/>
      <c r="CU40" s="637"/>
      <c r="CV40" s="637"/>
      <c r="CW40" s="637"/>
      <c r="CX40" s="637"/>
      <c r="CY40" s="638"/>
      <c r="CZ40" s="641">
        <v>0.1</v>
      </c>
      <c r="DA40" s="668"/>
      <c r="DB40" s="668"/>
      <c r="DC40" s="671"/>
      <c r="DD40" s="645" t="s">
        <v>128</v>
      </c>
      <c r="DE40" s="637"/>
      <c r="DF40" s="637"/>
      <c r="DG40" s="637"/>
      <c r="DH40" s="637"/>
      <c r="DI40" s="637"/>
      <c r="DJ40" s="637"/>
      <c r="DK40" s="638"/>
      <c r="DL40" s="645" t="s">
        <v>128</v>
      </c>
      <c r="DM40" s="637"/>
      <c r="DN40" s="637"/>
      <c r="DO40" s="637"/>
      <c r="DP40" s="637"/>
      <c r="DQ40" s="637"/>
      <c r="DR40" s="637"/>
      <c r="DS40" s="637"/>
      <c r="DT40" s="637"/>
      <c r="DU40" s="637"/>
      <c r="DV40" s="638"/>
      <c r="DW40" s="641" t="s">
        <v>239</v>
      </c>
      <c r="DX40" s="668"/>
      <c r="DY40" s="668"/>
      <c r="DZ40" s="668"/>
      <c r="EA40" s="668"/>
      <c r="EB40" s="668"/>
      <c r="EC40" s="669"/>
    </row>
    <row r="41" spans="2:133" ht="11.25" customHeight="1" x14ac:dyDescent="0.2">
      <c r="B41" s="657" t="s">
        <v>348</v>
      </c>
      <c r="C41" s="658"/>
      <c r="D41" s="658"/>
      <c r="E41" s="658"/>
      <c r="F41" s="658"/>
      <c r="G41" s="658"/>
      <c r="H41" s="658"/>
      <c r="I41" s="658"/>
      <c r="J41" s="658"/>
      <c r="K41" s="658"/>
      <c r="L41" s="658"/>
      <c r="M41" s="658"/>
      <c r="N41" s="658"/>
      <c r="O41" s="658"/>
      <c r="P41" s="658"/>
      <c r="Q41" s="659"/>
      <c r="R41" s="711">
        <v>48363156</v>
      </c>
      <c r="S41" s="712"/>
      <c r="T41" s="712"/>
      <c r="U41" s="712"/>
      <c r="V41" s="712"/>
      <c r="W41" s="712"/>
      <c r="X41" s="712"/>
      <c r="Y41" s="713"/>
      <c r="Z41" s="714">
        <v>100</v>
      </c>
      <c r="AA41" s="714"/>
      <c r="AB41" s="714"/>
      <c r="AC41" s="714"/>
      <c r="AD41" s="715">
        <v>26106175</v>
      </c>
      <c r="AE41" s="715"/>
      <c r="AF41" s="715"/>
      <c r="AG41" s="715"/>
      <c r="AH41" s="715"/>
      <c r="AI41" s="715"/>
      <c r="AJ41" s="715"/>
      <c r="AK41" s="715"/>
      <c r="AL41" s="716">
        <v>100</v>
      </c>
      <c r="AM41" s="696"/>
      <c r="AN41" s="696"/>
      <c r="AO41" s="717"/>
      <c r="AQ41" s="702" t="s">
        <v>349</v>
      </c>
      <c r="AR41" s="703"/>
      <c r="AS41" s="703"/>
      <c r="AT41" s="703"/>
      <c r="AU41" s="703"/>
      <c r="AV41" s="703"/>
      <c r="AW41" s="703"/>
      <c r="AX41" s="703"/>
      <c r="AY41" s="704"/>
      <c r="AZ41" s="636">
        <v>1099323</v>
      </c>
      <c r="BA41" s="637"/>
      <c r="BB41" s="637"/>
      <c r="BC41" s="637"/>
      <c r="BD41" s="666"/>
      <c r="BE41" s="666"/>
      <c r="BF41" s="682"/>
      <c r="BG41" s="686"/>
      <c r="BH41" s="687"/>
      <c r="BI41" s="687"/>
      <c r="BJ41" s="687"/>
      <c r="BK41" s="687"/>
      <c r="BL41" s="217"/>
      <c r="BM41" s="634" t="s">
        <v>350</v>
      </c>
      <c r="BN41" s="634"/>
      <c r="BO41" s="634"/>
      <c r="BP41" s="634"/>
      <c r="BQ41" s="634"/>
      <c r="BR41" s="634"/>
      <c r="BS41" s="634"/>
      <c r="BT41" s="634"/>
      <c r="BU41" s="635"/>
      <c r="BV41" s="636" t="s">
        <v>146</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146</v>
      </c>
      <c r="CS41" s="666"/>
      <c r="CT41" s="666"/>
      <c r="CU41" s="666"/>
      <c r="CV41" s="666"/>
      <c r="CW41" s="666"/>
      <c r="CX41" s="666"/>
      <c r="CY41" s="667"/>
      <c r="CZ41" s="641" t="s">
        <v>146</v>
      </c>
      <c r="DA41" s="668"/>
      <c r="DB41" s="668"/>
      <c r="DC41" s="671"/>
      <c r="DD41" s="645" t="s">
        <v>146</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352</v>
      </c>
      <c r="AR42" s="719"/>
      <c r="AS42" s="719"/>
      <c r="AT42" s="719"/>
      <c r="AU42" s="719"/>
      <c r="AV42" s="719"/>
      <c r="AW42" s="719"/>
      <c r="AX42" s="719"/>
      <c r="AY42" s="720"/>
      <c r="AZ42" s="711">
        <v>2985564</v>
      </c>
      <c r="BA42" s="712"/>
      <c r="BB42" s="712"/>
      <c r="BC42" s="712"/>
      <c r="BD42" s="695"/>
      <c r="BE42" s="695"/>
      <c r="BF42" s="697"/>
      <c r="BG42" s="688"/>
      <c r="BH42" s="689"/>
      <c r="BI42" s="689"/>
      <c r="BJ42" s="689"/>
      <c r="BK42" s="689"/>
      <c r="BL42" s="218"/>
      <c r="BM42" s="658" t="s">
        <v>353</v>
      </c>
      <c r="BN42" s="658"/>
      <c r="BO42" s="658"/>
      <c r="BP42" s="658"/>
      <c r="BQ42" s="658"/>
      <c r="BR42" s="658"/>
      <c r="BS42" s="658"/>
      <c r="BT42" s="658"/>
      <c r="BU42" s="659"/>
      <c r="BV42" s="711">
        <v>343</v>
      </c>
      <c r="BW42" s="712"/>
      <c r="BX42" s="712"/>
      <c r="BY42" s="712"/>
      <c r="BZ42" s="712"/>
      <c r="CA42" s="712"/>
      <c r="CB42" s="721"/>
      <c r="CD42" s="633" t="s">
        <v>354</v>
      </c>
      <c r="CE42" s="634"/>
      <c r="CF42" s="634"/>
      <c r="CG42" s="634"/>
      <c r="CH42" s="634"/>
      <c r="CI42" s="634"/>
      <c r="CJ42" s="634"/>
      <c r="CK42" s="634"/>
      <c r="CL42" s="634"/>
      <c r="CM42" s="634"/>
      <c r="CN42" s="634"/>
      <c r="CO42" s="634"/>
      <c r="CP42" s="634"/>
      <c r="CQ42" s="635"/>
      <c r="CR42" s="636">
        <v>2011050</v>
      </c>
      <c r="CS42" s="666"/>
      <c r="CT42" s="666"/>
      <c r="CU42" s="666"/>
      <c r="CV42" s="666"/>
      <c r="CW42" s="666"/>
      <c r="CX42" s="666"/>
      <c r="CY42" s="667"/>
      <c r="CZ42" s="641">
        <v>4.7</v>
      </c>
      <c r="DA42" s="668"/>
      <c r="DB42" s="668"/>
      <c r="DC42" s="671"/>
      <c r="DD42" s="645">
        <v>501084</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355</v>
      </c>
      <c r="CD43" s="633" t="s">
        <v>356</v>
      </c>
      <c r="CE43" s="634"/>
      <c r="CF43" s="634"/>
      <c r="CG43" s="634"/>
      <c r="CH43" s="634"/>
      <c r="CI43" s="634"/>
      <c r="CJ43" s="634"/>
      <c r="CK43" s="634"/>
      <c r="CL43" s="634"/>
      <c r="CM43" s="634"/>
      <c r="CN43" s="634"/>
      <c r="CO43" s="634"/>
      <c r="CP43" s="634"/>
      <c r="CQ43" s="635"/>
      <c r="CR43" s="636">
        <v>55148</v>
      </c>
      <c r="CS43" s="666"/>
      <c r="CT43" s="666"/>
      <c r="CU43" s="666"/>
      <c r="CV43" s="666"/>
      <c r="CW43" s="666"/>
      <c r="CX43" s="666"/>
      <c r="CY43" s="667"/>
      <c r="CZ43" s="641">
        <v>0.1</v>
      </c>
      <c r="DA43" s="668"/>
      <c r="DB43" s="668"/>
      <c r="DC43" s="671"/>
      <c r="DD43" s="645">
        <v>55148</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304</v>
      </c>
      <c r="CE44" s="675"/>
      <c r="CF44" s="633" t="s">
        <v>358</v>
      </c>
      <c r="CG44" s="634"/>
      <c r="CH44" s="634"/>
      <c r="CI44" s="634"/>
      <c r="CJ44" s="634"/>
      <c r="CK44" s="634"/>
      <c r="CL44" s="634"/>
      <c r="CM44" s="634"/>
      <c r="CN44" s="634"/>
      <c r="CO44" s="634"/>
      <c r="CP44" s="634"/>
      <c r="CQ44" s="635"/>
      <c r="CR44" s="636">
        <v>2011050</v>
      </c>
      <c r="CS44" s="637"/>
      <c r="CT44" s="637"/>
      <c r="CU44" s="637"/>
      <c r="CV44" s="637"/>
      <c r="CW44" s="637"/>
      <c r="CX44" s="637"/>
      <c r="CY44" s="638"/>
      <c r="CZ44" s="641">
        <v>4.7</v>
      </c>
      <c r="DA44" s="642"/>
      <c r="DB44" s="642"/>
      <c r="DC44" s="648"/>
      <c r="DD44" s="645">
        <v>501084</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360</v>
      </c>
      <c r="CG45" s="634"/>
      <c r="CH45" s="634"/>
      <c r="CI45" s="634"/>
      <c r="CJ45" s="634"/>
      <c r="CK45" s="634"/>
      <c r="CL45" s="634"/>
      <c r="CM45" s="634"/>
      <c r="CN45" s="634"/>
      <c r="CO45" s="634"/>
      <c r="CP45" s="634"/>
      <c r="CQ45" s="635"/>
      <c r="CR45" s="636">
        <v>556986</v>
      </c>
      <c r="CS45" s="666"/>
      <c r="CT45" s="666"/>
      <c r="CU45" s="666"/>
      <c r="CV45" s="666"/>
      <c r="CW45" s="666"/>
      <c r="CX45" s="666"/>
      <c r="CY45" s="667"/>
      <c r="CZ45" s="641">
        <v>1.3</v>
      </c>
      <c r="DA45" s="668"/>
      <c r="DB45" s="668"/>
      <c r="DC45" s="671"/>
      <c r="DD45" s="645">
        <v>45630</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361</v>
      </c>
      <c r="CG46" s="634"/>
      <c r="CH46" s="634"/>
      <c r="CI46" s="634"/>
      <c r="CJ46" s="634"/>
      <c r="CK46" s="634"/>
      <c r="CL46" s="634"/>
      <c r="CM46" s="634"/>
      <c r="CN46" s="634"/>
      <c r="CO46" s="634"/>
      <c r="CP46" s="634"/>
      <c r="CQ46" s="635"/>
      <c r="CR46" s="636">
        <v>1437658</v>
      </c>
      <c r="CS46" s="637"/>
      <c r="CT46" s="637"/>
      <c r="CU46" s="637"/>
      <c r="CV46" s="637"/>
      <c r="CW46" s="637"/>
      <c r="CX46" s="637"/>
      <c r="CY46" s="638"/>
      <c r="CZ46" s="641">
        <v>3.4</v>
      </c>
      <c r="DA46" s="642"/>
      <c r="DB46" s="642"/>
      <c r="DC46" s="648"/>
      <c r="DD46" s="645">
        <v>453348</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362</v>
      </c>
      <c r="CG47" s="634"/>
      <c r="CH47" s="634"/>
      <c r="CI47" s="634"/>
      <c r="CJ47" s="634"/>
      <c r="CK47" s="634"/>
      <c r="CL47" s="634"/>
      <c r="CM47" s="634"/>
      <c r="CN47" s="634"/>
      <c r="CO47" s="634"/>
      <c r="CP47" s="634"/>
      <c r="CQ47" s="635"/>
      <c r="CR47" s="636" t="s">
        <v>146</v>
      </c>
      <c r="CS47" s="666"/>
      <c r="CT47" s="666"/>
      <c r="CU47" s="666"/>
      <c r="CV47" s="666"/>
      <c r="CW47" s="666"/>
      <c r="CX47" s="666"/>
      <c r="CY47" s="667"/>
      <c r="CZ47" s="641" t="s">
        <v>128</v>
      </c>
      <c r="DA47" s="668"/>
      <c r="DB47" s="668"/>
      <c r="DC47" s="671"/>
      <c r="DD47" s="645" t="s">
        <v>146</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x14ac:dyDescent="0.2">
      <c r="B48" s="219"/>
      <c r="CD48" s="678"/>
      <c r="CE48" s="679"/>
      <c r="CF48" s="633" t="s">
        <v>363</v>
      </c>
      <c r="CG48" s="634"/>
      <c r="CH48" s="634"/>
      <c r="CI48" s="634"/>
      <c r="CJ48" s="634"/>
      <c r="CK48" s="634"/>
      <c r="CL48" s="634"/>
      <c r="CM48" s="634"/>
      <c r="CN48" s="634"/>
      <c r="CO48" s="634"/>
      <c r="CP48" s="634"/>
      <c r="CQ48" s="635"/>
      <c r="CR48" s="636" t="s">
        <v>239</v>
      </c>
      <c r="CS48" s="637"/>
      <c r="CT48" s="637"/>
      <c r="CU48" s="637"/>
      <c r="CV48" s="637"/>
      <c r="CW48" s="637"/>
      <c r="CX48" s="637"/>
      <c r="CY48" s="638"/>
      <c r="CZ48" s="641" t="s">
        <v>146</v>
      </c>
      <c r="DA48" s="642"/>
      <c r="DB48" s="642"/>
      <c r="DC48" s="648"/>
      <c r="DD48" s="645" t="s">
        <v>235</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364</v>
      </c>
      <c r="CE49" s="658"/>
      <c r="CF49" s="658"/>
      <c r="CG49" s="658"/>
      <c r="CH49" s="658"/>
      <c r="CI49" s="658"/>
      <c r="CJ49" s="658"/>
      <c r="CK49" s="658"/>
      <c r="CL49" s="658"/>
      <c r="CM49" s="658"/>
      <c r="CN49" s="658"/>
      <c r="CO49" s="658"/>
      <c r="CP49" s="658"/>
      <c r="CQ49" s="659"/>
      <c r="CR49" s="711">
        <v>42630407</v>
      </c>
      <c r="CS49" s="695"/>
      <c r="CT49" s="695"/>
      <c r="CU49" s="695"/>
      <c r="CV49" s="695"/>
      <c r="CW49" s="695"/>
      <c r="CX49" s="695"/>
      <c r="CY49" s="724"/>
      <c r="CZ49" s="716">
        <v>100</v>
      </c>
      <c r="DA49" s="725"/>
      <c r="DB49" s="725"/>
      <c r="DC49" s="726"/>
      <c r="DD49" s="727">
        <v>29076149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fPQjcTv3P/IkQMpqrjEA7k8uIP54zsADaGDpQmuwAFoFdW0c+VXtHOvOugOD/nZMo1UZYcTOoYtvUZRjwQtUw==" saltValue="h6v28RYmJ5ygSjTNSE5P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387</v>
      </c>
      <c r="C7" s="763"/>
      <c r="D7" s="763"/>
      <c r="E7" s="763"/>
      <c r="F7" s="763"/>
      <c r="G7" s="763"/>
      <c r="H7" s="763"/>
      <c r="I7" s="763"/>
      <c r="J7" s="763"/>
      <c r="K7" s="763"/>
      <c r="L7" s="763"/>
      <c r="M7" s="763"/>
      <c r="N7" s="763"/>
      <c r="O7" s="763"/>
      <c r="P7" s="764"/>
      <c r="Q7" s="765">
        <v>48303</v>
      </c>
      <c r="R7" s="766"/>
      <c r="S7" s="766"/>
      <c r="T7" s="766"/>
      <c r="U7" s="766"/>
      <c r="V7" s="766">
        <v>42571</v>
      </c>
      <c r="W7" s="766"/>
      <c r="X7" s="766"/>
      <c r="Y7" s="766"/>
      <c r="Z7" s="766"/>
      <c r="AA7" s="766">
        <v>5732</v>
      </c>
      <c r="AB7" s="766"/>
      <c r="AC7" s="766"/>
      <c r="AD7" s="766"/>
      <c r="AE7" s="767"/>
      <c r="AF7" s="768">
        <v>5063</v>
      </c>
      <c r="AG7" s="769"/>
      <c r="AH7" s="769"/>
      <c r="AI7" s="769"/>
      <c r="AJ7" s="770"/>
      <c r="AK7" s="771">
        <v>567</v>
      </c>
      <c r="AL7" s="772"/>
      <c r="AM7" s="772"/>
      <c r="AN7" s="772"/>
      <c r="AO7" s="772"/>
      <c r="AP7" s="772">
        <v>28685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585</v>
      </c>
      <c r="BT7" s="760"/>
      <c r="BU7" s="760"/>
      <c r="BV7" s="760"/>
      <c r="BW7" s="760"/>
      <c r="BX7" s="760"/>
      <c r="BY7" s="760"/>
      <c r="BZ7" s="760"/>
      <c r="CA7" s="760"/>
      <c r="CB7" s="760"/>
      <c r="CC7" s="760"/>
      <c r="CD7" s="760"/>
      <c r="CE7" s="760"/>
      <c r="CF7" s="760"/>
      <c r="CG7" s="775"/>
      <c r="CH7" s="756">
        <v>3</v>
      </c>
      <c r="CI7" s="757"/>
      <c r="CJ7" s="757"/>
      <c r="CK7" s="757"/>
      <c r="CL7" s="758"/>
      <c r="CM7" s="756">
        <v>8</v>
      </c>
      <c r="CN7" s="757"/>
      <c r="CO7" s="757"/>
      <c r="CP7" s="757"/>
      <c r="CQ7" s="758"/>
      <c r="CR7" s="756">
        <v>10</v>
      </c>
      <c r="CS7" s="757"/>
      <c r="CT7" s="757"/>
      <c r="CU7" s="757"/>
      <c r="CV7" s="758"/>
      <c r="CW7" s="756" t="s">
        <v>509</v>
      </c>
      <c r="CX7" s="757"/>
      <c r="CY7" s="757"/>
      <c r="CZ7" s="757"/>
      <c r="DA7" s="758"/>
      <c r="DB7" s="756" t="s">
        <v>509</v>
      </c>
      <c r="DC7" s="757"/>
      <c r="DD7" s="757"/>
      <c r="DE7" s="757"/>
      <c r="DF7" s="758"/>
      <c r="DG7" s="756" t="s">
        <v>509</v>
      </c>
      <c r="DH7" s="757"/>
      <c r="DI7" s="757"/>
      <c r="DJ7" s="757"/>
      <c r="DK7" s="758"/>
      <c r="DL7" s="756" t="s">
        <v>509</v>
      </c>
      <c r="DM7" s="757"/>
      <c r="DN7" s="757"/>
      <c r="DO7" s="757"/>
      <c r="DP7" s="758"/>
      <c r="DQ7" s="756" t="s">
        <v>509</v>
      </c>
      <c r="DR7" s="757"/>
      <c r="DS7" s="757"/>
      <c r="DT7" s="757"/>
      <c r="DU7" s="758"/>
      <c r="DV7" s="759"/>
      <c r="DW7" s="760"/>
      <c r="DX7" s="760"/>
      <c r="DY7" s="760"/>
      <c r="DZ7" s="761"/>
      <c r="EA7" s="228"/>
    </row>
    <row r="8" spans="1:131" s="229" customFormat="1" ht="26.25" customHeight="1" x14ac:dyDescent="0.2">
      <c r="A8" s="232">
        <v>2</v>
      </c>
      <c r="B8" s="793" t="s">
        <v>388</v>
      </c>
      <c r="C8" s="794"/>
      <c r="D8" s="794"/>
      <c r="E8" s="794"/>
      <c r="F8" s="794"/>
      <c r="G8" s="794"/>
      <c r="H8" s="794"/>
      <c r="I8" s="794"/>
      <c r="J8" s="794"/>
      <c r="K8" s="794"/>
      <c r="L8" s="794"/>
      <c r="M8" s="794"/>
      <c r="N8" s="794"/>
      <c r="O8" s="794"/>
      <c r="P8" s="795"/>
      <c r="Q8" s="796">
        <v>202</v>
      </c>
      <c r="R8" s="797"/>
      <c r="S8" s="797"/>
      <c r="T8" s="797"/>
      <c r="U8" s="797"/>
      <c r="V8" s="797">
        <v>169</v>
      </c>
      <c r="W8" s="797"/>
      <c r="X8" s="797"/>
      <c r="Y8" s="797"/>
      <c r="Z8" s="797"/>
      <c r="AA8" s="797">
        <v>33</v>
      </c>
      <c r="AB8" s="797"/>
      <c r="AC8" s="797"/>
      <c r="AD8" s="797"/>
      <c r="AE8" s="798"/>
      <c r="AF8" s="799">
        <v>33</v>
      </c>
      <c r="AG8" s="800"/>
      <c r="AH8" s="800"/>
      <c r="AI8" s="800"/>
      <c r="AJ8" s="801"/>
      <c r="AK8" s="782">
        <v>103</v>
      </c>
      <c r="AL8" s="783"/>
      <c r="AM8" s="783"/>
      <c r="AN8" s="783"/>
      <c r="AO8" s="783"/>
      <c r="AP8" s="783">
        <v>76</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586</v>
      </c>
      <c r="BT8" s="787"/>
      <c r="BU8" s="787"/>
      <c r="BV8" s="787"/>
      <c r="BW8" s="787"/>
      <c r="BX8" s="787"/>
      <c r="BY8" s="787"/>
      <c r="BZ8" s="787"/>
      <c r="CA8" s="787"/>
      <c r="CB8" s="787"/>
      <c r="CC8" s="787"/>
      <c r="CD8" s="787"/>
      <c r="CE8" s="787"/>
      <c r="CF8" s="787"/>
      <c r="CG8" s="788"/>
      <c r="CH8" s="789">
        <v>1</v>
      </c>
      <c r="CI8" s="790"/>
      <c r="CJ8" s="790"/>
      <c r="CK8" s="790"/>
      <c r="CL8" s="791"/>
      <c r="CM8" s="789">
        <v>26</v>
      </c>
      <c r="CN8" s="790"/>
      <c r="CO8" s="790"/>
      <c r="CP8" s="790"/>
      <c r="CQ8" s="791"/>
      <c r="CR8" s="789">
        <v>40</v>
      </c>
      <c r="CS8" s="790"/>
      <c r="CT8" s="790"/>
      <c r="CU8" s="790"/>
      <c r="CV8" s="791"/>
      <c r="CW8" s="789" t="s">
        <v>509</v>
      </c>
      <c r="CX8" s="790"/>
      <c r="CY8" s="790"/>
      <c r="CZ8" s="790"/>
      <c r="DA8" s="791"/>
      <c r="DB8" s="789" t="s">
        <v>509</v>
      </c>
      <c r="DC8" s="790"/>
      <c r="DD8" s="790"/>
      <c r="DE8" s="790"/>
      <c r="DF8" s="791"/>
      <c r="DG8" s="789" t="s">
        <v>509</v>
      </c>
      <c r="DH8" s="790"/>
      <c r="DI8" s="790"/>
      <c r="DJ8" s="790"/>
      <c r="DK8" s="791"/>
      <c r="DL8" s="789" t="s">
        <v>509</v>
      </c>
      <c r="DM8" s="790"/>
      <c r="DN8" s="790"/>
      <c r="DO8" s="790"/>
      <c r="DP8" s="791"/>
      <c r="DQ8" s="789" t="s">
        <v>509</v>
      </c>
      <c r="DR8" s="790"/>
      <c r="DS8" s="790"/>
      <c r="DT8" s="790"/>
      <c r="DU8" s="791"/>
      <c r="DV8" s="786"/>
      <c r="DW8" s="787"/>
      <c r="DX8" s="787"/>
      <c r="DY8" s="787"/>
      <c r="DZ8" s="792"/>
      <c r="EA8" s="228"/>
    </row>
    <row r="9" spans="1:131" s="229" customFormat="1" ht="26.25" customHeight="1" x14ac:dyDescent="0.2">
      <c r="A9" s="232">
        <v>3</v>
      </c>
      <c r="B9" s="793" t="s">
        <v>389</v>
      </c>
      <c r="C9" s="794"/>
      <c r="D9" s="794"/>
      <c r="E9" s="794"/>
      <c r="F9" s="794"/>
      <c r="G9" s="794"/>
      <c r="H9" s="794"/>
      <c r="I9" s="794"/>
      <c r="J9" s="794"/>
      <c r="K9" s="794"/>
      <c r="L9" s="794"/>
      <c r="M9" s="794"/>
      <c r="N9" s="794"/>
      <c r="O9" s="794"/>
      <c r="P9" s="795"/>
      <c r="Q9" s="796">
        <v>11</v>
      </c>
      <c r="R9" s="797"/>
      <c r="S9" s="797"/>
      <c r="T9" s="797"/>
      <c r="U9" s="797"/>
      <c r="V9" s="797">
        <v>11</v>
      </c>
      <c r="W9" s="797"/>
      <c r="X9" s="797"/>
      <c r="Y9" s="797"/>
      <c r="Z9" s="797"/>
      <c r="AA9" s="797">
        <v>0</v>
      </c>
      <c r="AB9" s="797"/>
      <c r="AC9" s="797"/>
      <c r="AD9" s="797"/>
      <c r="AE9" s="798"/>
      <c r="AF9" s="799">
        <v>0</v>
      </c>
      <c r="AG9" s="800"/>
      <c r="AH9" s="800"/>
      <c r="AI9" s="800"/>
      <c r="AJ9" s="801"/>
      <c r="AK9" s="782">
        <v>4</v>
      </c>
      <c r="AL9" s="783"/>
      <c r="AM9" s="783"/>
      <c r="AN9" s="783"/>
      <c r="AO9" s="783"/>
      <c r="AP9" s="783" t="s">
        <v>509</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t="s">
        <v>588</v>
      </c>
      <c r="BS9" s="786" t="s">
        <v>587</v>
      </c>
      <c r="BT9" s="787"/>
      <c r="BU9" s="787"/>
      <c r="BV9" s="787"/>
      <c r="BW9" s="787"/>
      <c r="BX9" s="787"/>
      <c r="BY9" s="787"/>
      <c r="BZ9" s="787"/>
      <c r="CA9" s="787"/>
      <c r="CB9" s="787"/>
      <c r="CC9" s="787"/>
      <c r="CD9" s="787"/>
      <c r="CE9" s="787"/>
      <c r="CF9" s="787"/>
      <c r="CG9" s="788"/>
      <c r="CH9" s="789">
        <v>94</v>
      </c>
      <c r="CI9" s="790"/>
      <c r="CJ9" s="790"/>
      <c r="CK9" s="790"/>
      <c r="CL9" s="791"/>
      <c r="CM9" s="789">
        <v>1292</v>
      </c>
      <c r="CN9" s="790"/>
      <c r="CO9" s="790"/>
      <c r="CP9" s="790"/>
      <c r="CQ9" s="791"/>
      <c r="CR9" s="789">
        <v>2</v>
      </c>
      <c r="CS9" s="790"/>
      <c r="CT9" s="790"/>
      <c r="CU9" s="790"/>
      <c r="CV9" s="791"/>
      <c r="CW9" s="789" t="s">
        <v>509</v>
      </c>
      <c r="CX9" s="790"/>
      <c r="CY9" s="790"/>
      <c r="CZ9" s="790"/>
      <c r="DA9" s="791"/>
      <c r="DB9" s="789" t="s">
        <v>509</v>
      </c>
      <c r="DC9" s="790"/>
      <c r="DD9" s="790"/>
      <c r="DE9" s="790"/>
      <c r="DF9" s="791"/>
      <c r="DG9" s="789" t="s">
        <v>509</v>
      </c>
      <c r="DH9" s="790"/>
      <c r="DI9" s="790"/>
      <c r="DJ9" s="790"/>
      <c r="DK9" s="791"/>
      <c r="DL9" s="789">
        <v>60</v>
      </c>
      <c r="DM9" s="790"/>
      <c r="DN9" s="790"/>
      <c r="DO9" s="790"/>
      <c r="DP9" s="791"/>
      <c r="DQ9" s="789">
        <v>6</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391</v>
      </c>
      <c r="B23" s="802" t="s">
        <v>392</v>
      </c>
      <c r="C23" s="803"/>
      <c r="D23" s="803"/>
      <c r="E23" s="803"/>
      <c r="F23" s="803"/>
      <c r="G23" s="803"/>
      <c r="H23" s="803"/>
      <c r="I23" s="803"/>
      <c r="J23" s="803"/>
      <c r="K23" s="803"/>
      <c r="L23" s="803"/>
      <c r="M23" s="803"/>
      <c r="N23" s="803"/>
      <c r="O23" s="803"/>
      <c r="P23" s="804"/>
      <c r="Q23" s="805">
        <v>48402</v>
      </c>
      <c r="R23" s="806"/>
      <c r="S23" s="806"/>
      <c r="T23" s="806"/>
      <c r="U23" s="806"/>
      <c r="V23" s="806">
        <v>42636</v>
      </c>
      <c r="W23" s="806"/>
      <c r="X23" s="806"/>
      <c r="Y23" s="806"/>
      <c r="Z23" s="806"/>
      <c r="AA23" s="806">
        <v>5766</v>
      </c>
      <c r="AB23" s="806"/>
      <c r="AC23" s="806"/>
      <c r="AD23" s="806"/>
      <c r="AE23" s="807"/>
      <c r="AF23" s="808">
        <v>5096</v>
      </c>
      <c r="AG23" s="806"/>
      <c r="AH23" s="806"/>
      <c r="AI23" s="806"/>
      <c r="AJ23" s="809"/>
      <c r="AK23" s="810"/>
      <c r="AL23" s="811"/>
      <c r="AM23" s="811"/>
      <c r="AN23" s="811"/>
      <c r="AO23" s="811"/>
      <c r="AP23" s="806">
        <v>28761</v>
      </c>
      <c r="AQ23" s="806"/>
      <c r="AR23" s="806"/>
      <c r="AS23" s="806"/>
      <c r="AT23" s="806"/>
      <c r="AU23" s="822"/>
      <c r="AV23" s="822"/>
      <c r="AW23" s="822"/>
      <c r="AX23" s="822"/>
      <c r="AY23" s="823"/>
      <c r="AZ23" s="824" t="s">
        <v>509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12022</v>
      </c>
      <c r="R28" s="836"/>
      <c r="S28" s="836"/>
      <c r="T28" s="836"/>
      <c r="U28" s="836"/>
      <c r="V28" s="836">
        <v>11946</v>
      </c>
      <c r="W28" s="836"/>
      <c r="X28" s="836"/>
      <c r="Y28" s="836"/>
      <c r="Z28" s="836"/>
      <c r="AA28" s="836">
        <v>76</v>
      </c>
      <c r="AB28" s="836"/>
      <c r="AC28" s="836"/>
      <c r="AD28" s="836"/>
      <c r="AE28" s="837"/>
      <c r="AF28" s="838">
        <v>76</v>
      </c>
      <c r="AG28" s="836"/>
      <c r="AH28" s="836"/>
      <c r="AI28" s="836"/>
      <c r="AJ28" s="839"/>
      <c r="AK28" s="840">
        <v>1099</v>
      </c>
      <c r="AL28" s="841"/>
      <c r="AM28" s="841"/>
      <c r="AN28" s="841"/>
      <c r="AO28" s="841"/>
      <c r="AP28" s="841" t="s">
        <v>509</v>
      </c>
      <c r="AQ28" s="841"/>
      <c r="AR28" s="841"/>
      <c r="AS28" s="841"/>
      <c r="AT28" s="841"/>
      <c r="AU28" s="841" t="s">
        <v>509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107</v>
      </c>
      <c r="R29" s="797"/>
      <c r="S29" s="797"/>
      <c r="T29" s="797"/>
      <c r="U29" s="797"/>
      <c r="V29" s="797">
        <v>81</v>
      </c>
      <c r="W29" s="797"/>
      <c r="X29" s="797"/>
      <c r="Y29" s="797"/>
      <c r="Z29" s="797"/>
      <c r="AA29" s="797">
        <v>26</v>
      </c>
      <c r="AB29" s="797"/>
      <c r="AC29" s="797"/>
      <c r="AD29" s="797"/>
      <c r="AE29" s="798"/>
      <c r="AF29" s="799">
        <v>26</v>
      </c>
      <c r="AG29" s="800"/>
      <c r="AH29" s="800"/>
      <c r="AI29" s="800"/>
      <c r="AJ29" s="801"/>
      <c r="AK29" s="847">
        <v>3</v>
      </c>
      <c r="AL29" s="843"/>
      <c r="AM29" s="843"/>
      <c r="AN29" s="843"/>
      <c r="AO29" s="843"/>
      <c r="AP29" s="843" t="s">
        <v>509</v>
      </c>
      <c r="AQ29" s="843"/>
      <c r="AR29" s="843"/>
      <c r="AS29" s="843"/>
      <c r="AT29" s="843"/>
      <c r="AU29" s="843" t="s">
        <v>509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1405</v>
      </c>
      <c r="R30" s="797"/>
      <c r="S30" s="797"/>
      <c r="T30" s="797"/>
      <c r="U30" s="797"/>
      <c r="V30" s="797">
        <v>1391</v>
      </c>
      <c r="W30" s="797"/>
      <c r="X30" s="797"/>
      <c r="Y30" s="797"/>
      <c r="Z30" s="797"/>
      <c r="AA30" s="797">
        <v>14</v>
      </c>
      <c r="AB30" s="797"/>
      <c r="AC30" s="797"/>
      <c r="AD30" s="797"/>
      <c r="AE30" s="798"/>
      <c r="AF30" s="799">
        <v>14</v>
      </c>
      <c r="AG30" s="800"/>
      <c r="AH30" s="800"/>
      <c r="AI30" s="800"/>
      <c r="AJ30" s="801"/>
      <c r="AK30" s="847">
        <v>291</v>
      </c>
      <c r="AL30" s="843"/>
      <c r="AM30" s="843"/>
      <c r="AN30" s="843"/>
      <c r="AO30" s="843"/>
      <c r="AP30" s="843" t="s">
        <v>509</v>
      </c>
      <c r="AQ30" s="843"/>
      <c r="AR30" s="843"/>
      <c r="AS30" s="843"/>
      <c r="AT30" s="843"/>
      <c r="AU30" s="843" t="s">
        <v>509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10303</v>
      </c>
      <c r="R31" s="797"/>
      <c r="S31" s="797"/>
      <c r="T31" s="797"/>
      <c r="U31" s="797"/>
      <c r="V31" s="797">
        <v>9617</v>
      </c>
      <c r="W31" s="797"/>
      <c r="X31" s="797"/>
      <c r="Y31" s="797"/>
      <c r="Z31" s="797"/>
      <c r="AA31" s="797">
        <v>686</v>
      </c>
      <c r="AB31" s="797"/>
      <c r="AC31" s="797"/>
      <c r="AD31" s="797"/>
      <c r="AE31" s="798"/>
      <c r="AF31" s="799">
        <v>686</v>
      </c>
      <c r="AG31" s="800"/>
      <c r="AH31" s="800"/>
      <c r="AI31" s="800"/>
      <c r="AJ31" s="801"/>
      <c r="AK31" s="847">
        <v>1630</v>
      </c>
      <c r="AL31" s="843"/>
      <c r="AM31" s="843"/>
      <c r="AN31" s="843"/>
      <c r="AO31" s="843"/>
      <c r="AP31" s="843" t="s">
        <v>509</v>
      </c>
      <c r="AQ31" s="843"/>
      <c r="AR31" s="843"/>
      <c r="AS31" s="843"/>
      <c r="AT31" s="843"/>
      <c r="AU31" s="843" t="s">
        <v>509</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407</v>
      </c>
      <c r="C32" s="794"/>
      <c r="D32" s="794"/>
      <c r="E32" s="794"/>
      <c r="F32" s="794"/>
      <c r="G32" s="794"/>
      <c r="H32" s="794"/>
      <c r="I32" s="794"/>
      <c r="J32" s="794"/>
      <c r="K32" s="794"/>
      <c r="L32" s="794"/>
      <c r="M32" s="794"/>
      <c r="N32" s="794"/>
      <c r="O32" s="794"/>
      <c r="P32" s="795"/>
      <c r="Q32" s="796">
        <v>2671</v>
      </c>
      <c r="R32" s="797"/>
      <c r="S32" s="797"/>
      <c r="T32" s="797"/>
      <c r="U32" s="797"/>
      <c r="V32" s="797">
        <v>2440</v>
      </c>
      <c r="W32" s="797"/>
      <c r="X32" s="797"/>
      <c r="Y32" s="797"/>
      <c r="Z32" s="797"/>
      <c r="AA32" s="797">
        <v>231</v>
      </c>
      <c r="AB32" s="797"/>
      <c r="AC32" s="797"/>
      <c r="AD32" s="797"/>
      <c r="AE32" s="798"/>
      <c r="AF32" s="799">
        <v>2790</v>
      </c>
      <c r="AG32" s="800"/>
      <c r="AH32" s="800"/>
      <c r="AI32" s="800"/>
      <c r="AJ32" s="801"/>
      <c r="AK32" s="847">
        <v>17</v>
      </c>
      <c r="AL32" s="843"/>
      <c r="AM32" s="843"/>
      <c r="AN32" s="843"/>
      <c r="AO32" s="843"/>
      <c r="AP32" s="843">
        <v>7674</v>
      </c>
      <c r="AQ32" s="843"/>
      <c r="AR32" s="843"/>
      <c r="AS32" s="843"/>
      <c r="AT32" s="843"/>
      <c r="AU32" s="843">
        <v>54</v>
      </c>
      <c r="AV32" s="843"/>
      <c r="AW32" s="843"/>
      <c r="AX32" s="843"/>
      <c r="AY32" s="843"/>
      <c r="AZ32" s="844"/>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409</v>
      </c>
      <c r="C33" s="794"/>
      <c r="D33" s="794"/>
      <c r="E33" s="794"/>
      <c r="F33" s="794"/>
      <c r="G33" s="794"/>
      <c r="H33" s="794"/>
      <c r="I33" s="794"/>
      <c r="J33" s="794"/>
      <c r="K33" s="794"/>
      <c r="L33" s="794"/>
      <c r="M33" s="794"/>
      <c r="N33" s="794"/>
      <c r="O33" s="794"/>
      <c r="P33" s="795"/>
      <c r="Q33" s="796">
        <v>1583</v>
      </c>
      <c r="R33" s="797"/>
      <c r="S33" s="797"/>
      <c r="T33" s="797"/>
      <c r="U33" s="797"/>
      <c r="V33" s="797">
        <v>1522</v>
      </c>
      <c r="W33" s="797"/>
      <c r="X33" s="797"/>
      <c r="Y33" s="797"/>
      <c r="Z33" s="797"/>
      <c r="AA33" s="797">
        <v>61</v>
      </c>
      <c r="AB33" s="797"/>
      <c r="AC33" s="797"/>
      <c r="AD33" s="797"/>
      <c r="AE33" s="798"/>
      <c r="AF33" s="799">
        <v>317</v>
      </c>
      <c r="AG33" s="800"/>
      <c r="AH33" s="800"/>
      <c r="AI33" s="800"/>
      <c r="AJ33" s="801"/>
      <c r="AK33" s="847">
        <v>546</v>
      </c>
      <c r="AL33" s="843"/>
      <c r="AM33" s="843"/>
      <c r="AN33" s="843"/>
      <c r="AO33" s="843"/>
      <c r="AP33" s="843">
        <v>8612</v>
      </c>
      <c r="AQ33" s="843"/>
      <c r="AR33" s="843"/>
      <c r="AS33" s="843"/>
      <c r="AT33" s="843"/>
      <c r="AU33" s="843">
        <v>2110</v>
      </c>
      <c r="AV33" s="843"/>
      <c r="AW33" s="843"/>
      <c r="AX33" s="843"/>
      <c r="AY33" s="843"/>
      <c r="AZ33" s="844"/>
      <c r="BA33" s="844"/>
      <c r="BB33" s="844"/>
      <c r="BC33" s="844"/>
      <c r="BD33" s="844"/>
      <c r="BE33" s="845" t="s">
        <v>410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411</v>
      </c>
      <c r="C34" s="794"/>
      <c r="D34" s="794"/>
      <c r="E34" s="794"/>
      <c r="F34" s="794"/>
      <c r="G34" s="794"/>
      <c r="H34" s="794"/>
      <c r="I34" s="794"/>
      <c r="J34" s="794"/>
      <c r="K34" s="794"/>
      <c r="L34" s="794"/>
      <c r="M34" s="794"/>
      <c r="N34" s="794"/>
      <c r="O34" s="794"/>
      <c r="P34" s="795"/>
      <c r="Q34" s="796">
        <v>734</v>
      </c>
      <c r="R34" s="797"/>
      <c r="S34" s="797"/>
      <c r="T34" s="797"/>
      <c r="U34" s="797"/>
      <c r="V34" s="797">
        <v>667</v>
      </c>
      <c r="W34" s="797"/>
      <c r="X34" s="797"/>
      <c r="Y34" s="797"/>
      <c r="Z34" s="797"/>
      <c r="AA34" s="797">
        <v>67</v>
      </c>
      <c r="AB34" s="797"/>
      <c r="AC34" s="797"/>
      <c r="AD34" s="797"/>
      <c r="AE34" s="798"/>
      <c r="AF34" s="799">
        <v>67</v>
      </c>
      <c r="AG34" s="800"/>
      <c r="AH34" s="800"/>
      <c r="AI34" s="800"/>
      <c r="AJ34" s="801"/>
      <c r="AK34" s="847">
        <v>494</v>
      </c>
      <c r="AL34" s="843"/>
      <c r="AM34" s="843"/>
      <c r="AN34" s="843"/>
      <c r="AO34" s="843"/>
      <c r="AP34" s="843">
        <v>3064</v>
      </c>
      <c r="AQ34" s="843"/>
      <c r="AR34" s="843"/>
      <c r="AS34" s="843"/>
      <c r="AT34" s="843"/>
      <c r="AU34" s="843">
        <v>3064</v>
      </c>
      <c r="AV34" s="843"/>
      <c r="AW34" s="843"/>
      <c r="AX34" s="843"/>
      <c r="AY34" s="843"/>
      <c r="AZ34" s="844"/>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391</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3976</v>
      </c>
      <c r="AG63" s="857"/>
      <c r="AH63" s="857"/>
      <c r="AI63" s="857"/>
      <c r="AJ63" s="858"/>
      <c r="AK63" s="859"/>
      <c r="AL63" s="854"/>
      <c r="AM63" s="854"/>
      <c r="AN63" s="854"/>
      <c r="AO63" s="854"/>
      <c r="AP63" s="857">
        <v>19350</v>
      </c>
      <c r="AQ63" s="857"/>
      <c r="AR63" s="857"/>
      <c r="AS63" s="857"/>
      <c r="AT63" s="857"/>
      <c r="AU63" s="857">
        <v>5228</v>
      </c>
      <c r="AV63" s="857"/>
      <c r="AW63" s="857"/>
      <c r="AX63" s="857"/>
      <c r="AY63" s="857"/>
      <c r="AZ63" s="861"/>
      <c r="BA63" s="861"/>
      <c r="BB63" s="861"/>
      <c r="BC63" s="861"/>
      <c r="BD63" s="861"/>
      <c r="BE63" s="862"/>
      <c r="BF63" s="862"/>
      <c r="BG63" s="862"/>
      <c r="BH63" s="862"/>
      <c r="BI63" s="863"/>
      <c r="BJ63" s="864" t="s">
        <v>415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395</v>
      </c>
      <c r="R66" s="747"/>
      <c r="S66" s="747"/>
      <c r="T66" s="747"/>
      <c r="U66" s="748"/>
      <c r="V66" s="746" t="s">
        <v>396</v>
      </c>
      <c r="W66" s="747"/>
      <c r="X66" s="747"/>
      <c r="Y66" s="747"/>
      <c r="Z66" s="748"/>
      <c r="AA66" s="746" t="s">
        <v>418</v>
      </c>
      <c r="AB66" s="747"/>
      <c r="AC66" s="747"/>
      <c r="AD66" s="747"/>
      <c r="AE66" s="748"/>
      <c r="AF66" s="867" t="s">
        <v>419</v>
      </c>
      <c r="AG66" s="828"/>
      <c r="AH66" s="828"/>
      <c r="AI66" s="828"/>
      <c r="AJ66" s="868"/>
      <c r="AK66" s="746" t="s">
        <v>399</v>
      </c>
      <c r="AL66" s="741"/>
      <c r="AM66" s="741"/>
      <c r="AN66" s="741"/>
      <c r="AO66" s="742"/>
      <c r="AP66" s="746" t="s">
        <v>420</v>
      </c>
      <c r="AQ66" s="747"/>
      <c r="AR66" s="747"/>
      <c r="AS66" s="747"/>
      <c r="AT66" s="748"/>
      <c r="AU66" s="746" t="s">
        <v>421</v>
      </c>
      <c r="AV66" s="747"/>
      <c r="AW66" s="747"/>
      <c r="AX66" s="747"/>
      <c r="AY66" s="748"/>
      <c r="AZ66" s="746" t="s">
        <v>377</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575</v>
      </c>
      <c r="C68" s="883"/>
      <c r="D68" s="883"/>
      <c r="E68" s="883"/>
      <c r="F68" s="883"/>
      <c r="G68" s="883"/>
      <c r="H68" s="883"/>
      <c r="I68" s="883"/>
      <c r="J68" s="883"/>
      <c r="K68" s="883"/>
      <c r="L68" s="883"/>
      <c r="M68" s="883"/>
      <c r="N68" s="883"/>
      <c r="O68" s="883"/>
      <c r="P68" s="884"/>
      <c r="Q68" s="885">
        <v>11</v>
      </c>
      <c r="R68" s="879"/>
      <c r="S68" s="879"/>
      <c r="T68" s="879"/>
      <c r="U68" s="879"/>
      <c r="V68" s="879">
        <v>3</v>
      </c>
      <c r="W68" s="879"/>
      <c r="X68" s="879"/>
      <c r="Y68" s="879"/>
      <c r="Z68" s="879"/>
      <c r="AA68" s="879">
        <v>8</v>
      </c>
      <c r="AB68" s="879"/>
      <c r="AC68" s="879"/>
      <c r="AD68" s="879"/>
      <c r="AE68" s="879"/>
      <c r="AF68" s="879">
        <v>8</v>
      </c>
      <c r="AG68" s="879"/>
      <c r="AH68" s="879"/>
      <c r="AI68" s="879"/>
      <c r="AJ68" s="879"/>
      <c r="AK68" s="879" t="s">
        <v>509</v>
      </c>
      <c r="AL68" s="879"/>
      <c r="AM68" s="879"/>
      <c r="AN68" s="879"/>
      <c r="AO68" s="879"/>
      <c r="AP68" s="879" t="s">
        <v>509</v>
      </c>
      <c r="AQ68" s="879"/>
      <c r="AR68" s="879"/>
      <c r="AS68" s="879"/>
      <c r="AT68" s="879"/>
      <c r="AU68" s="879" t="s">
        <v>509</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576</v>
      </c>
      <c r="C69" s="887"/>
      <c r="D69" s="887"/>
      <c r="E69" s="887"/>
      <c r="F69" s="887"/>
      <c r="G69" s="887"/>
      <c r="H69" s="887"/>
      <c r="I69" s="887"/>
      <c r="J69" s="887"/>
      <c r="K69" s="887"/>
      <c r="L69" s="887"/>
      <c r="M69" s="887"/>
      <c r="N69" s="887"/>
      <c r="O69" s="887"/>
      <c r="P69" s="888"/>
      <c r="Q69" s="889">
        <v>347</v>
      </c>
      <c r="R69" s="843"/>
      <c r="S69" s="843"/>
      <c r="T69" s="843"/>
      <c r="U69" s="843"/>
      <c r="V69" s="843">
        <v>321</v>
      </c>
      <c r="W69" s="843"/>
      <c r="X69" s="843"/>
      <c r="Y69" s="843"/>
      <c r="Z69" s="843"/>
      <c r="AA69" s="843">
        <v>26</v>
      </c>
      <c r="AB69" s="843"/>
      <c r="AC69" s="843"/>
      <c r="AD69" s="843"/>
      <c r="AE69" s="843"/>
      <c r="AF69" s="843">
        <v>26</v>
      </c>
      <c r="AG69" s="843"/>
      <c r="AH69" s="843"/>
      <c r="AI69" s="843"/>
      <c r="AJ69" s="843"/>
      <c r="AK69" s="843">
        <v>56</v>
      </c>
      <c r="AL69" s="843"/>
      <c r="AM69" s="843"/>
      <c r="AN69" s="843"/>
      <c r="AO69" s="843"/>
      <c r="AP69" s="843" t="s">
        <v>509</v>
      </c>
      <c r="AQ69" s="843"/>
      <c r="AR69" s="843"/>
      <c r="AS69" s="843"/>
      <c r="AT69" s="843"/>
      <c r="AU69" s="843" t="s">
        <v>509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577</v>
      </c>
      <c r="C70" s="887"/>
      <c r="D70" s="887"/>
      <c r="E70" s="887"/>
      <c r="F70" s="887"/>
      <c r="G70" s="887"/>
      <c r="H70" s="887"/>
      <c r="I70" s="887"/>
      <c r="J70" s="887"/>
      <c r="K70" s="887"/>
      <c r="L70" s="887"/>
      <c r="M70" s="887"/>
      <c r="N70" s="887"/>
      <c r="O70" s="887"/>
      <c r="P70" s="888"/>
      <c r="Q70" s="889">
        <v>6210</v>
      </c>
      <c r="R70" s="843"/>
      <c r="S70" s="843"/>
      <c r="T70" s="843"/>
      <c r="U70" s="843"/>
      <c r="V70" s="843">
        <v>6037</v>
      </c>
      <c r="W70" s="843"/>
      <c r="X70" s="843"/>
      <c r="Y70" s="843"/>
      <c r="Z70" s="843"/>
      <c r="AA70" s="843">
        <v>173</v>
      </c>
      <c r="AB70" s="843"/>
      <c r="AC70" s="843"/>
      <c r="AD70" s="843"/>
      <c r="AE70" s="843"/>
      <c r="AF70" s="843">
        <v>173</v>
      </c>
      <c r="AG70" s="843"/>
      <c r="AH70" s="843"/>
      <c r="AI70" s="843"/>
      <c r="AJ70" s="843"/>
      <c r="AK70" s="843">
        <v>141</v>
      </c>
      <c r="AL70" s="843"/>
      <c r="AM70" s="843"/>
      <c r="AN70" s="843"/>
      <c r="AO70" s="843"/>
      <c r="AP70" s="843">
        <v>501</v>
      </c>
      <c r="AQ70" s="843"/>
      <c r="AR70" s="843"/>
      <c r="AS70" s="843"/>
      <c r="AT70" s="843"/>
      <c r="AU70" s="843">
        <v>150</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578</v>
      </c>
      <c r="C71" s="887"/>
      <c r="D71" s="887"/>
      <c r="E71" s="887"/>
      <c r="F71" s="887"/>
      <c r="G71" s="887"/>
      <c r="H71" s="887"/>
      <c r="I71" s="887"/>
      <c r="J71" s="887"/>
      <c r="K71" s="887"/>
      <c r="L71" s="887"/>
      <c r="M71" s="887"/>
      <c r="N71" s="887"/>
      <c r="O71" s="887"/>
      <c r="P71" s="888"/>
      <c r="Q71" s="889">
        <v>1645</v>
      </c>
      <c r="R71" s="843"/>
      <c r="S71" s="843"/>
      <c r="T71" s="843"/>
      <c r="U71" s="843"/>
      <c r="V71" s="843">
        <v>1604</v>
      </c>
      <c r="W71" s="843"/>
      <c r="X71" s="843"/>
      <c r="Y71" s="843"/>
      <c r="Z71" s="843"/>
      <c r="AA71" s="843">
        <v>40</v>
      </c>
      <c r="AB71" s="843"/>
      <c r="AC71" s="843"/>
      <c r="AD71" s="843"/>
      <c r="AE71" s="843"/>
      <c r="AF71" s="843">
        <v>40</v>
      </c>
      <c r="AG71" s="843"/>
      <c r="AH71" s="843"/>
      <c r="AI71" s="843"/>
      <c r="AJ71" s="843"/>
      <c r="AK71" s="843" t="s">
        <v>509</v>
      </c>
      <c r="AL71" s="843"/>
      <c r="AM71" s="843"/>
      <c r="AN71" s="843"/>
      <c r="AO71" s="843"/>
      <c r="AP71" s="843" t="s">
        <v>509</v>
      </c>
      <c r="AQ71" s="843"/>
      <c r="AR71" s="843"/>
      <c r="AS71" s="843"/>
      <c r="AT71" s="843"/>
      <c r="AU71" s="843" t="s">
        <v>509</v>
      </c>
      <c r="AV71" s="843"/>
      <c r="AW71" s="843"/>
      <c r="AX71" s="843"/>
      <c r="AY71" s="843"/>
      <c r="AZ71" s="845" t="s">
        <v>582</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578</v>
      </c>
      <c r="C72" s="887"/>
      <c r="D72" s="887"/>
      <c r="E72" s="887"/>
      <c r="F72" s="887"/>
      <c r="G72" s="887"/>
      <c r="H72" s="887"/>
      <c r="I72" s="887"/>
      <c r="J72" s="887"/>
      <c r="K72" s="887"/>
      <c r="L72" s="887"/>
      <c r="M72" s="887"/>
      <c r="N72" s="887"/>
      <c r="O72" s="887"/>
      <c r="P72" s="888"/>
      <c r="Q72" s="889">
        <v>847072</v>
      </c>
      <c r="R72" s="843"/>
      <c r="S72" s="843"/>
      <c r="T72" s="843"/>
      <c r="U72" s="843"/>
      <c r="V72" s="843">
        <v>828353</v>
      </c>
      <c r="W72" s="843"/>
      <c r="X72" s="843"/>
      <c r="Y72" s="843"/>
      <c r="Z72" s="843"/>
      <c r="AA72" s="843">
        <v>18719</v>
      </c>
      <c r="AB72" s="843"/>
      <c r="AC72" s="843"/>
      <c r="AD72" s="843"/>
      <c r="AE72" s="843"/>
      <c r="AF72" s="843">
        <v>18719</v>
      </c>
      <c r="AG72" s="843"/>
      <c r="AH72" s="843"/>
      <c r="AI72" s="843"/>
      <c r="AJ72" s="843"/>
      <c r="AK72" s="843">
        <v>7694</v>
      </c>
      <c r="AL72" s="843"/>
      <c r="AM72" s="843"/>
      <c r="AN72" s="843"/>
      <c r="AO72" s="843"/>
      <c r="AP72" s="843" t="s">
        <v>509</v>
      </c>
      <c r="AQ72" s="843"/>
      <c r="AR72" s="843"/>
      <c r="AS72" s="843"/>
      <c r="AT72" s="843"/>
      <c r="AU72" s="843" t="s">
        <v>509</v>
      </c>
      <c r="AV72" s="843"/>
      <c r="AW72" s="843"/>
      <c r="AX72" s="843"/>
      <c r="AY72" s="843"/>
      <c r="AZ72" s="845" t="s">
        <v>583</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579</v>
      </c>
      <c r="C73" s="887"/>
      <c r="D73" s="887"/>
      <c r="E73" s="887"/>
      <c r="F73" s="887"/>
      <c r="G73" s="887"/>
      <c r="H73" s="887"/>
      <c r="I73" s="887"/>
      <c r="J73" s="887"/>
      <c r="K73" s="887"/>
      <c r="L73" s="887"/>
      <c r="M73" s="887"/>
      <c r="N73" s="887"/>
      <c r="O73" s="887"/>
      <c r="P73" s="888"/>
      <c r="Q73" s="889">
        <v>23479</v>
      </c>
      <c r="R73" s="843"/>
      <c r="S73" s="843"/>
      <c r="T73" s="843"/>
      <c r="U73" s="843"/>
      <c r="V73" s="843">
        <v>22911</v>
      </c>
      <c r="W73" s="843"/>
      <c r="X73" s="843"/>
      <c r="Y73" s="843"/>
      <c r="Z73" s="843"/>
      <c r="AA73" s="843">
        <v>568</v>
      </c>
      <c r="AB73" s="843"/>
      <c r="AC73" s="843"/>
      <c r="AD73" s="843"/>
      <c r="AE73" s="843"/>
      <c r="AF73" s="843">
        <v>568</v>
      </c>
      <c r="AG73" s="843"/>
      <c r="AH73" s="843"/>
      <c r="AI73" s="843"/>
      <c r="AJ73" s="843"/>
      <c r="AK73" s="843">
        <v>21</v>
      </c>
      <c r="AL73" s="843"/>
      <c r="AM73" s="843"/>
      <c r="AN73" s="843"/>
      <c r="AO73" s="843"/>
      <c r="AP73" s="843" t="s">
        <v>509</v>
      </c>
      <c r="AQ73" s="843"/>
      <c r="AR73" s="843"/>
      <c r="AS73" s="843"/>
      <c r="AT73" s="843"/>
      <c r="AU73" s="843" t="s">
        <v>509</v>
      </c>
      <c r="AV73" s="843"/>
      <c r="AW73" s="843"/>
      <c r="AX73" s="843"/>
      <c r="AY73" s="843"/>
      <c r="AZ73" s="845" t="s">
        <v>582</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579</v>
      </c>
      <c r="C74" s="887"/>
      <c r="D74" s="887"/>
      <c r="E74" s="887"/>
      <c r="F74" s="887"/>
      <c r="G74" s="887"/>
      <c r="H74" s="887"/>
      <c r="I74" s="887"/>
      <c r="J74" s="887"/>
      <c r="K74" s="887"/>
      <c r="L74" s="887"/>
      <c r="M74" s="887"/>
      <c r="N74" s="887"/>
      <c r="O74" s="887"/>
      <c r="P74" s="888"/>
      <c r="Q74" s="889">
        <v>205</v>
      </c>
      <c r="R74" s="843"/>
      <c r="S74" s="843"/>
      <c r="T74" s="843"/>
      <c r="U74" s="843"/>
      <c r="V74" s="843">
        <v>97</v>
      </c>
      <c r="W74" s="843"/>
      <c r="X74" s="843"/>
      <c r="Y74" s="843"/>
      <c r="Z74" s="843"/>
      <c r="AA74" s="843">
        <v>108</v>
      </c>
      <c r="AB74" s="843"/>
      <c r="AC74" s="843"/>
      <c r="AD74" s="843"/>
      <c r="AE74" s="843"/>
      <c r="AF74" s="843">
        <v>108</v>
      </c>
      <c r="AG74" s="843"/>
      <c r="AH74" s="843"/>
      <c r="AI74" s="843"/>
      <c r="AJ74" s="843"/>
      <c r="AK74" s="843" t="s">
        <v>509</v>
      </c>
      <c r="AL74" s="843"/>
      <c r="AM74" s="843"/>
      <c r="AN74" s="843"/>
      <c r="AO74" s="843"/>
      <c r="AP74" s="843" t="s">
        <v>509</v>
      </c>
      <c r="AQ74" s="843"/>
      <c r="AR74" s="843"/>
      <c r="AS74" s="843"/>
      <c r="AT74" s="843"/>
      <c r="AU74" s="843" t="s">
        <v>509</v>
      </c>
      <c r="AV74" s="843"/>
      <c r="AW74" s="843"/>
      <c r="AX74" s="843"/>
      <c r="AY74" s="843"/>
      <c r="AZ74" s="845" t="s">
        <v>584</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580</v>
      </c>
      <c r="C75" s="887"/>
      <c r="D75" s="887"/>
      <c r="E75" s="887"/>
      <c r="F75" s="887"/>
      <c r="G75" s="887"/>
      <c r="H75" s="887"/>
      <c r="I75" s="887"/>
      <c r="J75" s="887"/>
      <c r="K75" s="887"/>
      <c r="L75" s="887"/>
      <c r="M75" s="887"/>
      <c r="N75" s="887"/>
      <c r="O75" s="887"/>
      <c r="P75" s="888"/>
      <c r="Q75" s="890">
        <v>321</v>
      </c>
      <c r="R75" s="891"/>
      <c r="S75" s="891"/>
      <c r="T75" s="891"/>
      <c r="U75" s="847"/>
      <c r="V75" s="892">
        <v>310</v>
      </c>
      <c r="W75" s="891"/>
      <c r="X75" s="891"/>
      <c r="Y75" s="891"/>
      <c r="Z75" s="847"/>
      <c r="AA75" s="892">
        <v>11</v>
      </c>
      <c r="AB75" s="891"/>
      <c r="AC75" s="891"/>
      <c r="AD75" s="891"/>
      <c r="AE75" s="847"/>
      <c r="AF75" s="892">
        <v>11</v>
      </c>
      <c r="AG75" s="891"/>
      <c r="AH75" s="891"/>
      <c r="AI75" s="891"/>
      <c r="AJ75" s="847"/>
      <c r="AK75" s="892">
        <v>3</v>
      </c>
      <c r="AL75" s="891"/>
      <c r="AM75" s="891"/>
      <c r="AN75" s="891"/>
      <c r="AO75" s="847"/>
      <c r="AP75" s="892" t="s">
        <v>509</v>
      </c>
      <c r="AQ75" s="891"/>
      <c r="AR75" s="891"/>
      <c r="AS75" s="891"/>
      <c r="AT75" s="847"/>
      <c r="AU75" s="892" t="s">
        <v>509</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581</v>
      </c>
      <c r="C76" s="887"/>
      <c r="D76" s="887"/>
      <c r="E76" s="887"/>
      <c r="F76" s="887"/>
      <c r="G76" s="887"/>
      <c r="H76" s="887"/>
      <c r="I76" s="887"/>
      <c r="J76" s="887"/>
      <c r="K76" s="887"/>
      <c r="L76" s="887"/>
      <c r="M76" s="887"/>
      <c r="N76" s="887"/>
      <c r="O76" s="887"/>
      <c r="P76" s="888"/>
      <c r="Q76" s="890">
        <v>50790</v>
      </c>
      <c r="R76" s="891"/>
      <c r="S76" s="891"/>
      <c r="T76" s="891"/>
      <c r="U76" s="847"/>
      <c r="V76" s="892">
        <v>48213</v>
      </c>
      <c r="W76" s="891"/>
      <c r="X76" s="891"/>
      <c r="Y76" s="891"/>
      <c r="Z76" s="847"/>
      <c r="AA76" s="892">
        <v>2576</v>
      </c>
      <c r="AB76" s="891"/>
      <c r="AC76" s="891"/>
      <c r="AD76" s="891"/>
      <c r="AE76" s="847"/>
      <c r="AF76" s="892">
        <v>7908</v>
      </c>
      <c r="AG76" s="891"/>
      <c r="AH76" s="891"/>
      <c r="AI76" s="891"/>
      <c r="AJ76" s="847"/>
      <c r="AK76" s="892" t="s">
        <v>509</v>
      </c>
      <c r="AL76" s="891"/>
      <c r="AM76" s="891"/>
      <c r="AN76" s="891"/>
      <c r="AO76" s="847"/>
      <c r="AP76" s="892" t="s">
        <v>509</v>
      </c>
      <c r="AQ76" s="891"/>
      <c r="AR76" s="891"/>
      <c r="AS76" s="891"/>
      <c r="AT76" s="847"/>
      <c r="AU76" s="892" t="s">
        <v>509</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391</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27561</v>
      </c>
      <c r="AG88" s="857"/>
      <c r="AH88" s="857"/>
      <c r="AI88" s="857"/>
      <c r="AJ88" s="857"/>
      <c r="AK88" s="854"/>
      <c r="AL88" s="854"/>
      <c r="AM88" s="854"/>
      <c r="AN88" s="854"/>
      <c r="AO88" s="854"/>
      <c r="AP88" s="857">
        <v>501</v>
      </c>
      <c r="AQ88" s="857"/>
      <c r="AR88" s="857"/>
      <c r="AS88" s="857"/>
      <c r="AT88" s="857"/>
      <c r="AU88" s="857">
        <v>150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52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v>60</v>
      </c>
      <c r="DM102" s="865"/>
      <c r="DN102" s="865"/>
      <c r="DO102" s="865"/>
      <c r="DP102" s="904"/>
      <c r="DQ102" s="903">
        <v>6</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307</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307</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307</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3209551</v>
      </c>
      <c r="AB110" s="913"/>
      <c r="AC110" s="913"/>
      <c r="AD110" s="913"/>
      <c r="AE110" s="914"/>
      <c r="AF110" s="915">
        <v>3562037</v>
      </c>
      <c r="AG110" s="913"/>
      <c r="AH110" s="913"/>
      <c r="AI110" s="913"/>
      <c r="AJ110" s="914"/>
      <c r="AK110" s="915">
        <v>3667491</v>
      </c>
      <c r="AL110" s="913"/>
      <c r="AM110" s="913"/>
      <c r="AN110" s="913"/>
      <c r="AO110" s="914"/>
      <c r="AP110" s="916">
        <v>16</v>
      </c>
      <c r="AQ110" s="917"/>
      <c r="AR110" s="917"/>
      <c r="AS110" s="917"/>
      <c r="AT110" s="918"/>
      <c r="AU110" s="919" t="s">
        <v>73</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32924423</v>
      </c>
      <c r="BR110" s="944"/>
      <c r="BS110" s="944"/>
      <c r="BT110" s="944"/>
      <c r="BU110" s="944"/>
      <c r="BV110" s="944">
        <v>31166252</v>
      </c>
      <c r="BW110" s="944"/>
      <c r="BX110" s="944"/>
      <c r="BY110" s="944"/>
      <c r="BZ110" s="944"/>
      <c r="CA110" s="944">
        <v>28761440</v>
      </c>
      <c r="CB110" s="944"/>
      <c r="CC110" s="944"/>
      <c r="CD110" s="944"/>
      <c r="CE110" s="944"/>
      <c r="CF110" s="957">
        <v>125.4</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128</v>
      </c>
      <c r="DH110" s="944"/>
      <c r="DI110" s="944"/>
      <c r="DJ110" s="944"/>
      <c r="DK110" s="944"/>
      <c r="DL110" s="944" t="s">
        <v>128</v>
      </c>
      <c r="DM110" s="944"/>
      <c r="DN110" s="944"/>
      <c r="DO110" s="944"/>
      <c r="DP110" s="944"/>
      <c r="DQ110" s="944" t="s">
        <v>128</v>
      </c>
      <c r="DR110" s="944"/>
      <c r="DS110" s="944"/>
      <c r="DT110" s="944"/>
      <c r="DU110" s="944"/>
      <c r="DV110" s="945" t="s">
        <v>128</v>
      </c>
      <c r="DW110" s="945"/>
      <c r="DX110" s="945"/>
      <c r="DY110" s="945"/>
      <c r="DZ110" s="946"/>
    </row>
    <row r="111" spans="1:131" s="224" customFormat="1" ht="26.25" customHeight="1" x14ac:dyDescent="0.2">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128</v>
      </c>
      <c r="AB111" s="951"/>
      <c r="AC111" s="951"/>
      <c r="AD111" s="951"/>
      <c r="AE111" s="952"/>
      <c r="AF111" s="953" t="s">
        <v>128</v>
      </c>
      <c r="AG111" s="951"/>
      <c r="AH111" s="951"/>
      <c r="AI111" s="951"/>
      <c r="AJ111" s="952"/>
      <c r="AK111" s="953" t="s">
        <v>128</v>
      </c>
      <c r="AL111" s="951"/>
      <c r="AM111" s="951"/>
      <c r="AN111" s="951"/>
      <c r="AO111" s="952"/>
      <c r="AP111" s="954" t="s">
        <v>128</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v>20047</v>
      </c>
      <c r="BR111" s="939"/>
      <c r="BS111" s="939"/>
      <c r="BT111" s="939"/>
      <c r="BU111" s="939"/>
      <c r="BV111" s="939">
        <v>11131</v>
      </c>
      <c r="BW111" s="939"/>
      <c r="BX111" s="939"/>
      <c r="BY111" s="939"/>
      <c r="BZ111" s="939"/>
      <c r="CA111" s="939">
        <v>6635</v>
      </c>
      <c r="CB111" s="939"/>
      <c r="CC111" s="939"/>
      <c r="CD111" s="939"/>
      <c r="CE111" s="939"/>
      <c r="CF111" s="933">
        <v>0</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415</v>
      </c>
      <c r="DH111" s="939"/>
      <c r="DI111" s="939"/>
      <c r="DJ111" s="939"/>
      <c r="DK111" s="939"/>
      <c r="DL111" s="939" t="s">
        <v>415</v>
      </c>
      <c r="DM111" s="939"/>
      <c r="DN111" s="939"/>
      <c r="DO111" s="939"/>
      <c r="DP111" s="939"/>
      <c r="DQ111" s="939" t="s">
        <v>415</v>
      </c>
      <c r="DR111" s="939"/>
      <c r="DS111" s="939"/>
      <c r="DT111" s="939"/>
      <c r="DU111" s="939"/>
      <c r="DV111" s="940" t="s">
        <v>415</v>
      </c>
      <c r="DW111" s="940"/>
      <c r="DX111" s="940"/>
      <c r="DY111" s="940"/>
      <c r="DZ111" s="941"/>
    </row>
    <row r="112" spans="1:131" s="224" customFormat="1" ht="26.25" customHeight="1" x14ac:dyDescent="0.2">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128</v>
      </c>
      <c r="AB112" s="972"/>
      <c r="AC112" s="972"/>
      <c r="AD112" s="972"/>
      <c r="AE112" s="973"/>
      <c r="AF112" s="974" t="s">
        <v>128</v>
      </c>
      <c r="AG112" s="972"/>
      <c r="AH112" s="972"/>
      <c r="AI112" s="972"/>
      <c r="AJ112" s="973"/>
      <c r="AK112" s="974" t="s">
        <v>128</v>
      </c>
      <c r="AL112" s="972"/>
      <c r="AM112" s="972"/>
      <c r="AN112" s="972"/>
      <c r="AO112" s="973"/>
      <c r="AP112" s="975" t="s">
        <v>128</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5669306</v>
      </c>
      <c r="BR112" s="939"/>
      <c r="BS112" s="939"/>
      <c r="BT112" s="939"/>
      <c r="BU112" s="939"/>
      <c r="BV112" s="939">
        <v>5356847</v>
      </c>
      <c r="BW112" s="939"/>
      <c r="BX112" s="939"/>
      <c r="BY112" s="939"/>
      <c r="BZ112" s="939"/>
      <c r="CA112" s="939">
        <v>5227564</v>
      </c>
      <c r="CB112" s="939"/>
      <c r="CC112" s="939"/>
      <c r="CD112" s="939"/>
      <c r="CE112" s="939"/>
      <c r="CF112" s="933">
        <v>22.8</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128</v>
      </c>
      <c r="DH112" s="939"/>
      <c r="DI112" s="939"/>
      <c r="DJ112" s="939"/>
      <c r="DK112" s="939"/>
      <c r="DL112" s="939" t="s">
        <v>128</v>
      </c>
      <c r="DM112" s="939"/>
      <c r="DN112" s="939"/>
      <c r="DO112" s="939"/>
      <c r="DP112" s="939"/>
      <c r="DQ112" s="939" t="s">
        <v>128</v>
      </c>
      <c r="DR112" s="939"/>
      <c r="DS112" s="939"/>
      <c r="DT112" s="939"/>
      <c r="DU112" s="939"/>
      <c r="DV112" s="940" t="s">
        <v>128</v>
      </c>
      <c r="DW112" s="940"/>
      <c r="DX112" s="940"/>
      <c r="DY112" s="940"/>
      <c r="DZ112" s="941"/>
    </row>
    <row r="113" spans="1:130" s="224" customFormat="1" ht="26.25" customHeight="1" x14ac:dyDescent="0.2">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975039</v>
      </c>
      <c r="AB113" s="951"/>
      <c r="AC113" s="951"/>
      <c r="AD113" s="951"/>
      <c r="AE113" s="952"/>
      <c r="AF113" s="953">
        <v>968780</v>
      </c>
      <c r="AG113" s="951"/>
      <c r="AH113" s="951"/>
      <c r="AI113" s="951"/>
      <c r="AJ113" s="952"/>
      <c r="AK113" s="953">
        <v>959355</v>
      </c>
      <c r="AL113" s="951"/>
      <c r="AM113" s="951"/>
      <c r="AN113" s="951"/>
      <c r="AO113" s="952"/>
      <c r="AP113" s="954">
        <v>4.2</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v>270400</v>
      </c>
      <c r="BR113" s="939"/>
      <c r="BS113" s="939"/>
      <c r="BT113" s="939"/>
      <c r="BU113" s="939"/>
      <c r="BV113" s="939">
        <v>208926</v>
      </c>
      <c r="BW113" s="939"/>
      <c r="BX113" s="939"/>
      <c r="BY113" s="939"/>
      <c r="BZ113" s="939"/>
      <c r="CA113" s="939">
        <v>149751</v>
      </c>
      <c r="CB113" s="939"/>
      <c r="CC113" s="939"/>
      <c r="CD113" s="939"/>
      <c r="CE113" s="939"/>
      <c r="CF113" s="933">
        <v>0.7</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128</v>
      </c>
      <c r="DH113" s="972"/>
      <c r="DI113" s="972"/>
      <c r="DJ113" s="972"/>
      <c r="DK113" s="973"/>
      <c r="DL113" s="974" t="s">
        <v>128</v>
      </c>
      <c r="DM113" s="972"/>
      <c r="DN113" s="972"/>
      <c r="DO113" s="972"/>
      <c r="DP113" s="973"/>
      <c r="DQ113" s="974" t="s">
        <v>128</v>
      </c>
      <c r="DR113" s="972"/>
      <c r="DS113" s="972"/>
      <c r="DT113" s="972"/>
      <c r="DU113" s="973"/>
      <c r="DV113" s="975" t="s">
        <v>128</v>
      </c>
      <c r="DW113" s="976"/>
      <c r="DX113" s="976"/>
      <c r="DY113" s="976"/>
      <c r="DZ113" s="977"/>
    </row>
    <row r="114" spans="1:130" s="224" customFormat="1" ht="26.25" customHeight="1" x14ac:dyDescent="0.2">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42700</v>
      </c>
      <c r="AB114" s="972"/>
      <c r="AC114" s="972"/>
      <c r="AD114" s="972"/>
      <c r="AE114" s="973"/>
      <c r="AF114" s="974">
        <v>49484</v>
      </c>
      <c r="AG114" s="972"/>
      <c r="AH114" s="972"/>
      <c r="AI114" s="972"/>
      <c r="AJ114" s="973"/>
      <c r="AK114" s="974">
        <v>48388</v>
      </c>
      <c r="AL114" s="972"/>
      <c r="AM114" s="972"/>
      <c r="AN114" s="972"/>
      <c r="AO114" s="973"/>
      <c r="AP114" s="975">
        <v>0.2</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6862272</v>
      </c>
      <c r="BR114" s="939"/>
      <c r="BS114" s="939"/>
      <c r="BT114" s="939"/>
      <c r="BU114" s="939"/>
      <c r="BV114" s="939">
        <v>6780791</v>
      </c>
      <c r="BW114" s="939"/>
      <c r="BX114" s="939"/>
      <c r="BY114" s="939"/>
      <c r="BZ114" s="939"/>
      <c r="CA114" s="939">
        <v>6727360</v>
      </c>
      <c r="CB114" s="939"/>
      <c r="CC114" s="939"/>
      <c r="CD114" s="939"/>
      <c r="CE114" s="939"/>
      <c r="CF114" s="933">
        <v>29.3</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128</v>
      </c>
      <c r="DH114" s="972"/>
      <c r="DI114" s="972"/>
      <c r="DJ114" s="972"/>
      <c r="DK114" s="973"/>
      <c r="DL114" s="974" t="s">
        <v>128</v>
      </c>
      <c r="DM114" s="972"/>
      <c r="DN114" s="972"/>
      <c r="DO114" s="972"/>
      <c r="DP114" s="973"/>
      <c r="DQ114" s="974" t="s">
        <v>128</v>
      </c>
      <c r="DR114" s="972"/>
      <c r="DS114" s="972"/>
      <c r="DT114" s="972"/>
      <c r="DU114" s="973"/>
      <c r="DV114" s="975" t="s">
        <v>128</v>
      </c>
      <c r="DW114" s="976"/>
      <c r="DX114" s="976"/>
      <c r="DY114" s="976"/>
      <c r="DZ114" s="977"/>
    </row>
    <row r="115" spans="1:130" s="224" customFormat="1" ht="26.25" customHeight="1" x14ac:dyDescent="0.2">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14895</v>
      </c>
      <c r="AB115" s="951"/>
      <c r="AC115" s="951"/>
      <c r="AD115" s="951"/>
      <c r="AE115" s="952"/>
      <c r="AF115" s="953">
        <v>9038</v>
      </c>
      <c r="AG115" s="951"/>
      <c r="AH115" s="951"/>
      <c r="AI115" s="951"/>
      <c r="AJ115" s="952"/>
      <c r="AK115" s="953">
        <v>4554</v>
      </c>
      <c r="AL115" s="951"/>
      <c r="AM115" s="951"/>
      <c r="AN115" s="951"/>
      <c r="AO115" s="952"/>
      <c r="AP115" s="954">
        <v>0</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v>6359</v>
      </c>
      <c r="BR115" s="939"/>
      <c r="BS115" s="939"/>
      <c r="BT115" s="939"/>
      <c r="BU115" s="939"/>
      <c r="BV115" s="939">
        <v>7414</v>
      </c>
      <c r="BW115" s="939"/>
      <c r="BX115" s="939"/>
      <c r="BY115" s="939"/>
      <c r="BZ115" s="939"/>
      <c r="CA115" s="939">
        <v>5967</v>
      </c>
      <c r="CB115" s="939"/>
      <c r="CC115" s="939"/>
      <c r="CD115" s="939"/>
      <c r="CE115" s="939"/>
      <c r="CF115" s="933">
        <v>0</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128</v>
      </c>
      <c r="DH115" s="972"/>
      <c r="DI115" s="972"/>
      <c r="DJ115" s="972"/>
      <c r="DK115" s="973"/>
      <c r="DL115" s="974" t="s">
        <v>128</v>
      </c>
      <c r="DM115" s="972"/>
      <c r="DN115" s="972"/>
      <c r="DO115" s="972"/>
      <c r="DP115" s="973"/>
      <c r="DQ115" s="974" t="s">
        <v>128</v>
      </c>
      <c r="DR115" s="972"/>
      <c r="DS115" s="972"/>
      <c r="DT115" s="972"/>
      <c r="DU115" s="973"/>
      <c r="DV115" s="975" t="s">
        <v>128</v>
      </c>
      <c r="DW115" s="976"/>
      <c r="DX115" s="976"/>
      <c r="DY115" s="976"/>
      <c r="DZ115" s="977"/>
    </row>
    <row r="116" spans="1:130" s="224" customFormat="1" ht="26.25" customHeight="1" x14ac:dyDescent="0.2">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128</v>
      </c>
      <c r="AB116" s="972"/>
      <c r="AC116" s="972"/>
      <c r="AD116" s="972"/>
      <c r="AE116" s="973"/>
      <c r="AF116" s="974" t="s">
        <v>128</v>
      </c>
      <c r="AG116" s="972"/>
      <c r="AH116" s="972"/>
      <c r="AI116" s="972"/>
      <c r="AJ116" s="973"/>
      <c r="AK116" s="974" t="s">
        <v>128</v>
      </c>
      <c r="AL116" s="972"/>
      <c r="AM116" s="972"/>
      <c r="AN116" s="972"/>
      <c r="AO116" s="973"/>
      <c r="AP116" s="975" t="s">
        <v>128</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128</v>
      </c>
      <c r="BR116" s="939"/>
      <c r="BS116" s="939"/>
      <c r="BT116" s="939"/>
      <c r="BU116" s="939"/>
      <c r="BV116" s="939" t="s">
        <v>128</v>
      </c>
      <c r="BW116" s="939"/>
      <c r="BX116" s="939"/>
      <c r="BY116" s="939"/>
      <c r="BZ116" s="939"/>
      <c r="CA116" s="939" t="s">
        <v>128</v>
      </c>
      <c r="CB116" s="939"/>
      <c r="CC116" s="939"/>
      <c r="CD116" s="939"/>
      <c r="CE116" s="939"/>
      <c r="CF116" s="933" t="s">
        <v>128</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128</v>
      </c>
      <c r="DH116" s="972"/>
      <c r="DI116" s="972"/>
      <c r="DJ116" s="972"/>
      <c r="DK116" s="973"/>
      <c r="DL116" s="974" t="s">
        <v>128</v>
      </c>
      <c r="DM116" s="972"/>
      <c r="DN116" s="972"/>
      <c r="DO116" s="972"/>
      <c r="DP116" s="973"/>
      <c r="DQ116" s="974" t="s">
        <v>128</v>
      </c>
      <c r="DR116" s="972"/>
      <c r="DS116" s="972"/>
      <c r="DT116" s="972"/>
      <c r="DU116" s="973"/>
      <c r="DV116" s="975" t="s">
        <v>128</v>
      </c>
      <c r="DW116" s="976"/>
      <c r="DX116" s="976"/>
      <c r="DY116" s="976"/>
      <c r="DZ116" s="977"/>
    </row>
    <row r="117" spans="1:130" s="224" customFormat="1" ht="26.25" customHeight="1" x14ac:dyDescent="0.2">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4242185</v>
      </c>
      <c r="AB117" s="992"/>
      <c r="AC117" s="992"/>
      <c r="AD117" s="992"/>
      <c r="AE117" s="993"/>
      <c r="AF117" s="994">
        <v>4589339</v>
      </c>
      <c r="AG117" s="992"/>
      <c r="AH117" s="992"/>
      <c r="AI117" s="992"/>
      <c r="AJ117" s="993"/>
      <c r="AK117" s="994">
        <v>4679788</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128</v>
      </c>
      <c r="BR117" s="939"/>
      <c r="BS117" s="939"/>
      <c r="BT117" s="939"/>
      <c r="BU117" s="939"/>
      <c r="BV117" s="939" t="s">
        <v>128</v>
      </c>
      <c r="BW117" s="939"/>
      <c r="BX117" s="939"/>
      <c r="BY117" s="939"/>
      <c r="BZ117" s="939"/>
      <c r="CA117" s="939" t="s">
        <v>128</v>
      </c>
      <c r="CB117" s="939"/>
      <c r="CC117" s="939"/>
      <c r="CD117" s="939"/>
      <c r="CE117" s="939"/>
      <c r="CF117" s="933" t="s">
        <v>128</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128</v>
      </c>
      <c r="DH117" s="972"/>
      <c r="DI117" s="972"/>
      <c r="DJ117" s="972"/>
      <c r="DK117" s="973"/>
      <c r="DL117" s="974" t="s">
        <v>128</v>
      </c>
      <c r="DM117" s="972"/>
      <c r="DN117" s="972"/>
      <c r="DO117" s="972"/>
      <c r="DP117" s="973"/>
      <c r="DQ117" s="974" t="s">
        <v>128</v>
      </c>
      <c r="DR117" s="972"/>
      <c r="DS117" s="972"/>
      <c r="DT117" s="972"/>
      <c r="DU117" s="973"/>
      <c r="DV117" s="975" t="s">
        <v>128</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307</v>
      </c>
      <c r="AL118" s="906"/>
      <c r="AM118" s="906"/>
      <c r="AN118" s="906"/>
      <c r="AO118" s="907"/>
      <c r="AP118" s="983" t="s">
        <v>433</v>
      </c>
      <c r="AQ118" s="984"/>
      <c r="AR118" s="984"/>
      <c r="AS118" s="984"/>
      <c r="AT118" s="985"/>
      <c r="AU118" s="921"/>
      <c r="AV118" s="922"/>
      <c r="AW118" s="922"/>
      <c r="AX118" s="922"/>
      <c r="AY118" s="922"/>
      <c r="AZ118" s="986" t="s">
        <v>461</v>
      </c>
      <c r="BA118" s="978"/>
      <c r="BB118" s="978"/>
      <c r="BC118" s="978"/>
      <c r="BD118" s="978"/>
      <c r="BE118" s="978"/>
      <c r="BF118" s="978"/>
      <c r="BG118" s="978"/>
      <c r="BH118" s="978"/>
      <c r="BI118" s="978"/>
      <c r="BJ118" s="978"/>
      <c r="BK118" s="978"/>
      <c r="BL118" s="978"/>
      <c r="BM118" s="978"/>
      <c r="BN118" s="978"/>
      <c r="BO118" s="978"/>
      <c r="BP118" s="979"/>
      <c r="BQ118" s="1012" t="s">
        <v>128</v>
      </c>
      <c r="BR118" s="1013"/>
      <c r="BS118" s="1013"/>
      <c r="BT118" s="1013"/>
      <c r="BU118" s="1013"/>
      <c r="BV118" s="1013" t="s">
        <v>128</v>
      </c>
      <c r="BW118" s="1013"/>
      <c r="BX118" s="1013"/>
      <c r="BY118" s="1013"/>
      <c r="BZ118" s="1013"/>
      <c r="CA118" s="1013" t="s">
        <v>128</v>
      </c>
      <c r="CB118" s="1013"/>
      <c r="CC118" s="1013"/>
      <c r="CD118" s="1013"/>
      <c r="CE118" s="1013"/>
      <c r="CF118" s="933" t="s">
        <v>128</v>
      </c>
      <c r="CG118" s="934"/>
      <c r="CH118" s="934"/>
      <c r="CI118" s="934"/>
      <c r="CJ118" s="934"/>
      <c r="CK118" s="961"/>
      <c r="CL118" s="962"/>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128</v>
      </c>
      <c r="DH118" s="972"/>
      <c r="DI118" s="972"/>
      <c r="DJ118" s="972"/>
      <c r="DK118" s="973"/>
      <c r="DL118" s="974" t="s">
        <v>128</v>
      </c>
      <c r="DM118" s="972"/>
      <c r="DN118" s="972"/>
      <c r="DO118" s="972"/>
      <c r="DP118" s="973"/>
      <c r="DQ118" s="974" t="s">
        <v>128</v>
      </c>
      <c r="DR118" s="972"/>
      <c r="DS118" s="972"/>
      <c r="DT118" s="972"/>
      <c r="DU118" s="973"/>
      <c r="DV118" s="975" t="s">
        <v>128</v>
      </c>
      <c r="DW118" s="976"/>
      <c r="DX118" s="976"/>
      <c r="DY118" s="976"/>
      <c r="DZ118" s="977"/>
    </row>
    <row r="119" spans="1:130" s="224" customFormat="1" ht="26.25" customHeight="1" x14ac:dyDescent="0.2">
      <c r="A119" s="1070"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128</v>
      </c>
      <c r="AB119" s="913"/>
      <c r="AC119" s="913"/>
      <c r="AD119" s="913"/>
      <c r="AE119" s="914"/>
      <c r="AF119" s="915" t="s">
        <v>128</v>
      </c>
      <c r="AG119" s="913"/>
      <c r="AH119" s="913"/>
      <c r="AI119" s="913"/>
      <c r="AJ119" s="914"/>
      <c r="AK119" s="915" t="s">
        <v>128</v>
      </c>
      <c r="AL119" s="913"/>
      <c r="AM119" s="913"/>
      <c r="AN119" s="913"/>
      <c r="AO119" s="914"/>
      <c r="AP119" s="916" t="s">
        <v>128</v>
      </c>
      <c r="AQ119" s="917"/>
      <c r="AR119" s="917"/>
      <c r="AS119" s="917"/>
      <c r="AT119" s="918"/>
      <c r="AU119" s="923"/>
      <c r="AV119" s="924"/>
      <c r="AW119" s="924"/>
      <c r="AX119" s="924"/>
      <c r="AY119" s="924"/>
      <c r="AZ119" s="245" t="s">
        <v>187</v>
      </c>
      <c r="BA119" s="245"/>
      <c r="BB119" s="245"/>
      <c r="BC119" s="245"/>
      <c r="BD119" s="245"/>
      <c r="BE119" s="245"/>
      <c r="BF119" s="245"/>
      <c r="BG119" s="245"/>
      <c r="BH119" s="245"/>
      <c r="BI119" s="245"/>
      <c r="BJ119" s="245"/>
      <c r="BK119" s="245"/>
      <c r="BL119" s="245"/>
      <c r="BM119" s="245"/>
      <c r="BN119" s="245"/>
      <c r="BO119" s="990" t="s">
        <v>463</v>
      </c>
      <c r="BP119" s="1018"/>
      <c r="BQ119" s="1012">
        <v>45752807</v>
      </c>
      <c r="BR119" s="1013"/>
      <c r="BS119" s="1013"/>
      <c r="BT119" s="1013"/>
      <c r="BU119" s="1013"/>
      <c r="BV119" s="1013">
        <v>43531361</v>
      </c>
      <c r="BW119" s="1013"/>
      <c r="BX119" s="1013"/>
      <c r="BY119" s="1013"/>
      <c r="BZ119" s="1013"/>
      <c r="CA119" s="1013">
        <v>40878717</v>
      </c>
      <c r="CB119" s="1013"/>
      <c r="CC119" s="1013"/>
      <c r="CD119" s="1013"/>
      <c r="CE119" s="1013"/>
      <c r="CF119" s="1014"/>
      <c r="CG119" s="1015"/>
      <c r="CH119" s="1015"/>
      <c r="CI119" s="1015"/>
      <c r="CJ119" s="1016"/>
      <c r="CK119" s="963"/>
      <c r="CL119" s="964"/>
      <c r="CM119" s="986" t="s">
        <v>464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20047</v>
      </c>
      <c r="DH119" s="999"/>
      <c r="DI119" s="999"/>
      <c r="DJ119" s="999"/>
      <c r="DK119" s="1000"/>
      <c r="DL119" s="998">
        <v>11131</v>
      </c>
      <c r="DM119" s="999"/>
      <c r="DN119" s="999"/>
      <c r="DO119" s="999"/>
      <c r="DP119" s="1000"/>
      <c r="DQ119" s="998">
        <v>6635</v>
      </c>
      <c r="DR119" s="999"/>
      <c r="DS119" s="999"/>
      <c r="DT119" s="999"/>
      <c r="DU119" s="1000"/>
      <c r="DV119" s="1001">
        <v>0</v>
      </c>
      <c r="DW119" s="1002"/>
      <c r="DX119" s="1002"/>
      <c r="DY119" s="1002"/>
      <c r="DZ119" s="1003"/>
    </row>
    <row r="120" spans="1:130" s="224" customFormat="1" ht="26.25" customHeight="1" x14ac:dyDescent="0.2">
      <c r="A120" s="1071"/>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128</v>
      </c>
      <c r="AB120" s="972"/>
      <c r="AC120" s="972"/>
      <c r="AD120" s="972"/>
      <c r="AE120" s="973"/>
      <c r="AF120" s="974" t="s">
        <v>128</v>
      </c>
      <c r="AG120" s="972"/>
      <c r="AH120" s="972"/>
      <c r="AI120" s="972"/>
      <c r="AJ120" s="973"/>
      <c r="AK120" s="974" t="s">
        <v>128</v>
      </c>
      <c r="AL120" s="972"/>
      <c r="AM120" s="972"/>
      <c r="AN120" s="972"/>
      <c r="AO120" s="973"/>
      <c r="AP120" s="975" t="s">
        <v>128</v>
      </c>
      <c r="AQ120" s="976"/>
      <c r="AR120" s="976"/>
      <c r="AS120" s="976"/>
      <c r="AT120" s="977"/>
      <c r="AU120" s="1004" t="s">
        <v>465</v>
      </c>
      <c r="AV120" s="1005"/>
      <c r="AW120" s="1005"/>
      <c r="AX120" s="1005"/>
      <c r="AY120" s="1006"/>
      <c r="AZ120" s="942" t="s">
        <v>466</v>
      </c>
      <c r="BA120" s="910"/>
      <c r="BB120" s="910"/>
      <c r="BC120" s="910"/>
      <c r="BD120" s="910"/>
      <c r="BE120" s="910"/>
      <c r="BF120" s="910"/>
      <c r="BG120" s="910"/>
      <c r="BH120" s="910"/>
      <c r="BI120" s="910"/>
      <c r="BJ120" s="910"/>
      <c r="BK120" s="910"/>
      <c r="BL120" s="910"/>
      <c r="BM120" s="910"/>
      <c r="BN120" s="910"/>
      <c r="BO120" s="910"/>
      <c r="BP120" s="911"/>
      <c r="BQ120" s="943">
        <v>10314296</v>
      </c>
      <c r="BR120" s="944"/>
      <c r="BS120" s="944"/>
      <c r="BT120" s="944"/>
      <c r="BU120" s="944"/>
      <c r="BV120" s="944">
        <v>7717305</v>
      </c>
      <c r="BW120" s="944"/>
      <c r="BX120" s="944"/>
      <c r="BY120" s="944"/>
      <c r="BZ120" s="944"/>
      <c r="CA120" s="944">
        <v>9554655</v>
      </c>
      <c r="CB120" s="944"/>
      <c r="CC120" s="944"/>
      <c r="CD120" s="944"/>
      <c r="CE120" s="944"/>
      <c r="CF120" s="957">
        <v>41.7</v>
      </c>
      <c r="CG120" s="958"/>
      <c r="CH120" s="958"/>
      <c r="CI120" s="958"/>
      <c r="CJ120" s="958"/>
      <c r="CK120" s="1019" t="s">
        <v>467</v>
      </c>
      <c r="CL120" s="1020"/>
      <c r="CM120" s="1020"/>
      <c r="CN120" s="1020"/>
      <c r="CO120" s="1021"/>
      <c r="CP120" s="1027" t="s">
        <v>411</v>
      </c>
      <c r="CQ120" s="1028"/>
      <c r="CR120" s="1028"/>
      <c r="CS120" s="1028"/>
      <c r="CT120" s="1028"/>
      <c r="CU120" s="1028"/>
      <c r="CV120" s="1028"/>
      <c r="CW120" s="1028"/>
      <c r="CX120" s="1028"/>
      <c r="CY120" s="1028"/>
      <c r="CZ120" s="1028"/>
      <c r="DA120" s="1028"/>
      <c r="DB120" s="1028"/>
      <c r="DC120" s="1028"/>
      <c r="DD120" s="1028"/>
      <c r="DE120" s="1028"/>
      <c r="DF120" s="1029"/>
      <c r="DG120" s="943">
        <v>3670433</v>
      </c>
      <c r="DH120" s="944"/>
      <c r="DI120" s="944"/>
      <c r="DJ120" s="944"/>
      <c r="DK120" s="944"/>
      <c r="DL120" s="944">
        <v>3360339</v>
      </c>
      <c r="DM120" s="944"/>
      <c r="DN120" s="944"/>
      <c r="DO120" s="944"/>
      <c r="DP120" s="944"/>
      <c r="DQ120" s="944">
        <v>3063919</v>
      </c>
      <c r="DR120" s="944"/>
      <c r="DS120" s="944"/>
      <c r="DT120" s="944"/>
      <c r="DU120" s="944"/>
      <c r="DV120" s="945">
        <v>13.4</v>
      </c>
      <c r="DW120" s="945"/>
      <c r="DX120" s="945"/>
      <c r="DY120" s="945"/>
      <c r="DZ120" s="946"/>
    </row>
    <row r="121" spans="1:130" s="224" customFormat="1" ht="26.25" customHeight="1" x14ac:dyDescent="0.2">
      <c r="A121" s="1071"/>
      <c r="B121" s="962"/>
      <c r="C121" s="987" t="s">
        <v>468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128</v>
      </c>
      <c r="AB121" s="972"/>
      <c r="AC121" s="972"/>
      <c r="AD121" s="972"/>
      <c r="AE121" s="973"/>
      <c r="AF121" s="974" t="s">
        <v>128</v>
      </c>
      <c r="AG121" s="972"/>
      <c r="AH121" s="972"/>
      <c r="AI121" s="972"/>
      <c r="AJ121" s="973"/>
      <c r="AK121" s="974" t="s">
        <v>128</v>
      </c>
      <c r="AL121" s="972"/>
      <c r="AM121" s="972"/>
      <c r="AN121" s="972"/>
      <c r="AO121" s="973"/>
      <c r="AP121" s="975" t="s">
        <v>128</v>
      </c>
      <c r="AQ121" s="976"/>
      <c r="AR121" s="976"/>
      <c r="AS121" s="976"/>
      <c r="AT121" s="977"/>
      <c r="AU121" s="1007"/>
      <c r="AV121" s="1008"/>
      <c r="AW121" s="1008"/>
      <c r="AX121" s="1008"/>
      <c r="AY121" s="1009"/>
      <c r="AZ121" s="935" t="s">
        <v>469</v>
      </c>
      <c r="BA121" s="936"/>
      <c r="BB121" s="936"/>
      <c r="BC121" s="936"/>
      <c r="BD121" s="936"/>
      <c r="BE121" s="936"/>
      <c r="BF121" s="936"/>
      <c r="BG121" s="936"/>
      <c r="BH121" s="936"/>
      <c r="BI121" s="936"/>
      <c r="BJ121" s="936"/>
      <c r="BK121" s="936"/>
      <c r="BL121" s="936"/>
      <c r="BM121" s="936"/>
      <c r="BN121" s="936"/>
      <c r="BO121" s="936"/>
      <c r="BP121" s="937"/>
      <c r="BQ121" s="938">
        <v>4172681</v>
      </c>
      <c r="BR121" s="939"/>
      <c r="BS121" s="939"/>
      <c r="BT121" s="939"/>
      <c r="BU121" s="939"/>
      <c r="BV121" s="939">
        <v>3858282</v>
      </c>
      <c r="BW121" s="939"/>
      <c r="BX121" s="939"/>
      <c r="BY121" s="939"/>
      <c r="BZ121" s="939"/>
      <c r="CA121" s="939">
        <v>3712737</v>
      </c>
      <c r="CB121" s="939"/>
      <c r="CC121" s="939"/>
      <c r="CD121" s="939"/>
      <c r="CE121" s="939"/>
      <c r="CF121" s="933">
        <v>16.2</v>
      </c>
      <c r="CG121" s="934"/>
      <c r="CH121" s="934"/>
      <c r="CI121" s="934"/>
      <c r="CJ121" s="934"/>
      <c r="CK121" s="1022"/>
      <c r="CL121" s="1023"/>
      <c r="CM121" s="1023"/>
      <c r="CN121" s="1023"/>
      <c r="CO121" s="1024"/>
      <c r="CP121" s="1032" t="s">
        <v>409</v>
      </c>
      <c r="CQ121" s="1033"/>
      <c r="CR121" s="1033"/>
      <c r="CS121" s="1033"/>
      <c r="CT121" s="1033"/>
      <c r="CU121" s="1033"/>
      <c r="CV121" s="1033"/>
      <c r="CW121" s="1033"/>
      <c r="CX121" s="1033"/>
      <c r="CY121" s="1033"/>
      <c r="CZ121" s="1033"/>
      <c r="DA121" s="1033"/>
      <c r="DB121" s="1033"/>
      <c r="DC121" s="1033"/>
      <c r="DD121" s="1033"/>
      <c r="DE121" s="1033"/>
      <c r="DF121" s="1034"/>
      <c r="DG121" s="938">
        <v>1924049</v>
      </c>
      <c r="DH121" s="939"/>
      <c r="DI121" s="939"/>
      <c r="DJ121" s="939"/>
      <c r="DK121" s="939"/>
      <c r="DL121" s="939">
        <v>1924466</v>
      </c>
      <c r="DM121" s="939"/>
      <c r="DN121" s="939"/>
      <c r="DO121" s="939"/>
      <c r="DP121" s="939"/>
      <c r="DQ121" s="939">
        <v>2109929</v>
      </c>
      <c r="DR121" s="939"/>
      <c r="DS121" s="939"/>
      <c r="DT121" s="939"/>
      <c r="DU121" s="939"/>
      <c r="DV121" s="940">
        <v>9.1999999999999993</v>
      </c>
      <c r="DW121" s="940"/>
      <c r="DX121" s="940"/>
      <c r="DY121" s="940"/>
      <c r="DZ121" s="941"/>
    </row>
    <row r="122" spans="1:130" s="224" customFormat="1" ht="26.25" customHeight="1" x14ac:dyDescent="0.2">
      <c r="A122" s="1071"/>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128</v>
      </c>
      <c r="AB122" s="972"/>
      <c r="AC122" s="972"/>
      <c r="AD122" s="972"/>
      <c r="AE122" s="973"/>
      <c r="AF122" s="974" t="s">
        <v>128</v>
      </c>
      <c r="AG122" s="972"/>
      <c r="AH122" s="972"/>
      <c r="AI122" s="972"/>
      <c r="AJ122" s="973"/>
      <c r="AK122" s="974" t="s">
        <v>128</v>
      </c>
      <c r="AL122" s="972"/>
      <c r="AM122" s="972"/>
      <c r="AN122" s="972"/>
      <c r="AO122" s="973"/>
      <c r="AP122" s="975" t="s">
        <v>128</v>
      </c>
      <c r="AQ122" s="976"/>
      <c r="AR122" s="976"/>
      <c r="AS122" s="976"/>
      <c r="AT122" s="977"/>
      <c r="AU122" s="1007"/>
      <c r="AV122" s="1008"/>
      <c r="AW122" s="1008"/>
      <c r="AX122" s="1008"/>
      <c r="AY122" s="1009"/>
      <c r="AZ122" s="986" t="s">
        <v>470</v>
      </c>
      <c r="BA122" s="978"/>
      <c r="BB122" s="978"/>
      <c r="BC122" s="978"/>
      <c r="BD122" s="978"/>
      <c r="BE122" s="978"/>
      <c r="BF122" s="978"/>
      <c r="BG122" s="978"/>
      <c r="BH122" s="978"/>
      <c r="BI122" s="978"/>
      <c r="BJ122" s="978"/>
      <c r="BK122" s="978"/>
      <c r="BL122" s="978"/>
      <c r="BM122" s="978"/>
      <c r="BN122" s="978"/>
      <c r="BO122" s="978"/>
      <c r="BP122" s="979"/>
      <c r="BQ122" s="1012">
        <v>32869242</v>
      </c>
      <c r="BR122" s="1013"/>
      <c r="BS122" s="1013"/>
      <c r="BT122" s="1013"/>
      <c r="BU122" s="1013"/>
      <c r="BV122" s="1013">
        <v>32004465</v>
      </c>
      <c r="BW122" s="1013"/>
      <c r="BX122" s="1013"/>
      <c r="BY122" s="1013"/>
      <c r="BZ122" s="1013"/>
      <c r="CA122" s="1013">
        <v>30043713</v>
      </c>
      <c r="CB122" s="1013"/>
      <c r="CC122" s="1013"/>
      <c r="CD122" s="1013"/>
      <c r="CE122" s="1013"/>
      <c r="CF122" s="1030">
        <v>131</v>
      </c>
      <c r="CG122" s="1031"/>
      <c r="CH122" s="1031"/>
      <c r="CI122" s="1031"/>
      <c r="CJ122" s="1031"/>
      <c r="CK122" s="1022"/>
      <c r="CL122" s="1023"/>
      <c r="CM122" s="1023"/>
      <c r="CN122" s="1023"/>
      <c r="CO122" s="1024"/>
      <c r="CP122" s="1032" t="s">
        <v>407</v>
      </c>
      <c r="CQ122" s="1033"/>
      <c r="CR122" s="1033"/>
      <c r="CS122" s="1033"/>
      <c r="CT122" s="1033"/>
      <c r="CU122" s="1033"/>
      <c r="CV122" s="1033"/>
      <c r="CW122" s="1033"/>
      <c r="CX122" s="1033"/>
      <c r="CY122" s="1033"/>
      <c r="CZ122" s="1033"/>
      <c r="DA122" s="1033"/>
      <c r="DB122" s="1033"/>
      <c r="DC122" s="1033"/>
      <c r="DD122" s="1033"/>
      <c r="DE122" s="1033"/>
      <c r="DF122" s="1034"/>
      <c r="DG122" s="938">
        <v>74824</v>
      </c>
      <c r="DH122" s="939"/>
      <c r="DI122" s="939"/>
      <c r="DJ122" s="939"/>
      <c r="DK122" s="939"/>
      <c r="DL122" s="939">
        <v>72042</v>
      </c>
      <c r="DM122" s="939"/>
      <c r="DN122" s="939"/>
      <c r="DO122" s="939"/>
      <c r="DP122" s="939"/>
      <c r="DQ122" s="939">
        <v>53716</v>
      </c>
      <c r="DR122" s="939"/>
      <c r="DS122" s="939"/>
      <c r="DT122" s="939"/>
      <c r="DU122" s="939"/>
      <c r="DV122" s="940">
        <v>0.2</v>
      </c>
      <c r="DW122" s="940"/>
      <c r="DX122" s="940"/>
      <c r="DY122" s="940"/>
      <c r="DZ122" s="941"/>
    </row>
    <row r="123" spans="1:130" s="224" customFormat="1" ht="26.25" customHeight="1" x14ac:dyDescent="0.2">
      <c r="A123" s="1071"/>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128</v>
      </c>
      <c r="AB123" s="972"/>
      <c r="AC123" s="972"/>
      <c r="AD123" s="972"/>
      <c r="AE123" s="973"/>
      <c r="AF123" s="974" t="s">
        <v>128</v>
      </c>
      <c r="AG123" s="972"/>
      <c r="AH123" s="972"/>
      <c r="AI123" s="972"/>
      <c r="AJ123" s="973"/>
      <c r="AK123" s="974" t="s">
        <v>128</v>
      </c>
      <c r="AL123" s="972"/>
      <c r="AM123" s="972"/>
      <c r="AN123" s="972"/>
      <c r="AO123" s="973"/>
      <c r="AP123" s="975" t="s">
        <v>128</v>
      </c>
      <c r="AQ123" s="976"/>
      <c r="AR123" s="976"/>
      <c r="AS123" s="976"/>
      <c r="AT123" s="977"/>
      <c r="AU123" s="1010"/>
      <c r="AV123" s="1011"/>
      <c r="AW123" s="1011"/>
      <c r="AX123" s="1011"/>
      <c r="AY123" s="1011"/>
      <c r="AZ123" s="245" t="s">
        <v>187</v>
      </c>
      <c r="BA123" s="245"/>
      <c r="BB123" s="245"/>
      <c r="BC123" s="245"/>
      <c r="BD123" s="245"/>
      <c r="BE123" s="245"/>
      <c r="BF123" s="245"/>
      <c r="BG123" s="245"/>
      <c r="BH123" s="245"/>
      <c r="BI123" s="245"/>
      <c r="BJ123" s="245"/>
      <c r="BK123" s="245"/>
      <c r="BL123" s="245"/>
      <c r="BM123" s="245"/>
      <c r="BN123" s="245"/>
      <c r="BO123" s="990" t="s">
        <v>471</v>
      </c>
      <c r="BP123" s="1018"/>
      <c r="BQ123" s="1077">
        <v>47356219</v>
      </c>
      <c r="BR123" s="1044"/>
      <c r="BS123" s="1044"/>
      <c r="BT123" s="1044"/>
      <c r="BU123" s="1044"/>
      <c r="BV123" s="1044">
        <v>43580052</v>
      </c>
      <c r="BW123" s="1044"/>
      <c r="BX123" s="1044"/>
      <c r="BY123" s="1044"/>
      <c r="BZ123" s="1044"/>
      <c r="CA123" s="1044">
        <v>43311105</v>
      </c>
      <c r="CB123" s="1044"/>
      <c r="CC123" s="1044"/>
      <c r="CD123" s="1044"/>
      <c r="CE123" s="1044"/>
      <c r="CF123" s="1014"/>
      <c r="CG123" s="1015"/>
      <c r="CH123" s="1015"/>
      <c r="CI123" s="1015"/>
      <c r="CJ123" s="1016"/>
      <c r="CK123" s="1022"/>
      <c r="CL123" s="1023"/>
      <c r="CM123" s="1023"/>
      <c r="CN123" s="1023"/>
      <c r="CO123" s="1024"/>
      <c r="CP123" s="1032" t="s">
        <v>406</v>
      </c>
      <c r="CQ123" s="1033"/>
      <c r="CR123" s="1033"/>
      <c r="CS123" s="1033"/>
      <c r="CT123" s="1033"/>
      <c r="CU123" s="1033"/>
      <c r="CV123" s="1033"/>
      <c r="CW123" s="1033"/>
      <c r="CX123" s="1033"/>
      <c r="CY123" s="1033"/>
      <c r="CZ123" s="1033"/>
      <c r="DA123" s="1033"/>
      <c r="DB123" s="1033"/>
      <c r="DC123" s="1033"/>
      <c r="DD123" s="1033"/>
      <c r="DE123" s="1033"/>
      <c r="DF123" s="1034"/>
      <c r="DG123" s="971" t="s">
        <v>128</v>
      </c>
      <c r="DH123" s="972"/>
      <c r="DI123" s="972"/>
      <c r="DJ123" s="972"/>
      <c r="DK123" s="973"/>
      <c r="DL123" s="974" t="s">
        <v>128</v>
      </c>
      <c r="DM123" s="972"/>
      <c r="DN123" s="972"/>
      <c r="DO123" s="972"/>
      <c r="DP123" s="973"/>
      <c r="DQ123" s="974" t="s">
        <v>128</v>
      </c>
      <c r="DR123" s="972"/>
      <c r="DS123" s="972"/>
      <c r="DT123" s="972"/>
      <c r="DU123" s="973"/>
      <c r="DV123" s="975" t="s">
        <v>128</v>
      </c>
      <c r="DW123" s="976"/>
      <c r="DX123" s="976"/>
      <c r="DY123" s="976"/>
      <c r="DZ123" s="977"/>
    </row>
    <row r="124" spans="1:130" s="224" customFormat="1" ht="26.25" customHeight="1" thickBot="1" x14ac:dyDescent="0.25">
      <c r="A124" s="1071"/>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128</v>
      </c>
      <c r="AB124" s="972"/>
      <c r="AC124" s="972"/>
      <c r="AD124" s="972"/>
      <c r="AE124" s="973"/>
      <c r="AF124" s="974" t="s">
        <v>128</v>
      </c>
      <c r="AG124" s="972"/>
      <c r="AH124" s="972"/>
      <c r="AI124" s="972"/>
      <c r="AJ124" s="973"/>
      <c r="AK124" s="974" t="s">
        <v>128</v>
      </c>
      <c r="AL124" s="972"/>
      <c r="AM124" s="972"/>
      <c r="AN124" s="972"/>
      <c r="AO124" s="973"/>
      <c r="AP124" s="975" t="s">
        <v>128</v>
      </c>
      <c r="AQ124" s="976"/>
      <c r="AR124" s="976"/>
      <c r="AS124" s="976"/>
      <c r="AT124" s="977"/>
      <c r="AU124" s="1073" t="s">
        <v>472</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128</v>
      </c>
      <c r="BR124" s="1040"/>
      <c r="BS124" s="1040"/>
      <c r="BT124" s="1040"/>
      <c r="BU124" s="1040"/>
      <c r="BV124" s="1040" t="s">
        <v>128</v>
      </c>
      <c r="BW124" s="1040"/>
      <c r="BX124" s="1040"/>
      <c r="BY124" s="1040"/>
      <c r="BZ124" s="1040"/>
      <c r="CA124" s="1040" t="s">
        <v>128</v>
      </c>
      <c r="CB124" s="1040"/>
      <c r="CC124" s="1040"/>
      <c r="CD124" s="1040"/>
      <c r="CE124" s="1040"/>
      <c r="CF124" s="1041"/>
      <c r="CG124" s="1042"/>
      <c r="CH124" s="1042"/>
      <c r="CI124" s="1042"/>
      <c r="CJ124" s="1043"/>
      <c r="CK124" s="1025"/>
      <c r="CL124" s="1025"/>
      <c r="CM124" s="1025"/>
      <c r="CN124" s="1025"/>
      <c r="CO124" s="1026"/>
      <c r="CP124" s="1032" t="s">
        <v>473</v>
      </c>
      <c r="CQ124" s="1033"/>
      <c r="CR124" s="1033"/>
      <c r="CS124" s="1033"/>
      <c r="CT124" s="1033"/>
      <c r="CU124" s="1033"/>
      <c r="CV124" s="1033"/>
      <c r="CW124" s="1033"/>
      <c r="CX124" s="1033"/>
      <c r="CY124" s="1033"/>
      <c r="CZ124" s="1033"/>
      <c r="DA124" s="1033"/>
      <c r="DB124" s="1033"/>
      <c r="DC124" s="1033"/>
      <c r="DD124" s="1033"/>
      <c r="DE124" s="1033"/>
      <c r="DF124" s="1034"/>
      <c r="DG124" s="1017" t="s">
        <v>128</v>
      </c>
      <c r="DH124" s="999"/>
      <c r="DI124" s="999"/>
      <c r="DJ124" s="999"/>
      <c r="DK124" s="1000"/>
      <c r="DL124" s="998" t="s">
        <v>128</v>
      </c>
      <c r="DM124" s="999"/>
      <c r="DN124" s="999"/>
      <c r="DO124" s="999"/>
      <c r="DP124" s="1000"/>
      <c r="DQ124" s="998" t="s">
        <v>128</v>
      </c>
      <c r="DR124" s="999"/>
      <c r="DS124" s="999"/>
      <c r="DT124" s="999"/>
      <c r="DU124" s="1000"/>
      <c r="DV124" s="1001" t="s">
        <v>128</v>
      </c>
      <c r="DW124" s="1002"/>
      <c r="DX124" s="1002"/>
      <c r="DY124" s="1002"/>
      <c r="DZ124" s="1003"/>
    </row>
    <row r="125" spans="1:130" s="224" customFormat="1" ht="26.25" customHeight="1" x14ac:dyDescent="0.2">
      <c r="A125" s="1071"/>
      <c r="B125" s="962"/>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128</v>
      </c>
      <c r="AB125" s="972"/>
      <c r="AC125" s="972"/>
      <c r="AD125" s="972"/>
      <c r="AE125" s="973"/>
      <c r="AF125" s="974" t="s">
        <v>128</v>
      </c>
      <c r="AG125" s="972"/>
      <c r="AH125" s="972"/>
      <c r="AI125" s="972"/>
      <c r="AJ125" s="973"/>
      <c r="AK125" s="974" t="s">
        <v>128</v>
      </c>
      <c r="AL125" s="972"/>
      <c r="AM125" s="972"/>
      <c r="AN125" s="972"/>
      <c r="AO125" s="973"/>
      <c r="AP125" s="975" t="s">
        <v>128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474</v>
      </c>
      <c r="CL125" s="1020"/>
      <c r="CM125" s="1020"/>
      <c r="CN125" s="1020"/>
      <c r="CO125" s="1021"/>
      <c r="CP125" s="942" t="s">
        <v>475</v>
      </c>
      <c r="CQ125" s="910"/>
      <c r="CR125" s="910"/>
      <c r="CS125" s="910"/>
      <c r="CT125" s="910"/>
      <c r="CU125" s="910"/>
      <c r="CV125" s="910"/>
      <c r="CW125" s="910"/>
      <c r="CX125" s="910"/>
      <c r="CY125" s="910"/>
      <c r="CZ125" s="910"/>
      <c r="DA125" s="910"/>
      <c r="DB125" s="910"/>
      <c r="DC125" s="910"/>
      <c r="DD125" s="910"/>
      <c r="DE125" s="910"/>
      <c r="DF125" s="911"/>
      <c r="DG125" s="943" t="s">
        <v>128</v>
      </c>
      <c r="DH125" s="944"/>
      <c r="DI125" s="944"/>
      <c r="DJ125" s="944"/>
      <c r="DK125" s="944"/>
      <c r="DL125" s="944" t="s">
        <v>128</v>
      </c>
      <c r="DM125" s="944"/>
      <c r="DN125" s="944"/>
      <c r="DO125" s="944"/>
      <c r="DP125" s="944"/>
      <c r="DQ125" s="944" t="s">
        <v>128</v>
      </c>
      <c r="DR125" s="944"/>
      <c r="DS125" s="944"/>
      <c r="DT125" s="944"/>
      <c r="DU125" s="944"/>
      <c r="DV125" s="945" t="s">
        <v>128</v>
      </c>
      <c r="DW125" s="945"/>
      <c r="DX125" s="945"/>
      <c r="DY125" s="945"/>
      <c r="DZ125" s="946"/>
    </row>
    <row r="126" spans="1:130" s="224" customFormat="1" ht="26.25" customHeight="1" thickBot="1" x14ac:dyDescent="0.25">
      <c r="A126" s="1071"/>
      <c r="B126" s="962"/>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14589</v>
      </c>
      <c r="AB126" s="972"/>
      <c r="AC126" s="972"/>
      <c r="AD126" s="972"/>
      <c r="AE126" s="973"/>
      <c r="AF126" s="974">
        <v>8916</v>
      </c>
      <c r="AG126" s="972"/>
      <c r="AH126" s="972"/>
      <c r="AI126" s="972"/>
      <c r="AJ126" s="973"/>
      <c r="AK126" s="974">
        <v>4495</v>
      </c>
      <c r="AL126" s="972"/>
      <c r="AM126" s="972"/>
      <c r="AN126" s="972"/>
      <c r="AO126" s="973"/>
      <c r="AP126" s="975">
        <v>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476</v>
      </c>
      <c r="CQ126" s="936"/>
      <c r="CR126" s="936"/>
      <c r="CS126" s="936"/>
      <c r="CT126" s="936"/>
      <c r="CU126" s="936"/>
      <c r="CV126" s="936"/>
      <c r="CW126" s="936"/>
      <c r="CX126" s="936"/>
      <c r="CY126" s="936"/>
      <c r="CZ126" s="936"/>
      <c r="DA126" s="936"/>
      <c r="DB126" s="936"/>
      <c r="DC126" s="936"/>
      <c r="DD126" s="936"/>
      <c r="DE126" s="936"/>
      <c r="DF126" s="937"/>
      <c r="DG126" s="938" t="s">
        <v>128</v>
      </c>
      <c r="DH126" s="939"/>
      <c r="DI126" s="939"/>
      <c r="DJ126" s="939"/>
      <c r="DK126" s="939"/>
      <c r="DL126" s="939" t="s">
        <v>128</v>
      </c>
      <c r="DM126" s="939"/>
      <c r="DN126" s="939"/>
      <c r="DO126" s="939"/>
      <c r="DP126" s="939"/>
      <c r="DQ126" s="939" t="s">
        <v>128</v>
      </c>
      <c r="DR126" s="939"/>
      <c r="DS126" s="939"/>
      <c r="DT126" s="939"/>
      <c r="DU126" s="939"/>
      <c r="DV126" s="940" t="s">
        <v>128</v>
      </c>
      <c r="DW126" s="940"/>
      <c r="DX126" s="940"/>
      <c r="DY126" s="940"/>
      <c r="DZ126" s="941"/>
    </row>
    <row r="127" spans="1:130" s="224" customFormat="1" ht="26.25" customHeight="1" x14ac:dyDescent="0.2">
      <c r="A127" s="1072"/>
      <c r="B127" s="964"/>
      <c r="C127" s="986" t="s">
        <v>477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306</v>
      </c>
      <c r="AB127" s="972"/>
      <c r="AC127" s="972"/>
      <c r="AD127" s="972"/>
      <c r="AE127" s="973"/>
      <c r="AF127" s="974">
        <v>122</v>
      </c>
      <c r="AG127" s="972"/>
      <c r="AH127" s="972"/>
      <c r="AI127" s="972"/>
      <c r="AJ127" s="973"/>
      <c r="AK127" s="974">
        <v>59</v>
      </c>
      <c r="AL127" s="972"/>
      <c r="AM127" s="972"/>
      <c r="AN127" s="972"/>
      <c r="AO127" s="973"/>
      <c r="AP127" s="975">
        <v>0</v>
      </c>
      <c r="AQ127" s="976"/>
      <c r="AR127" s="976"/>
      <c r="AS127" s="976"/>
      <c r="AT127" s="977"/>
      <c r="AU127" s="226"/>
      <c r="AV127" s="226"/>
      <c r="AW127" s="226"/>
      <c r="AX127" s="1045" t="s">
        <v>478</v>
      </c>
      <c r="AY127" s="1046"/>
      <c r="AZ127" s="1046"/>
      <c r="BA127" s="1046"/>
      <c r="BB127" s="1046"/>
      <c r="BC127" s="1046"/>
      <c r="BD127" s="1046"/>
      <c r="BE127" s="1047"/>
      <c r="BF127" s="1048" t="s">
        <v>479</v>
      </c>
      <c r="BG127" s="1046"/>
      <c r="BH127" s="1046"/>
      <c r="BI127" s="1046"/>
      <c r="BJ127" s="1046"/>
      <c r="BK127" s="1046"/>
      <c r="BL127" s="1047"/>
      <c r="BM127" s="1048" t="s">
        <v>480</v>
      </c>
      <c r="BN127" s="1046"/>
      <c r="BO127" s="1046"/>
      <c r="BP127" s="1046"/>
      <c r="BQ127" s="1046"/>
      <c r="BR127" s="1046"/>
      <c r="BS127" s="1047"/>
      <c r="BT127" s="1048" t="s">
        <v>481</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482</v>
      </c>
      <c r="CQ127" s="936"/>
      <c r="CR127" s="936"/>
      <c r="CS127" s="936"/>
      <c r="CT127" s="936"/>
      <c r="CU127" s="936"/>
      <c r="CV127" s="936"/>
      <c r="CW127" s="936"/>
      <c r="CX127" s="936"/>
      <c r="CY127" s="936"/>
      <c r="CZ127" s="936"/>
      <c r="DA127" s="936"/>
      <c r="DB127" s="936"/>
      <c r="DC127" s="936"/>
      <c r="DD127" s="936"/>
      <c r="DE127" s="936"/>
      <c r="DF127" s="937"/>
      <c r="DG127" s="938" t="s">
        <v>128</v>
      </c>
      <c r="DH127" s="939"/>
      <c r="DI127" s="939"/>
      <c r="DJ127" s="939"/>
      <c r="DK127" s="939"/>
      <c r="DL127" s="939" t="s">
        <v>128</v>
      </c>
      <c r="DM127" s="939"/>
      <c r="DN127" s="939"/>
      <c r="DO127" s="939"/>
      <c r="DP127" s="939"/>
      <c r="DQ127" s="939" t="s">
        <v>128</v>
      </c>
      <c r="DR127" s="939"/>
      <c r="DS127" s="939"/>
      <c r="DT127" s="939"/>
      <c r="DU127" s="939"/>
      <c r="DV127" s="940" t="s">
        <v>128</v>
      </c>
      <c r="DW127" s="940"/>
      <c r="DX127" s="940"/>
      <c r="DY127" s="940"/>
      <c r="DZ127" s="941"/>
    </row>
    <row r="128" spans="1:130" s="224" customFormat="1" ht="26.25" customHeight="1" thickBot="1" x14ac:dyDescent="0.25">
      <c r="A128" s="1055" t="s">
        <v>483</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484</v>
      </c>
      <c r="X128" s="1057"/>
      <c r="Y128" s="1057"/>
      <c r="Z128" s="1058"/>
      <c r="AA128" s="1059">
        <v>383118</v>
      </c>
      <c r="AB128" s="1060"/>
      <c r="AC128" s="1060"/>
      <c r="AD128" s="1060"/>
      <c r="AE128" s="1061"/>
      <c r="AF128" s="1062">
        <v>368071</v>
      </c>
      <c r="AG128" s="1060"/>
      <c r="AH128" s="1060"/>
      <c r="AI128" s="1060"/>
      <c r="AJ128" s="1061"/>
      <c r="AK128" s="1062">
        <v>402716</v>
      </c>
      <c r="AL128" s="1060"/>
      <c r="AM128" s="1060"/>
      <c r="AN128" s="1060"/>
      <c r="AO128" s="1061"/>
      <c r="AP128" s="1063"/>
      <c r="AQ128" s="1064"/>
      <c r="AR128" s="1064"/>
      <c r="AS128" s="1064"/>
      <c r="AT128" s="1065"/>
      <c r="AU128" s="226"/>
      <c r="AV128" s="226"/>
      <c r="AW128" s="226"/>
      <c r="AX128" s="909" t="s">
        <v>485</v>
      </c>
      <c r="AY128" s="910"/>
      <c r="AZ128" s="910"/>
      <c r="BA128" s="910"/>
      <c r="BB128" s="910"/>
      <c r="BC128" s="910"/>
      <c r="BD128" s="910"/>
      <c r="BE128" s="911"/>
      <c r="BF128" s="1066" t="s">
        <v>128</v>
      </c>
      <c r="BG128" s="1067"/>
      <c r="BH128" s="1067"/>
      <c r="BI128" s="1067"/>
      <c r="BJ128" s="1067"/>
      <c r="BK128" s="1067"/>
      <c r="BL128" s="1068"/>
      <c r="BM128" s="1066">
        <v>12.03</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486</v>
      </c>
      <c r="CQ128" s="739"/>
      <c r="CR128" s="739"/>
      <c r="CS128" s="739"/>
      <c r="CT128" s="739"/>
      <c r="CU128" s="739"/>
      <c r="CV128" s="739"/>
      <c r="CW128" s="739"/>
      <c r="CX128" s="739"/>
      <c r="CY128" s="739"/>
      <c r="CZ128" s="739"/>
      <c r="DA128" s="739"/>
      <c r="DB128" s="739"/>
      <c r="DC128" s="739"/>
      <c r="DD128" s="739"/>
      <c r="DE128" s="739"/>
      <c r="DF128" s="1050"/>
      <c r="DG128" s="1051">
        <v>6359</v>
      </c>
      <c r="DH128" s="1052"/>
      <c r="DI128" s="1052"/>
      <c r="DJ128" s="1052"/>
      <c r="DK128" s="1052"/>
      <c r="DL128" s="1052">
        <v>7414</v>
      </c>
      <c r="DM128" s="1052"/>
      <c r="DN128" s="1052"/>
      <c r="DO128" s="1052"/>
      <c r="DP128" s="1052"/>
      <c r="DQ128" s="1052">
        <v>5967</v>
      </c>
      <c r="DR128" s="1052"/>
      <c r="DS128" s="1052"/>
      <c r="DT128" s="1052"/>
      <c r="DU128" s="1052"/>
      <c r="DV128" s="1053">
        <v>0</v>
      </c>
      <c r="DW128" s="1053"/>
      <c r="DX128" s="1053"/>
      <c r="DY128" s="1053"/>
      <c r="DZ128" s="1054"/>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487</v>
      </c>
      <c r="X129" s="1084"/>
      <c r="Y129" s="1084"/>
      <c r="Z129" s="1085"/>
      <c r="AA129" s="971">
        <v>25204103</v>
      </c>
      <c r="AB129" s="972"/>
      <c r="AC129" s="972"/>
      <c r="AD129" s="972"/>
      <c r="AE129" s="973"/>
      <c r="AF129" s="974">
        <v>26237648</v>
      </c>
      <c r="AG129" s="972"/>
      <c r="AH129" s="972"/>
      <c r="AI129" s="972"/>
      <c r="AJ129" s="973"/>
      <c r="AK129" s="974">
        <v>25874610</v>
      </c>
      <c r="AL129" s="972"/>
      <c r="AM129" s="972"/>
      <c r="AN129" s="972"/>
      <c r="AO129" s="973"/>
      <c r="AP129" s="1086"/>
      <c r="AQ129" s="1087"/>
      <c r="AR129" s="1087"/>
      <c r="AS129" s="1087"/>
      <c r="AT129" s="1088"/>
      <c r="AU129" s="227"/>
      <c r="AV129" s="227"/>
      <c r="AW129" s="227"/>
      <c r="AX129" s="1078" t="s">
        <v>488</v>
      </c>
      <c r="AY129" s="936"/>
      <c r="AZ129" s="936"/>
      <c r="BA129" s="936"/>
      <c r="BB129" s="936"/>
      <c r="BC129" s="936"/>
      <c r="BD129" s="936"/>
      <c r="BE129" s="937"/>
      <c r="BF129" s="1079" t="s">
        <v>128</v>
      </c>
      <c r="BG129" s="1080"/>
      <c r="BH129" s="1080"/>
      <c r="BI129" s="1080"/>
      <c r="BJ129" s="1080"/>
      <c r="BK129" s="1080"/>
      <c r="BL129" s="1081"/>
      <c r="BM129" s="1079">
        <v>17.03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489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490</v>
      </c>
      <c r="X130" s="1084"/>
      <c r="Y130" s="1084"/>
      <c r="Z130" s="1085"/>
      <c r="AA130" s="971">
        <v>2928050</v>
      </c>
      <c r="AB130" s="972"/>
      <c r="AC130" s="972"/>
      <c r="AD130" s="972"/>
      <c r="AE130" s="973"/>
      <c r="AF130" s="974">
        <v>2950077</v>
      </c>
      <c r="AG130" s="972"/>
      <c r="AH130" s="972"/>
      <c r="AI130" s="972"/>
      <c r="AJ130" s="973"/>
      <c r="AK130" s="974">
        <v>2945480</v>
      </c>
      <c r="AL130" s="972"/>
      <c r="AM130" s="972"/>
      <c r="AN130" s="972"/>
      <c r="AO130" s="973"/>
      <c r="AP130" s="1086"/>
      <c r="AQ130" s="1087"/>
      <c r="AR130" s="1087"/>
      <c r="AS130" s="1087"/>
      <c r="AT130" s="1088"/>
      <c r="AU130" s="227"/>
      <c r="AV130" s="227"/>
      <c r="AW130" s="227"/>
      <c r="AX130" s="1078" t="s">
        <v>491</v>
      </c>
      <c r="AY130" s="936"/>
      <c r="AZ130" s="936"/>
      <c r="BA130" s="936"/>
      <c r="BB130" s="936"/>
      <c r="BC130" s="936"/>
      <c r="BD130" s="936"/>
      <c r="BE130" s="937"/>
      <c r="BF130" s="1114">
        <v>5.0999999999999996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492</v>
      </c>
      <c r="X131" s="1121"/>
      <c r="Y131" s="1121"/>
      <c r="Z131" s="1122"/>
      <c r="AA131" s="1017">
        <v>22276053</v>
      </c>
      <c r="AB131" s="999"/>
      <c r="AC131" s="999"/>
      <c r="AD131" s="999"/>
      <c r="AE131" s="1000"/>
      <c r="AF131" s="998">
        <v>23287571</v>
      </c>
      <c r="AG131" s="999"/>
      <c r="AH131" s="999"/>
      <c r="AI131" s="999"/>
      <c r="AJ131" s="1000"/>
      <c r="AK131" s="998">
        <v>22929130</v>
      </c>
      <c r="AL131" s="999"/>
      <c r="AM131" s="999"/>
      <c r="AN131" s="999"/>
      <c r="AO131" s="1000"/>
      <c r="AP131" s="1123"/>
      <c r="AQ131" s="1124"/>
      <c r="AR131" s="1124"/>
      <c r="AS131" s="1124"/>
      <c r="AT131" s="1125"/>
      <c r="AU131" s="227"/>
      <c r="AV131" s="227"/>
      <c r="AW131" s="227"/>
      <c r="AX131" s="1096" t="s">
        <v>493</v>
      </c>
      <c r="AY131" s="739"/>
      <c r="AZ131" s="739"/>
      <c r="BA131" s="739"/>
      <c r="BB131" s="739"/>
      <c r="BC131" s="739"/>
      <c r="BD131" s="739"/>
      <c r="BE131" s="1050"/>
      <c r="BF131" s="1097" t="s">
        <v>128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495</v>
      </c>
      <c r="W132" s="1107"/>
      <c r="X132" s="1107"/>
      <c r="Y132" s="1107"/>
      <c r="Z132" s="1108"/>
      <c r="AA132" s="1109">
        <v>4.1794522580000004</v>
      </c>
      <c r="AB132" s="1110"/>
      <c r="AC132" s="1110"/>
      <c r="AD132" s="1110"/>
      <c r="AE132" s="1111"/>
      <c r="AF132" s="1112">
        <v>5.4586672009999999</v>
      </c>
      <c r="AG132" s="1110"/>
      <c r="AH132" s="1110"/>
      <c r="AI132" s="1110"/>
      <c r="AJ132" s="1111"/>
      <c r="AK132" s="1112">
        <v>5.807424878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496</v>
      </c>
      <c r="W133" s="1090"/>
      <c r="X133" s="1090"/>
      <c r="Y133" s="1090"/>
      <c r="Z133" s="1091"/>
      <c r="AA133" s="1092">
        <v>4.4000000000000004</v>
      </c>
      <c r="AB133" s="1093"/>
      <c r="AC133" s="1093"/>
      <c r="AD133" s="1093"/>
      <c r="AE133" s="1094"/>
      <c r="AF133" s="1092">
        <v>4.5</v>
      </c>
      <c r="AG133" s="1093"/>
      <c r="AH133" s="1093"/>
      <c r="AI133" s="1093"/>
      <c r="AJ133" s="1094"/>
      <c r="AK133" s="1092">
        <v>5.0999999999999996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Z5vsTDHQ/kLyAI6JU82X8KqeWVPyKUe1UvYfUjBZeUwvHDF/UARDvCQMc8U3UlZbiRg09iXKw/oWKWm9i6Jcg==" saltValue="PqPuDO7LqpP+NblvVlGO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A6wx9/VJu5WP+FQhmYObGKPCWVFg/DgbHsGosxPqgLA2obSueWlXKP7ZjDTP7TEOb9flJTEwJDEjWOP/WkrUw==" saltValue="A4jdDkrMuL/bbgFzRpA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FExKMJP3R/t3defDjH9VQewnxQJEi2ss8eWzl7bmkovyPDPoscGx44MVBWIq5WFlCJ08/RIY2fJemW7msHnXg==" saltValue="yBr01sgzfQj6/5ezmHfK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499</v>
      </c>
      <c r="AL6" s="260"/>
      <c r="AM6" s="260"/>
      <c r="AN6" s="260"/>
    </row>
    <row r="7" spans="1:46" ht="13.5" customHeight="1" x14ac:dyDescent="0.2">
      <c r="A7" s="259"/>
      <c r="AK7" s="262"/>
      <c r="AL7" s="263"/>
      <c r="AM7" s="263"/>
      <c r="AN7" s="264"/>
      <c r="AO7" s="1127" t="s">
        <v>500</v>
      </c>
      <c r="AP7" s="265"/>
      <c r="AQ7" s="266" t="s">
        <v>501</v>
      </c>
      <c r="AR7" s="267"/>
    </row>
    <row r="8" spans="1:46" ht="13" x14ac:dyDescent="0.2">
      <c r="A8" s="259"/>
      <c r="AK8" s="268"/>
      <c r="AL8" s="269"/>
      <c r="AM8" s="269"/>
      <c r="AN8" s="270"/>
      <c r="AO8" s="1128"/>
      <c r="AP8" s="271" t="s">
        <v>502</v>
      </c>
      <c r="AQ8" s="272" t="s">
        <v>503</v>
      </c>
      <c r="AR8" s="273" t="s">
        <v>504</v>
      </c>
    </row>
    <row r="9" spans="1:46" ht="13" x14ac:dyDescent="0.2">
      <c r="A9" s="259"/>
      <c r="AK9" s="1129" t="s">
        <v>505</v>
      </c>
      <c r="AL9" s="1130"/>
      <c r="AM9" s="1130"/>
      <c r="AN9" s="1131"/>
      <c r="AO9" s="274">
        <v>6745728</v>
      </c>
      <c r="AP9" s="274">
        <v>60134</v>
      </c>
      <c r="AQ9" s="275">
        <v>66247</v>
      </c>
      <c r="AR9" s="276">
        <v>-9.1999999999999993</v>
      </c>
    </row>
    <row r="10" spans="1:46" ht="13.5" customHeight="1" x14ac:dyDescent="0.2">
      <c r="A10" s="259"/>
      <c r="AK10" s="1129" t="s">
        <v>506</v>
      </c>
      <c r="AL10" s="1130"/>
      <c r="AM10" s="1130"/>
      <c r="AN10" s="1131"/>
      <c r="AO10" s="277">
        <v>1121173</v>
      </c>
      <c r="AP10" s="277">
        <v>9994</v>
      </c>
      <c r="AQ10" s="278">
        <v>4001</v>
      </c>
      <c r="AR10" s="279">
        <v>149.80000000000001</v>
      </c>
    </row>
    <row r="11" spans="1:46" ht="13.5" customHeight="1" x14ac:dyDescent="0.2">
      <c r="A11" s="259"/>
      <c r="AK11" s="1129" t="s">
        <v>507</v>
      </c>
      <c r="AL11" s="1130"/>
      <c r="AM11" s="1130"/>
      <c r="AN11" s="1131"/>
      <c r="AO11" s="277">
        <v>34332</v>
      </c>
      <c r="AP11" s="277">
        <v>306</v>
      </c>
      <c r="AQ11" s="278">
        <v>2117</v>
      </c>
      <c r="AR11" s="279">
        <v>-85.5</v>
      </c>
    </row>
    <row r="12" spans="1:46" ht="13.5" customHeight="1" x14ac:dyDescent="0.2">
      <c r="A12" s="259"/>
      <c r="AK12" s="1129" t="s">
        <v>508</v>
      </c>
      <c r="AL12" s="1130"/>
      <c r="AM12" s="1130"/>
      <c r="AN12" s="1131"/>
      <c r="AO12" s="277" t="s">
        <v>509</v>
      </c>
      <c r="AP12" s="277" t="s">
        <v>509</v>
      </c>
      <c r="AQ12" s="278">
        <v>23</v>
      </c>
      <c r="AR12" s="279" t="s">
        <v>509</v>
      </c>
    </row>
    <row r="13" spans="1:46" ht="13.5" customHeight="1" x14ac:dyDescent="0.2">
      <c r="A13" s="259"/>
      <c r="AK13" s="1129" t="s">
        <v>510</v>
      </c>
      <c r="AL13" s="1130"/>
      <c r="AM13" s="1130"/>
      <c r="AN13" s="1131"/>
      <c r="AO13" s="277">
        <v>231764</v>
      </c>
      <c r="AP13" s="277">
        <v>2066</v>
      </c>
      <c r="AQ13" s="278">
        <v>2449</v>
      </c>
      <c r="AR13" s="279">
        <v>-15.6</v>
      </c>
    </row>
    <row r="14" spans="1:46" ht="13.5" customHeight="1" x14ac:dyDescent="0.2">
      <c r="A14" s="259"/>
      <c r="AK14" s="1129" t="s">
        <v>511</v>
      </c>
      <c r="AL14" s="1130"/>
      <c r="AM14" s="1130"/>
      <c r="AN14" s="1131"/>
      <c r="AO14" s="277">
        <v>55148</v>
      </c>
      <c r="AP14" s="277">
        <v>492</v>
      </c>
      <c r="AQ14" s="278">
        <v>1636</v>
      </c>
      <c r="AR14" s="279">
        <v>-69.900000000000006</v>
      </c>
    </row>
    <row r="15" spans="1:46" ht="13.5" customHeight="1" x14ac:dyDescent="0.2">
      <c r="A15" s="259"/>
      <c r="AK15" s="1132" t="s">
        <v>512</v>
      </c>
      <c r="AL15" s="1133"/>
      <c r="AM15" s="1133"/>
      <c r="AN15" s="1134"/>
      <c r="AO15" s="277">
        <v>-426597</v>
      </c>
      <c r="AP15" s="277">
        <v>-3803</v>
      </c>
      <c r="AQ15" s="278">
        <v>-3889</v>
      </c>
      <c r="AR15" s="279">
        <v>-2.2000000000000002</v>
      </c>
    </row>
    <row r="16" spans="1:46" ht="13" x14ac:dyDescent="0.2">
      <c r="A16" s="259"/>
      <c r="AK16" s="1132" t="s">
        <v>187</v>
      </c>
      <c r="AL16" s="1133"/>
      <c r="AM16" s="1133"/>
      <c r="AN16" s="1134"/>
      <c r="AO16" s="277">
        <v>7761548</v>
      </c>
      <c r="AP16" s="277">
        <v>69189</v>
      </c>
      <c r="AQ16" s="278">
        <v>72585</v>
      </c>
      <c r="AR16" s="279">
        <v>-4.7</v>
      </c>
    </row>
    <row r="17" spans="1:46" ht="13" x14ac:dyDescent="0.2">
      <c r="A17" s="259"/>
    </row>
    <row r="18" spans="1:46" ht="13" x14ac:dyDescent="0.2">
      <c r="A18" s="259"/>
      <c r="AQ18" s="280"/>
      <c r="AR18" s="280"/>
    </row>
    <row r="19" spans="1:46" ht="13" x14ac:dyDescent="0.2">
      <c r="A19" s="259"/>
      <c r="AK19" s="255" t="s">
        <v>513</v>
      </c>
    </row>
    <row r="20" spans="1:46" ht="13" x14ac:dyDescent="0.2">
      <c r="A20" s="259"/>
      <c r="AK20" s="281"/>
      <c r="AL20" s="282"/>
      <c r="AM20" s="282"/>
      <c r="AN20" s="283"/>
      <c r="AO20" s="284" t="s">
        <v>514</v>
      </c>
      <c r="AP20" s="285" t="s">
        <v>515</v>
      </c>
      <c r="AQ20" s="286" t="s">
        <v>516</v>
      </c>
      <c r="AR20" s="287"/>
    </row>
    <row r="21" spans="1:46" s="260" customFormat="1" ht="13" x14ac:dyDescent="0.2">
      <c r="A21" s="288"/>
      <c r="AK21" s="1135" t="s">
        <v>517</v>
      </c>
      <c r="AL21" s="1136"/>
      <c r="AM21" s="1136"/>
      <c r="AN21" s="1137"/>
      <c r="AO21" s="289">
        <v>5.65</v>
      </c>
      <c r="AP21" s="290">
        <v>6.82</v>
      </c>
      <c r="AQ21" s="291">
        <v>-1.17</v>
      </c>
      <c r="AS21" s="292"/>
      <c r="AT21" s="288"/>
    </row>
    <row r="22" spans="1:46" s="260" customFormat="1" ht="13" x14ac:dyDescent="0.2">
      <c r="A22" s="288"/>
      <c r="AK22" s="1135" t="s">
        <v>518</v>
      </c>
      <c r="AL22" s="1136"/>
      <c r="AM22" s="1136"/>
      <c r="AN22" s="1137"/>
      <c r="AO22" s="293">
        <v>99</v>
      </c>
      <c r="AP22" s="294">
        <v>99.4</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519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521</v>
      </c>
      <c r="AL29" s="260"/>
      <c r="AM29" s="260"/>
      <c r="AN29" s="260"/>
      <c r="AS29" s="302"/>
    </row>
    <row r="30" spans="1:46" ht="13.5" customHeight="1" x14ac:dyDescent="0.2">
      <c r="A30" s="259"/>
      <c r="AK30" s="262"/>
      <c r="AL30" s="263"/>
      <c r="AM30" s="263"/>
      <c r="AN30" s="264"/>
      <c r="AO30" s="1127" t="s">
        <v>500</v>
      </c>
      <c r="AP30" s="265"/>
      <c r="AQ30" s="266" t="s">
        <v>501</v>
      </c>
      <c r="AR30" s="267"/>
    </row>
    <row r="31" spans="1:46" ht="13" x14ac:dyDescent="0.2">
      <c r="A31" s="259"/>
      <c r="AK31" s="268"/>
      <c r="AL31" s="269"/>
      <c r="AM31" s="269"/>
      <c r="AN31" s="270"/>
      <c r="AO31" s="1128"/>
      <c r="AP31" s="271" t="s">
        <v>502</v>
      </c>
      <c r="AQ31" s="272" t="s">
        <v>503</v>
      </c>
      <c r="AR31" s="273" t="s">
        <v>504</v>
      </c>
    </row>
    <row r="32" spans="1:46" ht="27" customHeight="1" x14ac:dyDescent="0.2">
      <c r="A32" s="259"/>
      <c r="AK32" s="1143" t="s">
        <v>522</v>
      </c>
      <c r="AL32" s="1144"/>
      <c r="AM32" s="1144"/>
      <c r="AN32" s="1145"/>
      <c r="AO32" s="303">
        <v>3667491</v>
      </c>
      <c r="AP32" s="303">
        <v>32693</v>
      </c>
      <c r="AQ32" s="304">
        <v>38122</v>
      </c>
      <c r="AR32" s="305">
        <v>-14.2</v>
      </c>
    </row>
    <row r="33" spans="1:46" ht="13.5" customHeight="1" x14ac:dyDescent="0.2">
      <c r="A33" s="259"/>
      <c r="AK33" s="1143" t="s">
        <v>523</v>
      </c>
      <c r="AL33" s="1144"/>
      <c r="AM33" s="1144"/>
      <c r="AN33" s="1145"/>
      <c r="AO33" s="303" t="s">
        <v>509</v>
      </c>
      <c r="AP33" s="303" t="s">
        <v>509</v>
      </c>
      <c r="AQ33" s="304" t="s">
        <v>509</v>
      </c>
      <c r="AR33" s="305" t="s">
        <v>509</v>
      </c>
    </row>
    <row r="34" spans="1:46" ht="27" customHeight="1" x14ac:dyDescent="0.2">
      <c r="A34" s="259"/>
      <c r="AK34" s="1143" t="s">
        <v>524</v>
      </c>
      <c r="AL34" s="1144"/>
      <c r="AM34" s="1144"/>
      <c r="AN34" s="1145"/>
      <c r="AO34" s="303" t="s">
        <v>509</v>
      </c>
      <c r="AP34" s="303" t="s">
        <v>509</v>
      </c>
      <c r="AQ34" s="304">
        <v>19</v>
      </c>
      <c r="AR34" s="305" t="s">
        <v>509</v>
      </c>
    </row>
    <row r="35" spans="1:46" ht="27" customHeight="1" x14ac:dyDescent="0.2">
      <c r="A35" s="259"/>
      <c r="AK35" s="1143" t="s">
        <v>525</v>
      </c>
      <c r="AL35" s="1144"/>
      <c r="AM35" s="1144"/>
      <c r="AN35" s="1145"/>
      <c r="AO35" s="303">
        <v>959355</v>
      </c>
      <c r="AP35" s="303">
        <v>8552</v>
      </c>
      <c r="AQ35" s="304">
        <v>11292</v>
      </c>
      <c r="AR35" s="305">
        <v>-24.3</v>
      </c>
    </row>
    <row r="36" spans="1:46" ht="27" customHeight="1" x14ac:dyDescent="0.2">
      <c r="A36" s="259"/>
      <c r="AK36" s="1143" t="s">
        <v>526</v>
      </c>
      <c r="AL36" s="1144"/>
      <c r="AM36" s="1144"/>
      <c r="AN36" s="1145"/>
      <c r="AO36" s="303">
        <v>48388</v>
      </c>
      <c r="AP36" s="303">
        <v>431</v>
      </c>
      <c r="AQ36" s="304">
        <v>1617</v>
      </c>
      <c r="AR36" s="305">
        <v>-73.3</v>
      </c>
    </row>
    <row r="37" spans="1:46" ht="13.5" customHeight="1" x14ac:dyDescent="0.2">
      <c r="A37" s="259"/>
      <c r="AK37" s="1143" t="s">
        <v>527</v>
      </c>
      <c r="AL37" s="1144"/>
      <c r="AM37" s="1144"/>
      <c r="AN37" s="1145"/>
      <c r="AO37" s="303">
        <v>4554</v>
      </c>
      <c r="AP37" s="303">
        <v>41</v>
      </c>
      <c r="AQ37" s="304">
        <v>410</v>
      </c>
      <c r="AR37" s="305">
        <v>-90</v>
      </c>
    </row>
    <row r="38" spans="1:46" ht="27" customHeight="1" x14ac:dyDescent="0.2">
      <c r="A38" s="259"/>
      <c r="AK38" s="1146" t="s">
        <v>528</v>
      </c>
      <c r="AL38" s="1147"/>
      <c r="AM38" s="1147"/>
      <c r="AN38" s="1148"/>
      <c r="AO38" s="306" t="s">
        <v>509</v>
      </c>
      <c r="AP38" s="306" t="s">
        <v>509</v>
      </c>
      <c r="AQ38" s="307">
        <v>1</v>
      </c>
      <c r="AR38" s="295" t="s">
        <v>509</v>
      </c>
      <c r="AS38" s="302"/>
    </row>
    <row r="39" spans="1:46" ht="13" x14ac:dyDescent="0.2">
      <c r="A39" s="259"/>
      <c r="AK39" s="1146" t="s">
        <v>529</v>
      </c>
      <c r="AL39" s="1147"/>
      <c r="AM39" s="1147"/>
      <c r="AN39" s="1148"/>
      <c r="AO39" s="303">
        <v>-402716</v>
      </c>
      <c r="AP39" s="303">
        <v>-3590</v>
      </c>
      <c r="AQ39" s="304">
        <v>-6908</v>
      </c>
      <c r="AR39" s="305">
        <v>-48</v>
      </c>
      <c r="AS39" s="302"/>
    </row>
    <row r="40" spans="1:46" ht="27" customHeight="1" x14ac:dyDescent="0.2">
      <c r="A40" s="259"/>
      <c r="AK40" s="1143" t="s">
        <v>530</v>
      </c>
      <c r="AL40" s="1144"/>
      <c r="AM40" s="1144"/>
      <c r="AN40" s="1145"/>
      <c r="AO40" s="303">
        <v>-2945480</v>
      </c>
      <c r="AP40" s="303">
        <v>-26257</v>
      </c>
      <c r="AQ40" s="304">
        <v>-33487</v>
      </c>
      <c r="AR40" s="305">
        <v>-21.6</v>
      </c>
      <c r="AS40" s="302"/>
    </row>
    <row r="41" spans="1:46" ht="13" x14ac:dyDescent="0.2">
      <c r="A41" s="259"/>
      <c r="AK41" s="1149" t="s">
        <v>299</v>
      </c>
      <c r="AL41" s="1150"/>
      <c r="AM41" s="1150"/>
      <c r="AN41" s="1151"/>
      <c r="AO41" s="303">
        <v>1331592</v>
      </c>
      <c r="AP41" s="303">
        <v>11870</v>
      </c>
      <c r="AQ41" s="304">
        <v>11065</v>
      </c>
      <c r="AR41" s="305">
        <v>7.3</v>
      </c>
      <c r="AS41" s="302"/>
    </row>
    <row r="42" spans="1:46" ht="13" x14ac:dyDescent="0.2">
      <c r="A42" s="259"/>
      <c r="AK42" s="308" t="s">
        <v>531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532</v>
      </c>
    </row>
    <row r="48" spans="1:46" ht="13" x14ac:dyDescent="0.2">
      <c r="A48" s="259"/>
      <c r="AK48" s="313" t="s">
        <v>533</v>
      </c>
      <c r="AL48" s="313"/>
      <c r="AM48" s="313"/>
      <c r="AN48" s="313"/>
      <c r="AO48" s="313"/>
      <c r="AP48" s="313"/>
      <c r="AQ48" s="314"/>
      <c r="AR48" s="313"/>
    </row>
    <row r="49" spans="1:44" ht="13.5" customHeight="1" x14ac:dyDescent="0.2">
      <c r="A49" s="259"/>
      <c r="AK49" s="315"/>
      <c r="AL49" s="316"/>
      <c r="AM49" s="1138" t="s">
        <v>500</v>
      </c>
      <c r="AN49" s="1140" t="s">
        <v>534</v>
      </c>
      <c r="AO49" s="1141"/>
      <c r="AP49" s="1141"/>
      <c r="AQ49" s="1141"/>
      <c r="AR49" s="1142"/>
    </row>
    <row r="50" spans="1:44" ht="13" x14ac:dyDescent="0.2">
      <c r="A50" s="259"/>
      <c r="AK50" s="317"/>
      <c r="AL50" s="318"/>
      <c r="AM50" s="1139"/>
      <c r="AN50" s="319" t="s">
        <v>535</v>
      </c>
      <c r="AO50" s="320" t="s">
        <v>536</v>
      </c>
      <c r="AP50" s="321" t="s">
        <v>537</v>
      </c>
      <c r="AQ50" s="322" t="s">
        <v>538</v>
      </c>
      <c r="AR50" s="323" t="s">
        <v>539</v>
      </c>
    </row>
    <row r="51" spans="1:44" ht="13" x14ac:dyDescent="0.2">
      <c r="A51" s="259"/>
      <c r="AK51" s="315" t="s">
        <v>540</v>
      </c>
      <c r="AL51" s="316"/>
      <c r="AM51" s="324">
        <v>2707839</v>
      </c>
      <c r="AN51" s="325">
        <v>23895</v>
      </c>
      <c r="AO51" s="326">
        <v>-28.2</v>
      </c>
      <c r="AP51" s="327">
        <v>46402</v>
      </c>
      <c r="AQ51" s="328">
        <v>-11.3</v>
      </c>
      <c r="AR51" s="329">
        <v>-16.899999999999999</v>
      </c>
    </row>
    <row r="52" spans="1:44" ht="13" x14ac:dyDescent="0.2">
      <c r="A52" s="259"/>
      <c r="AK52" s="330"/>
      <c r="AL52" s="331" t="s">
        <v>541</v>
      </c>
      <c r="AM52" s="332">
        <v>991477</v>
      </c>
      <c r="AN52" s="333">
        <v>8749</v>
      </c>
      <c r="AO52" s="334">
        <v>-67.8</v>
      </c>
      <c r="AP52" s="335">
        <v>26897</v>
      </c>
      <c r="AQ52" s="336">
        <v>-6.3</v>
      </c>
      <c r="AR52" s="337">
        <v>-61.5</v>
      </c>
    </row>
    <row r="53" spans="1:44" ht="13" x14ac:dyDescent="0.2">
      <c r="A53" s="259"/>
      <c r="AK53" s="315" t="s">
        <v>542</v>
      </c>
      <c r="AL53" s="316"/>
      <c r="AM53" s="324">
        <v>5182381</v>
      </c>
      <c r="AN53" s="325">
        <v>45844</v>
      </c>
      <c r="AO53" s="326">
        <v>91.9</v>
      </c>
      <c r="AP53" s="327">
        <v>66343</v>
      </c>
      <c r="AQ53" s="328">
        <v>43</v>
      </c>
      <c r="AR53" s="329">
        <v>48.9</v>
      </c>
    </row>
    <row r="54" spans="1:44" ht="13" x14ac:dyDescent="0.2">
      <c r="A54" s="259"/>
      <c r="AK54" s="330"/>
      <c r="AL54" s="331" t="s">
        <v>541</v>
      </c>
      <c r="AM54" s="332">
        <v>3773340</v>
      </c>
      <c r="AN54" s="333">
        <v>33380</v>
      </c>
      <c r="AO54" s="334">
        <v>281.5</v>
      </c>
      <c r="AP54" s="335">
        <v>34529</v>
      </c>
      <c r="AQ54" s="336">
        <v>28.4</v>
      </c>
      <c r="AR54" s="337">
        <v>253.1</v>
      </c>
    </row>
    <row r="55" spans="1:44" ht="13" x14ac:dyDescent="0.2">
      <c r="A55" s="259"/>
      <c r="AK55" s="315" t="s">
        <v>543</v>
      </c>
      <c r="AL55" s="316"/>
      <c r="AM55" s="324">
        <v>3673968</v>
      </c>
      <c r="AN55" s="325">
        <v>32573</v>
      </c>
      <c r="AO55" s="326">
        <v>-28.9</v>
      </c>
      <c r="AP55" s="327">
        <v>56416</v>
      </c>
      <c r="AQ55" s="328">
        <v>-15</v>
      </c>
      <c r="AR55" s="329">
        <v>-13.9</v>
      </c>
    </row>
    <row r="56" spans="1:44" ht="13" x14ac:dyDescent="0.2">
      <c r="A56" s="259"/>
      <c r="AK56" s="330"/>
      <c r="AL56" s="331" t="s">
        <v>541</v>
      </c>
      <c r="AM56" s="332">
        <v>2638240</v>
      </c>
      <c r="AN56" s="333">
        <v>23390</v>
      </c>
      <c r="AO56" s="334">
        <v>-29.9</v>
      </c>
      <c r="AP56" s="335">
        <v>32623</v>
      </c>
      <c r="AQ56" s="336">
        <v>-5.5</v>
      </c>
      <c r="AR56" s="337">
        <v>-24.4</v>
      </c>
    </row>
    <row r="57" spans="1:44" ht="13" x14ac:dyDescent="0.2">
      <c r="A57" s="259"/>
      <c r="AK57" s="315" t="s">
        <v>544</v>
      </c>
      <c r="AL57" s="316"/>
      <c r="AM57" s="324">
        <v>5283267</v>
      </c>
      <c r="AN57" s="325">
        <v>47073</v>
      </c>
      <c r="AO57" s="326">
        <v>44.5</v>
      </c>
      <c r="AP57" s="327">
        <v>49217</v>
      </c>
      <c r="AQ57" s="328">
        <v>-12.8</v>
      </c>
      <c r="AR57" s="329">
        <v>57.3</v>
      </c>
    </row>
    <row r="58" spans="1:44" ht="13" x14ac:dyDescent="0.2">
      <c r="A58" s="259"/>
      <c r="AK58" s="330"/>
      <c r="AL58" s="331" t="s">
        <v>541</v>
      </c>
      <c r="AM58" s="332">
        <v>4925284</v>
      </c>
      <c r="AN58" s="333">
        <v>43884</v>
      </c>
      <c r="AO58" s="334">
        <v>87.6</v>
      </c>
      <c r="AP58" s="335">
        <v>27232</v>
      </c>
      <c r="AQ58" s="336">
        <v>-16.5</v>
      </c>
      <c r="AR58" s="337">
        <v>104.1</v>
      </c>
    </row>
    <row r="59" spans="1:44" ht="13" x14ac:dyDescent="0.2">
      <c r="A59" s="259"/>
      <c r="AK59" s="315" t="s">
        <v>545</v>
      </c>
      <c r="AL59" s="316"/>
      <c r="AM59" s="324">
        <v>2011050</v>
      </c>
      <c r="AN59" s="325">
        <v>17927</v>
      </c>
      <c r="AO59" s="326">
        <v>-61.9</v>
      </c>
      <c r="AP59" s="327">
        <v>49211</v>
      </c>
      <c r="AQ59" s="328">
        <v>0</v>
      </c>
      <c r="AR59" s="329">
        <v>-61.9</v>
      </c>
    </row>
    <row r="60" spans="1:44" ht="13" x14ac:dyDescent="0.2">
      <c r="A60" s="259"/>
      <c r="AK60" s="330"/>
      <c r="AL60" s="331" t="s">
        <v>541</v>
      </c>
      <c r="AM60" s="332">
        <v>1437658</v>
      </c>
      <c r="AN60" s="333">
        <v>12816</v>
      </c>
      <c r="AO60" s="334">
        <v>-70.8</v>
      </c>
      <c r="AP60" s="335">
        <v>28367</v>
      </c>
      <c r="AQ60" s="336">
        <v>4.2</v>
      </c>
      <c r="AR60" s="337">
        <v>-75</v>
      </c>
    </row>
    <row r="61" spans="1:44" ht="13" x14ac:dyDescent="0.2">
      <c r="A61" s="259"/>
      <c r="AK61" s="315" t="s">
        <v>546</v>
      </c>
      <c r="AL61" s="338"/>
      <c r="AM61" s="324">
        <v>3771701</v>
      </c>
      <c r="AN61" s="325">
        <v>33462</v>
      </c>
      <c r="AO61" s="326">
        <v>3.5</v>
      </c>
      <c r="AP61" s="327">
        <v>53518</v>
      </c>
      <c r="AQ61" s="339">
        <v>0.8</v>
      </c>
      <c r="AR61" s="329">
        <v>2.7</v>
      </c>
    </row>
    <row r="62" spans="1:44" ht="13" x14ac:dyDescent="0.2">
      <c r="A62" s="259"/>
      <c r="AK62" s="330"/>
      <c r="AL62" s="331" t="s">
        <v>541</v>
      </c>
      <c r="AM62" s="332">
        <v>2753200</v>
      </c>
      <c r="AN62" s="333">
        <v>24444</v>
      </c>
      <c r="AO62" s="334">
        <v>40.1</v>
      </c>
      <c r="AP62" s="335">
        <v>29930</v>
      </c>
      <c r="AQ62" s="336">
        <v>0.9</v>
      </c>
      <c r="AR62" s="337">
        <v>39.200000000000003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aa/k/X9B3fDJ4V9QDYKgWCB3tW5q3z6CUcOMLdda7oC5+RK2ueOhFEzziGGp5a/b0tAmBuNH7wRIKxCs7CvgAA==" saltValue="lx17FGvGls3mp/WCObh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548</v>
      </c>
    </row>
    <row r="121" spans="125:125" ht="13.5" hidden="1" customHeight="1" x14ac:dyDescent="0.2">
      <c r="DU121" s="253"/>
    </row>
  </sheetData>
  <sheetProtection algorithmName="SHA-512" hashValue="LaaXsH4fCUGp9NDtPbpk2VjHyQEToCnZxiRDbjqPSqJtUDYDqNc6t+MokgnIRgRj32l3cDMaX2xKI+/BBLlOjg==" saltValue="+uc7thp/opRn5JmROCF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549</v>
      </c>
    </row>
  </sheetData>
  <sheetProtection algorithmName="SHA-512" hashValue="e45XT3B99bbSz3knhiVgHEp/PjerZMWnNUW7E53T+ek27aa1dcIkVlx1rXYg7/YO7PMrFRFsNJnV/JEZWOBTjw==" saltValue="kU9se+ysdNVzBmGqnngb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52" t="s">
        <v>3</v>
      </c>
      <c r="D47" s="1152"/>
      <c r="E47" s="1153"/>
      <c r="F47" s="11">
        <v>10.85</v>
      </c>
      <c r="G47" s="12">
        <v>11.28</v>
      </c>
      <c r="H47" s="12">
        <v>10.89</v>
      </c>
      <c r="I47" s="12">
        <v>10.39</v>
      </c>
      <c r="J47" s="13">
        <v>10.54</v>
      </c>
    </row>
    <row r="48" spans="2:10" ht="57.75" customHeight="1" x14ac:dyDescent="0.2">
      <c r="B48" s="14"/>
      <c r="C48" s="1154" t="s">
        <v>4</v>
      </c>
      <c r="D48" s="1154"/>
      <c r="E48" s="1155"/>
      <c r="F48" s="15">
        <v>13</v>
      </c>
      <c r="G48" s="16">
        <v>16.14</v>
      </c>
      <c r="H48" s="16">
        <v>18.43</v>
      </c>
      <c r="I48" s="16">
        <v>19.29</v>
      </c>
      <c r="J48" s="17">
        <v>19.57</v>
      </c>
    </row>
    <row r="49" spans="2:10" ht="57.75" customHeight="1" thickBot="1" x14ac:dyDescent="0.25">
      <c r="B49" s="18"/>
      <c r="C49" s="1156" t="s">
        <v>5</v>
      </c>
      <c r="D49" s="1156"/>
      <c r="E49" s="1157"/>
      <c r="F49" s="19">
        <v>1.47</v>
      </c>
      <c r="G49" s="20">
        <v>3.68</v>
      </c>
      <c r="H49" s="20">
        <v>2.84</v>
      </c>
      <c r="I49" s="20">
        <v>2.38</v>
      </c>
      <c r="J49" s="21">
        <v>0.01</v>
      </c>
    </row>
    <row r="50" spans="2:10" ht="13" x14ac:dyDescent="0.2"/>
  </sheetData>
  <sheetProtection algorithmName="SHA-512" hashValue="mL8NPtB3yXUF9LjgZeLBUEUoFz3QeDNgh07Eg7zhk451ZPMs1Aj/c6B2tJAm3Woe9/SXyTU4LVJ2q5Ro503ijg==" saltValue="35kA6cWzY0wmPkvIONZ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62" t="s">
        <v>555</v>
      </c>
      <c r="D34" s="1162"/>
      <c r="E34" s="1163"/>
      <c r="F34" s="32">
        <v>13.03</v>
      </c>
      <c r="G34" s="33">
        <v>16.13</v>
      </c>
      <c r="H34" s="33">
        <v>18.61</v>
      </c>
      <c r="I34" s="33">
        <v>19.399999999999999</v>
      </c>
      <c r="J34" s="34">
        <v>19.559999999999999</v>
      </c>
      <c r="K34" s="22"/>
      <c r="L34" s="22"/>
      <c r="M34" s="22"/>
      <c r="N34" s="22"/>
      <c r="O34" s="22"/>
      <c r="P34" s="22"/>
    </row>
    <row r="35" spans="1:16" ht="39" customHeight="1" x14ac:dyDescent="0.2">
      <c r="A35" s="22"/>
      <c r="B35" s="35"/>
      <c r="C35" s="1158" t="s">
        <v>556</v>
      </c>
      <c r="D35" s="1158"/>
      <c r="E35" s="1159"/>
      <c r="F35" s="36">
        <v>10.4</v>
      </c>
      <c r="G35" s="37">
        <v>10.18</v>
      </c>
      <c r="H35" s="37">
        <v>10.15</v>
      </c>
      <c r="I35" s="37">
        <v>10.210000000000001</v>
      </c>
      <c r="J35" s="38">
        <v>10.78</v>
      </c>
      <c r="K35" s="22"/>
      <c r="L35" s="22"/>
      <c r="M35" s="22"/>
      <c r="N35" s="22"/>
      <c r="O35" s="22"/>
      <c r="P35" s="22"/>
    </row>
    <row r="36" spans="1:16" ht="39" customHeight="1" x14ac:dyDescent="0.2">
      <c r="A36" s="22"/>
      <c r="B36" s="35"/>
      <c r="C36" s="1158" t="s">
        <v>557</v>
      </c>
      <c r="D36" s="1158"/>
      <c r="E36" s="1159"/>
      <c r="F36" s="36">
        <v>1.42</v>
      </c>
      <c r="G36" s="37">
        <v>1.04</v>
      </c>
      <c r="H36" s="37">
        <v>1.29</v>
      </c>
      <c r="I36" s="37">
        <v>1.42</v>
      </c>
      <c r="J36" s="38">
        <v>2.65</v>
      </c>
      <c r="K36" s="22"/>
      <c r="L36" s="22"/>
      <c r="M36" s="22"/>
      <c r="N36" s="22"/>
      <c r="O36" s="22"/>
      <c r="P36" s="22"/>
    </row>
    <row r="37" spans="1:16" ht="39" customHeight="1" x14ac:dyDescent="0.2">
      <c r="A37" s="22"/>
      <c r="B37" s="35"/>
      <c r="C37" s="1158" t="s">
        <v>558</v>
      </c>
      <c r="D37" s="1158"/>
      <c r="E37" s="1159"/>
      <c r="F37" s="36">
        <v>3.37</v>
      </c>
      <c r="G37" s="37">
        <v>3.04</v>
      </c>
      <c r="H37" s="37">
        <v>2.35</v>
      </c>
      <c r="I37" s="37">
        <v>1.66</v>
      </c>
      <c r="J37" s="38">
        <v>1.22</v>
      </c>
      <c r="K37" s="22"/>
      <c r="L37" s="22"/>
      <c r="M37" s="22"/>
      <c r="N37" s="22"/>
      <c r="O37" s="22"/>
      <c r="P37" s="22"/>
    </row>
    <row r="38" spans="1:16" ht="39" customHeight="1" x14ac:dyDescent="0.2">
      <c r="A38" s="22"/>
      <c r="B38" s="35"/>
      <c r="C38" s="1158" t="s">
        <v>559</v>
      </c>
      <c r="D38" s="1158"/>
      <c r="E38" s="1159"/>
      <c r="F38" s="36">
        <v>0.35</v>
      </c>
      <c r="G38" s="37">
        <v>0.34</v>
      </c>
      <c r="H38" s="37">
        <v>0.18</v>
      </c>
      <c r="I38" s="37">
        <v>0.35</v>
      </c>
      <c r="J38" s="38">
        <v>0.28999999999999998</v>
      </c>
      <c r="K38" s="22"/>
      <c r="L38" s="22"/>
      <c r="M38" s="22"/>
      <c r="N38" s="22"/>
      <c r="O38" s="22"/>
      <c r="P38" s="22"/>
    </row>
    <row r="39" spans="1:16" ht="39" customHeight="1" x14ac:dyDescent="0.2">
      <c r="A39" s="22"/>
      <c r="B39" s="35"/>
      <c r="C39" s="1158" t="s">
        <v>560</v>
      </c>
      <c r="D39" s="1158"/>
      <c r="E39" s="1159"/>
      <c r="F39" s="36">
        <v>0.17</v>
      </c>
      <c r="G39" s="37">
        <v>0.1</v>
      </c>
      <c r="H39" s="37">
        <v>0.15</v>
      </c>
      <c r="I39" s="37">
        <v>0.22</v>
      </c>
      <c r="J39" s="38">
        <v>0.25</v>
      </c>
      <c r="K39" s="22"/>
      <c r="L39" s="22"/>
      <c r="M39" s="22"/>
      <c r="N39" s="22"/>
      <c r="O39" s="22"/>
      <c r="P39" s="22"/>
    </row>
    <row r="40" spans="1:16" ht="39" customHeight="1" x14ac:dyDescent="0.2">
      <c r="A40" s="22"/>
      <c r="B40" s="35"/>
      <c r="C40" s="1158" t="s">
        <v>561</v>
      </c>
      <c r="D40" s="1158"/>
      <c r="E40" s="1159"/>
      <c r="F40" s="36" t="s">
        <v>562</v>
      </c>
      <c r="G40" s="37" t="s">
        <v>563</v>
      </c>
      <c r="H40" s="37" t="s">
        <v>564</v>
      </c>
      <c r="I40" s="37" t="s">
        <v>565</v>
      </c>
      <c r="J40" s="38">
        <v>0.12</v>
      </c>
      <c r="K40" s="22"/>
      <c r="L40" s="22"/>
      <c r="M40" s="22"/>
      <c r="N40" s="22"/>
      <c r="O40" s="22"/>
      <c r="P40" s="22"/>
    </row>
    <row r="41" spans="1:16" ht="39" customHeight="1" x14ac:dyDescent="0.2">
      <c r="A41" s="22"/>
      <c r="B41" s="35"/>
      <c r="C41" s="1158" t="s">
        <v>566</v>
      </c>
      <c r="D41" s="1158"/>
      <c r="E41" s="1159"/>
      <c r="F41" s="36">
        <v>0.11</v>
      </c>
      <c r="G41" s="37">
        <v>0.12</v>
      </c>
      <c r="H41" s="37">
        <v>0.1</v>
      </c>
      <c r="I41" s="37">
        <v>0.11</v>
      </c>
      <c r="J41" s="38">
        <v>0.1</v>
      </c>
      <c r="K41" s="22"/>
      <c r="L41" s="22"/>
      <c r="M41" s="22"/>
      <c r="N41" s="22"/>
      <c r="O41" s="22"/>
      <c r="P41" s="22"/>
    </row>
    <row r="42" spans="1:16" ht="39" customHeight="1" x14ac:dyDescent="0.2">
      <c r="A42" s="22"/>
      <c r="B42" s="39"/>
      <c r="C42" s="1158" t="s">
        <v>567</v>
      </c>
      <c r="D42" s="1158"/>
      <c r="E42" s="1159"/>
      <c r="F42" s="36" t="s">
        <v>509</v>
      </c>
      <c r="G42" s="37" t="s">
        <v>509</v>
      </c>
      <c r="H42" s="37" t="s">
        <v>509</v>
      </c>
      <c r="I42" s="37" t="s">
        <v>509</v>
      </c>
      <c r="J42" s="38" t="s">
        <v>509</v>
      </c>
      <c r="K42" s="22"/>
      <c r="L42" s="22"/>
      <c r="M42" s="22"/>
      <c r="N42" s="22"/>
      <c r="O42" s="22"/>
      <c r="P42" s="22"/>
    </row>
    <row r="43" spans="1:16" ht="39" customHeight="1" thickBot="1" x14ac:dyDescent="0.25">
      <c r="A43" s="22"/>
      <c r="B43" s="40"/>
      <c r="C43" s="1160" t="s">
        <v>568</v>
      </c>
      <c r="D43" s="1160"/>
      <c r="E43" s="1161"/>
      <c r="F43" s="41">
        <v>1.62</v>
      </c>
      <c r="G43" s="42">
        <v>0.94</v>
      </c>
      <c r="H43" s="42">
        <v>0.84</v>
      </c>
      <c r="I43" s="42">
        <v>0.05</v>
      </c>
      <c r="J43" s="43">
        <v>0.05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DDbgP0EiewK5cmBEhICnjVZbs89Zb4RjmVZPMBrcfzc1pVQvn3pH5imB/Oo/h/4B5keij5+GJDHJK6IAP3o3Q==" saltValue="FC65xPnY1p55IfmswvhO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3440</v>
      </c>
      <c r="L45" s="58">
        <v>3205</v>
      </c>
      <c r="M45" s="58">
        <v>3210</v>
      </c>
      <c r="N45" s="58">
        <v>3562</v>
      </c>
      <c r="O45" s="59">
        <v>3667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509</v>
      </c>
      <c r="L46" s="62" t="s">
        <v>509</v>
      </c>
      <c r="M46" s="62" t="s">
        <v>509</v>
      </c>
      <c r="N46" s="62" t="s">
        <v>509</v>
      </c>
      <c r="O46" s="63" t="s">
        <v>509</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509</v>
      </c>
      <c r="L47" s="62" t="s">
        <v>509</v>
      </c>
      <c r="M47" s="62" t="s">
        <v>509</v>
      </c>
      <c r="N47" s="62" t="s">
        <v>509</v>
      </c>
      <c r="O47" s="63" t="s">
        <v>509</v>
      </c>
      <c r="P47" s="46"/>
      <c r="Q47" s="46"/>
      <c r="R47" s="46"/>
      <c r="S47" s="46"/>
      <c r="T47" s="46"/>
      <c r="U47" s="46"/>
    </row>
    <row r="48" spans="1:21" ht="30.75" customHeight="1" x14ac:dyDescent="0.2">
      <c r="A48" s="46"/>
      <c r="B48" s="1166"/>
      <c r="C48" s="1167"/>
      <c r="D48" s="60"/>
      <c r="E48" s="1172" t="s">
        <v>15</v>
      </c>
      <c r="F48" s="1172"/>
      <c r="G48" s="1172"/>
      <c r="H48" s="1172"/>
      <c r="I48" s="1172"/>
      <c r="J48" s="1173"/>
      <c r="K48" s="61">
        <v>997</v>
      </c>
      <c r="L48" s="62">
        <v>996</v>
      </c>
      <c r="M48" s="62">
        <v>975</v>
      </c>
      <c r="N48" s="62">
        <v>969</v>
      </c>
      <c r="O48" s="63">
        <v>959</v>
      </c>
      <c r="P48" s="46"/>
      <c r="Q48" s="46"/>
      <c r="R48" s="46"/>
      <c r="S48" s="46"/>
      <c r="T48" s="46"/>
      <c r="U48" s="46"/>
    </row>
    <row r="49" spans="1:21" ht="30.75" customHeight="1" x14ac:dyDescent="0.2">
      <c r="A49" s="46"/>
      <c r="B49" s="1166"/>
      <c r="C49" s="1167"/>
      <c r="D49" s="60"/>
      <c r="E49" s="1172" t="s">
        <v>16</v>
      </c>
      <c r="F49" s="1172"/>
      <c r="G49" s="1172"/>
      <c r="H49" s="1172"/>
      <c r="I49" s="1172"/>
      <c r="J49" s="1173"/>
      <c r="K49" s="61">
        <v>49</v>
      </c>
      <c r="L49" s="62">
        <v>43</v>
      </c>
      <c r="M49" s="62">
        <v>43</v>
      </c>
      <c r="N49" s="62">
        <v>49</v>
      </c>
      <c r="O49" s="63">
        <v>48</v>
      </c>
      <c r="P49" s="46"/>
      <c r="Q49" s="46"/>
      <c r="R49" s="46"/>
      <c r="S49" s="46"/>
      <c r="T49" s="46"/>
      <c r="U49" s="46"/>
    </row>
    <row r="50" spans="1:21" ht="30.75" customHeight="1" x14ac:dyDescent="0.2">
      <c r="A50" s="46"/>
      <c r="B50" s="1166"/>
      <c r="C50" s="1167"/>
      <c r="D50" s="60"/>
      <c r="E50" s="1172" t="s">
        <v>17</v>
      </c>
      <c r="F50" s="1172"/>
      <c r="G50" s="1172"/>
      <c r="H50" s="1172"/>
      <c r="I50" s="1172"/>
      <c r="J50" s="1173"/>
      <c r="K50" s="61">
        <v>49</v>
      </c>
      <c r="L50" s="62">
        <v>29</v>
      </c>
      <c r="M50" s="62">
        <v>15</v>
      </c>
      <c r="N50" s="62">
        <v>9</v>
      </c>
      <c r="O50" s="63">
        <v>5</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509</v>
      </c>
      <c r="L51" s="62" t="s">
        <v>509</v>
      </c>
      <c r="M51" s="62" t="s">
        <v>509</v>
      </c>
      <c r="N51" s="62" t="s">
        <v>509</v>
      </c>
      <c r="O51" s="63" t="s">
        <v>509</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3457</v>
      </c>
      <c r="L52" s="62">
        <v>3396</v>
      </c>
      <c r="M52" s="62">
        <v>3310</v>
      </c>
      <c r="N52" s="62">
        <v>3318</v>
      </c>
      <c r="O52" s="63">
        <v>3348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1078</v>
      </c>
      <c r="L53" s="67">
        <v>877</v>
      </c>
      <c r="M53" s="67">
        <v>933</v>
      </c>
      <c r="N53" s="67">
        <v>1271</v>
      </c>
      <c r="O53" s="68">
        <v>1331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3">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509</v>
      </c>
      <c r="L58" s="82" t="s">
        <v>509</v>
      </c>
      <c r="M58" s="82" t="s">
        <v>509</v>
      </c>
      <c r="N58" s="82" t="s">
        <v>509</v>
      </c>
      <c r="O58" s="83" t="s">
        <v>509</v>
      </c>
    </row>
    <row r="59" spans="1:21" ht="31.5" customHeight="1" x14ac:dyDescent="0.2">
      <c r="B59" s="1182"/>
      <c r="C59" s="1183"/>
      <c r="D59" s="1189" t="s">
        <v>28</v>
      </c>
      <c r="E59" s="1190"/>
      <c r="F59" s="1190"/>
      <c r="G59" s="1190"/>
      <c r="H59" s="1190"/>
      <c r="I59" s="1190"/>
      <c r="J59" s="1191"/>
      <c r="K59" s="84" t="s">
        <v>509</v>
      </c>
      <c r="L59" s="85" t="s">
        <v>509</v>
      </c>
      <c r="M59" s="85" t="s">
        <v>509</v>
      </c>
      <c r="N59" s="85" t="s">
        <v>509</v>
      </c>
      <c r="O59" s="86" t="s">
        <v>509</v>
      </c>
    </row>
    <row r="60" spans="1:21" ht="31.5" customHeight="1" thickBot="1" x14ac:dyDescent="0.25">
      <c r="B60" s="1184"/>
      <c r="C60" s="1185"/>
      <c r="D60" s="1192" t="s">
        <v>29</v>
      </c>
      <c r="E60" s="1193"/>
      <c r="F60" s="1193"/>
      <c r="G60" s="1193"/>
      <c r="H60" s="1193"/>
      <c r="I60" s="1193"/>
      <c r="J60" s="1194"/>
      <c r="K60" s="87" t="s">
        <v>509</v>
      </c>
      <c r="L60" s="88" t="s">
        <v>509</v>
      </c>
      <c r="M60" s="88" t="s">
        <v>509</v>
      </c>
      <c r="N60" s="88" t="s">
        <v>509</v>
      </c>
      <c r="O60" s="89" t="s">
        <v>509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ZCGrlXcd37FaNcSftQy8TyicnPiKNDjkGZk9Iw0wZnpUlKdMiP9od3GIIFmqUuhTo0FfTZ/fbHzLr3P8iEM9w==" saltValue="EKAzBY1XeT92wxkvADxK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550</v>
      </c>
      <c r="J40" s="101" t="s">
        <v>551</v>
      </c>
      <c r="K40" s="101" t="s">
        <v>552</v>
      </c>
      <c r="L40" s="101" t="s">
        <v>553</v>
      </c>
      <c r="M40" s="102" t="s">
        <v>554</v>
      </c>
    </row>
    <row r="41" spans="2:13" ht="27.75" customHeight="1" x14ac:dyDescent="0.2">
      <c r="B41" s="1195" t="s">
        <v>32</v>
      </c>
      <c r="C41" s="1196"/>
      <c r="D41" s="103"/>
      <c r="E41" s="1201" t="s">
        <v>33</v>
      </c>
      <c r="F41" s="1201"/>
      <c r="G41" s="1201"/>
      <c r="H41" s="1202"/>
      <c r="I41" s="342">
        <v>32131</v>
      </c>
      <c r="J41" s="343">
        <v>32941</v>
      </c>
      <c r="K41" s="343">
        <v>32924</v>
      </c>
      <c r="L41" s="343">
        <v>31166</v>
      </c>
      <c r="M41" s="344">
        <v>28761</v>
      </c>
    </row>
    <row r="42" spans="2:13" ht="27.75" customHeight="1" x14ac:dyDescent="0.2">
      <c r="B42" s="1197"/>
      <c r="C42" s="1198"/>
      <c r="D42" s="104"/>
      <c r="E42" s="1203" t="s">
        <v>34</v>
      </c>
      <c r="F42" s="1203"/>
      <c r="G42" s="1203"/>
      <c r="H42" s="1204"/>
      <c r="I42" s="345">
        <v>64</v>
      </c>
      <c r="J42" s="346">
        <v>35</v>
      </c>
      <c r="K42" s="346">
        <v>20</v>
      </c>
      <c r="L42" s="346">
        <v>11</v>
      </c>
      <c r="M42" s="347">
        <v>7</v>
      </c>
    </row>
    <row r="43" spans="2:13" ht="27.75" customHeight="1" x14ac:dyDescent="0.2">
      <c r="B43" s="1197"/>
      <c r="C43" s="1198"/>
      <c r="D43" s="104"/>
      <c r="E43" s="1203" t="s">
        <v>35</v>
      </c>
      <c r="F43" s="1203"/>
      <c r="G43" s="1203"/>
      <c r="H43" s="1204"/>
      <c r="I43" s="345">
        <v>8013</v>
      </c>
      <c r="J43" s="346">
        <v>6781</v>
      </c>
      <c r="K43" s="346">
        <v>5669</v>
      </c>
      <c r="L43" s="346">
        <v>5357</v>
      </c>
      <c r="M43" s="347">
        <v>5228</v>
      </c>
    </row>
    <row r="44" spans="2:13" ht="27.75" customHeight="1" x14ac:dyDescent="0.2">
      <c r="B44" s="1197"/>
      <c r="C44" s="1198"/>
      <c r="D44" s="104"/>
      <c r="E44" s="1203" t="s">
        <v>36</v>
      </c>
      <c r="F44" s="1203"/>
      <c r="G44" s="1203"/>
      <c r="H44" s="1204"/>
      <c r="I44" s="345">
        <v>311</v>
      </c>
      <c r="J44" s="346">
        <v>257</v>
      </c>
      <c r="K44" s="346">
        <v>270</v>
      </c>
      <c r="L44" s="346">
        <v>209</v>
      </c>
      <c r="M44" s="347">
        <v>150</v>
      </c>
    </row>
    <row r="45" spans="2:13" ht="27.75" customHeight="1" x14ac:dyDescent="0.2">
      <c r="B45" s="1197"/>
      <c r="C45" s="1198"/>
      <c r="D45" s="104"/>
      <c r="E45" s="1203" t="s">
        <v>37</v>
      </c>
      <c r="F45" s="1203"/>
      <c r="G45" s="1203"/>
      <c r="H45" s="1204"/>
      <c r="I45" s="345">
        <v>6633</v>
      </c>
      <c r="J45" s="346">
        <v>6826</v>
      </c>
      <c r="K45" s="346">
        <v>6862</v>
      </c>
      <c r="L45" s="346">
        <v>6781</v>
      </c>
      <c r="M45" s="347">
        <v>6727</v>
      </c>
    </row>
    <row r="46" spans="2:13" ht="27.75" customHeight="1" x14ac:dyDescent="0.2">
      <c r="B46" s="1197"/>
      <c r="C46" s="1198"/>
      <c r="D46" s="105"/>
      <c r="E46" s="1203" t="s">
        <v>38</v>
      </c>
      <c r="F46" s="1203"/>
      <c r="G46" s="1203"/>
      <c r="H46" s="1204"/>
      <c r="I46" s="345">
        <v>7</v>
      </c>
      <c r="J46" s="346">
        <v>7</v>
      </c>
      <c r="K46" s="346">
        <v>6</v>
      </c>
      <c r="L46" s="346">
        <v>7</v>
      </c>
      <c r="M46" s="347">
        <v>6</v>
      </c>
    </row>
    <row r="47" spans="2:13" ht="27.75" customHeight="1" x14ac:dyDescent="0.2">
      <c r="B47" s="1197"/>
      <c r="C47" s="1198"/>
      <c r="D47" s="106"/>
      <c r="E47" s="1205" t="s">
        <v>39</v>
      </c>
      <c r="F47" s="1206"/>
      <c r="G47" s="1206"/>
      <c r="H47" s="1207"/>
      <c r="I47" s="345" t="s">
        <v>509</v>
      </c>
      <c r="J47" s="346" t="s">
        <v>509</v>
      </c>
      <c r="K47" s="346" t="s">
        <v>509</v>
      </c>
      <c r="L47" s="346" t="s">
        <v>509</v>
      </c>
      <c r="M47" s="347" t="s">
        <v>509</v>
      </c>
    </row>
    <row r="48" spans="2:13" ht="27.75" customHeight="1" x14ac:dyDescent="0.2">
      <c r="B48" s="1197"/>
      <c r="C48" s="1198"/>
      <c r="D48" s="104"/>
      <c r="E48" s="1203" t="s">
        <v>40</v>
      </c>
      <c r="F48" s="1203"/>
      <c r="G48" s="1203"/>
      <c r="H48" s="1204"/>
      <c r="I48" s="345" t="s">
        <v>509</v>
      </c>
      <c r="J48" s="346" t="s">
        <v>509</v>
      </c>
      <c r="K48" s="346" t="s">
        <v>509</v>
      </c>
      <c r="L48" s="346" t="s">
        <v>509</v>
      </c>
      <c r="M48" s="347" t="s">
        <v>509</v>
      </c>
    </row>
    <row r="49" spans="2:13" ht="27.75" customHeight="1" x14ac:dyDescent="0.2">
      <c r="B49" s="1199"/>
      <c r="C49" s="1200"/>
      <c r="D49" s="104"/>
      <c r="E49" s="1203" t="s">
        <v>41</v>
      </c>
      <c r="F49" s="1203"/>
      <c r="G49" s="1203"/>
      <c r="H49" s="1204"/>
      <c r="I49" s="345" t="s">
        <v>509</v>
      </c>
      <c r="J49" s="346" t="s">
        <v>509</v>
      </c>
      <c r="K49" s="346" t="s">
        <v>509</v>
      </c>
      <c r="L49" s="346" t="s">
        <v>509</v>
      </c>
      <c r="M49" s="347" t="s">
        <v>509</v>
      </c>
    </row>
    <row r="50" spans="2:13" ht="27.75" customHeight="1" x14ac:dyDescent="0.2">
      <c r="B50" s="1208" t="s">
        <v>42</v>
      </c>
      <c r="C50" s="1209"/>
      <c r="D50" s="107"/>
      <c r="E50" s="1203" t="s">
        <v>43</v>
      </c>
      <c r="F50" s="1203"/>
      <c r="G50" s="1203"/>
      <c r="H50" s="1204"/>
      <c r="I50" s="345">
        <v>10674</v>
      </c>
      <c r="J50" s="346">
        <v>10716</v>
      </c>
      <c r="K50" s="346">
        <v>10314</v>
      </c>
      <c r="L50" s="346">
        <v>7717</v>
      </c>
      <c r="M50" s="347">
        <v>9555</v>
      </c>
    </row>
    <row r="51" spans="2:13" ht="27.75" customHeight="1" x14ac:dyDescent="0.2">
      <c r="B51" s="1197"/>
      <c r="C51" s="1198"/>
      <c r="D51" s="104"/>
      <c r="E51" s="1203" t="s">
        <v>44</v>
      </c>
      <c r="F51" s="1203"/>
      <c r="G51" s="1203"/>
      <c r="H51" s="1204"/>
      <c r="I51" s="345">
        <v>4446</v>
      </c>
      <c r="J51" s="346">
        <v>4377</v>
      </c>
      <c r="K51" s="346">
        <v>4173</v>
      </c>
      <c r="L51" s="346">
        <v>3858</v>
      </c>
      <c r="M51" s="347">
        <v>3713</v>
      </c>
    </row>
    <row r="52" spans="2:13" ht="27.75" customHeight="1" x14ac:dyDescent="0.2">
      <c r="B52" s="1199"/>
      <c r="C52" s="1200"/>
      <c r="D52" s="104"/>
      <c r="E52" s="1203" t="s">
        <v>45</v>
      </c>
      <c r="F52" s="1203"/>
      <c r="G52" s="1203"/>
      <c r="H52" s="1204"/>
      <c r="I52" s="345">
        <v>34796</v>
      </c>
      <c r="J52" s="346">
        <v>33894</v>
      </c>
      <c r="K52" s="346">
        <v>32869</v>
      </c>
      <c r="L52" s="346">
        <v>32004</v>
      </c>
      <c r="M52" s="347">
        <v>30044</v>
      </c>
    </row>
    <row r="53" spans="2:13" ht="27.75" customHeight="1" thickBot="1" x14ac:dyDescent="0.25">
      <c r="B53" s="1210" t="s">
        <v>46</v>
      </c>
      <c r="C53" s="1211"/>
      <c r="D53" s="108"/>
      <c r="E53" s="1212" t="s">
        <v>47</v>
      </c>
      <c r="F53" s="1212"/>
      <c r="G53" s="1212"/>
      <c r="H53" s="1213"/>
      <c r="I53" s="348">
        <v>-2755</v>
      </c>
      <c r="J53" s="349">
        <v>-2139</v>
      </c>
      <c r="K53" s="349">
        <v>-1603</v>
      </c>
      <c r="L53" s="349">
        <v>-49</v>
      </c>
      <c r="M53" s="350">
        <v>-2432</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IivnzIFp1rAuhPrIE2skq4hrlv/6yctFrS4caQNctQrXJ1Vte5cy1AUzn8DrXRGzgg9Fd5jVVHG1ISjwJp0reg==" saltValue="uGzaBAR/qdp4NFwZc+36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552</v>
      </c>
      <c r="G54" s="117" t="s">
        <v>553</v>
      </c>
      <c r="H54" s="118" t="s">
        <v>554</v>
      </c>
    </row>
    <row r="55" spans="2:8" ht="52.5" customHeight="1" x14ac:dyDescent="0.2">
      <c r="B55" s="119"/>
      <c r="C55" s="1222" t="s">
        <v>50</v>
      </c>
      <c r="D55" s="1222"/>
      <c r="E55" s="1223"/>
      <c r="F55" s="120">
        <v>2745</v>
      </c>
      <c r="G55" s="120">
        <v>2727</v>
      </c>
      <c r="H55" s="121">
        <v>2728</v>
      </c>
    </row>
    <row r="56" spans="2:8" ht="52.5" customHeight="1" x14ac:dyDescent="0.2">
      <c r="B56" s="122"/>
      <c r="C56" s="1224" t="s">
        <v>51</v>
      </c>
      <c r="D56" s="1224"/>
      <c r="E56" s="1225"/>
      <c r="F56" s="123">
        <v>364</v>
      </c>
      <c r="G56" s="123">
        <v>137</v>
      </c>
      <c r="H56" s="124">
        <v>137</v>
      </c>
    </row>
    <row r="57" spans="2:8" ht="53.25" customHeight="1" x14ac:dyDescent="0.2">
      <c r="B57" s="122"/>
      <c r="C57" s="1226" t="s">
        <v>52</v>
      </c>
      <c r="D57" s="1226"/>
      <c r="E57" s="1227"/>
      <c r="F57" s="125">
        <v>6134</v>
      </c>
      <c r="G57" s="125">
        <v>3651</v>
      </c>
      <c r="H57" s="126">
        <v>5439</v>
      </c>
    </row>
    <row r="58" spans="2:8" ht="45.75" customHeight="1" x14ac:dyDescent="0.2">
      <c r="B58" s="127"/>
      <c r="C58" s="1214" t="s">
        <v>589</v>
      </c>
      <c r="D58" s="1215"/>
      <c r="E58" s="1216"/>
      <c r="F58" s="128">
        <v>1863</v>
      </c>
      <c r="G58" s="128">
        <v>2994</v>
      </c>
      <c r="H58" s="129">
        <v>4669</v>
      </c>
    </row>
    <row r="59" spans="2:8" ht="45.75" customHeight="1" x14ac:dyDescent="0.2">
      <c r="B59" s="127"/>
      <c r="C59" s="1214" t="s">
        <v>590</v>
      </c>
      <c r="D59" s="1215"/>
      <c r="E59" s="1216"/>
      <c r="F59" s="128">
        <v>495</v>
      </c>
      <c r="G59" s="128">
        <v>497</v>
      </c>
      <c r="H59" s="129">
        <v>500</v>
      </c>
    </row>
    <row r="60" spans="2:8" ht="45.75" customHeight="1" x14ac:dyDescent="0.2">
      <c r="B60" s="127"/>
      <c r="C60" s="1214" t="s">
        <v>591</v>
      </c>
      <c r="D60" s="1215"/>
      <c r="E60" s="1216"/>
      <c r="F60" s="128">
        <v>98</v>
      </c>
      <c r="G60" s="128">
        <v>118</v>
      </c>
      <c r="H60" s="129">
        <v>226</v>
      </c>
    </row>
    <row r="61" spans="2:8" ht="45.75" customHeight="1" x14ac:dyDescent="0.2">
      <c r="B61" s="127"/>
      <c r="C61" s="1214" t="s">
        <v>592</v>
      </c>
      <c r="D61" s="1215"/>
      <c r="E61" s="1216"/>
      <c r="F61" s="128">
        <v>16</v>
      </c>
      <c r="G61" s="128">
        <v>35</v>
      </c>
      <c r="H61" s="129">
        <v>37</v>
      </c>
    </row>
    <row r="62" spans="2:8" ht="45.75" customHeight="1" thickBot="1" x14ac:dyDescent="0.25">
      <c r="B62" s="130"/>
      <c r="C62" s="1217" t="s">
        <v>593</v>
      </c>
      <c r="D62" s="1218"/>
      <c r="E62" s="1219"/>
      <c r="F62" s="131">
        <v>5</v>
      </c>
      <c r="G62" s="131">
        <v>5</v>
      </c>
      <c r="H62" s="132">
        <v>5</v>
      </c>
    </row>
    <row r="63" spans="2:8" ht="52.5" customHeight="1" thickBot="1" x14ac:dyDescent="0.25">
      <c r="B63" s="133"/>
      <c r="C63" s="1220" t="s">
        <v>53</v>
      </c>
      <c r="D63" s="1220"/>
      <c r="E63" s="1221"/>
      <c r="F63" s="134">
        <v>9243</v>
      </c>
      <c r="G63" s="134">
        <v>6515</v>
      </c>
      <c r="H63" s="135">
        <v>8304</v>
      </c>
    </row>
    <row r="64" spans="2:8" ht="13" x14ac:dyDescent="0.2"/>
  </sheetData>
  <sheetProtection algorithmName="SHA-512" hashValue="FHTdJsidlJ1gg+3ZuYbpUlFOd+y0/JptNYGzN9mcFLGltdocsLz7QORje32pPN0kzrt3AkjSqXqtR4bT7Ayw1w==" saltValue="wV9ypEJQHlsvi3fyxUbh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596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597</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550</v>
      </c>
      <c r="BQ50" s="1233"/>
      <c r="BR50" s="1233"/>
      <c r="BS50" s="1233"/>
      <c r="BT50" s="1233"/>
      <c r="BU50" s="1233"/>
      <c r="BV50" s="1233"/>
      <c r="BW50" s="1233"/>
      <c r="BX50" s="1233" t="s">
        <v>551</v>
      </c>
      <c r="BY50" s="1233"/>
      <c r="BZ50" s="1233"/>
      <c r="CA50" s="1233"/>
      <c r="CB50" s="1233"/>
      <c r="CC50" s="1233"/>
      <c r="CD50" s="1233"/>
      <c r="CE50" s="1233"/>
      <c r="CF50" s="1233" t="s">
        <v>552</v>
      </c>
      <c r="CG50" s="1233"/>
      <c r="CH50" s="1233"/>
      <c r="CI50" s="1233"/>
      <c r="CJ50" s="1233"/>
      <c r="CK50" s="1233"/>
      <c r="CL50" s="1233"/>
      <c r="CM50" s="1233"/>
      <c r="CN50" s="1233" t="s">
        <v>553</v>
      </c>
      <c r="CO50" s="1233"/>
      <c r="CP50" s="1233"/>
      <c r="CQ50" s="1233"/>
      <c r="CR50" s="1233"/>
      <c r="CS50" s="1233"/>
      <c r="CT50" s="1233"/>
      <c r="CU50" s="1233"/>
      <c r="CV50" s="1233" t="s">
        <v>554</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598</v>
      </c>
      <c r="AO51" s="1231"/>
      <c r="AP51" s="1231"/>
      <c r="AQ51" s="1231"/>
      <c r="AR51" s="1231"/>
      <c r="AS51" s="1231"/>
      <c r="AT51" s="1231"/>
      <c r="AU51" s="1231"/>
      <c r="AV51" s="1231"/>
      <c r="AW51" s="1231"/>
      <c r="AX51" s="1231"/>
      <c r="AY51" s="1231"/>
      <c r="AZ51" s="1231"/>
      <c r="BA51" s="1231"/>
      <c r="BB51" s="1231" t="s">
        <v>599</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600</v>
      </c>
      <c r="BC53" s="1231"/>
      <c r="BD53" s="1231"/>
      <c r="BE53" s="1231"/>
      <c r="BF53" s="1231"/>
      <c r="BG53" s="1231"/>
      <c r="BH53" s="1231"/>
      <c r="BI53" s="1231"/>
      <c r="BJ53" s="1231"/>
      <c r="BK53" s="1231"/>
      <c r="BL53" s="1231"/>
      <c r="BM53" s="1231"/>
      <c r="BN53" s="1231"/>
      <c r="BO53" s="1231"/>
      <c r="BP53" s="1228">
        <v>63.7</v>
      </c>
      <c r="BQ53" s="1228"/>
      <c r="BR53" s="1228"/>
      <c r="BS53" s="1228"/>
      <c r="BT53" s="1228"/>
      <c r="BU53" s="1228"/>
      <c r="BV53" s="1228"/>
      <c r="BW53" s="1228"/>
      <c r="BX53" s="1228">
        <v>63.9</v>
      </c>
      <c r="BY53" s="1228"/>
      <c r="BZ53" s="1228"/>
      <c r="CA53" s="1228"/>
      <c r="CB53" s="1228"/>
      <c r="CC53" s="1228"/>
      <c r="CD53" s="1228"/>
      <c r="CE53" s="1228"/>
      <c r="CF53" s="1228">
        <v>65.099999999999994</v>
      </c>
      <c r="CG53" s="1228"/>
      <c r="CH53" s="1228"/>
      <c r="CI53" s="1228"/>
      <c r="CJ53" s="1228"/>
      <c r="CK53" s="1228"/>
      <c r="CL53" s="1228"/>
      <c r="CM53" s="1228"/>
      <c r="CN53" s="1228">
        <v>65.2</v>
      </c>
      <c r="CO53" s="1228"/>
      <c r="CP53" s="1228"/>
      <c r="CQ53" s="1228"/>
      <c r="CR53" s="1228"/>
      <c r="CS53" s="1228"/>
      <c r="CT53" s="1228"/>
      <c r="CU53" s="1228"/>
      <c r="CV53" s="1228">
        <v>68.8</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601</v>
      </c>
      <c r="AO55" s="1233"/>
      <c r="AP55" s="1233"/>
      <c r="AQ55" s="1233"/>
      <c r="AR55" s="1233"/>
      <c r="AS55" s="1233"/>
      <c r="AT55" s="1233"/>
      <c r="AU55" s="1233"/>
      <c r="AV55" s="1233"/>
      <c r="AW55" s="1233"/>
      <c r="AX55" s="1233"/>
      <c r="AY55" s="1233"/>
      <c r="AZ55" s="1233"/>
      <c r="BA55" s="1233"/>
      <c r="BB55" s="1231" t="s">
        <v>599</v>
      </c>
      <c r="BC55" s="1231"/>
      <c r="BD55" s="1231"/>
      <c r="BE55" s="1231"/>
      <c r="BF55" s="1231"/>
      <c r="BG55" s="1231"/>
      <c r="BH55" s="1231"/>
      <c r="BI55" s="1231"/>
      <c r="BJ55" s="1231"/>
      <c r="BK55" s="1231"/>
      <c r="BL55" s="1231"/>
      <c r="BM55" s="1231"/>
      <c r="BN55" s="1231"/>
      <c r="BO55" s="1231"/>
      <c r="BP55" s="1228">
        <v>2.7</v>
      </c>
      <c r="BQ55" s="1228"/>
      <c r="BR55" s="1228"/>
      <c r="BS55" s="1228"/>
      <c r="BT55" s="1228"/>
      <c r="BU55" s="1228"/>
      <c r="BV55" s="1228"/>
      <c r="BW55" s="1228"/>
      <c r="BX55" s="1228">
        <v>0.5</v>
      </c>
      <c r="BY55" s="1228"/>
      <c r="BZ55" s="1228"/>
      <c r="CA55" s="1228"/>
      <c r="CB55" s="1228"/>
      <c r="CC55" s="1228"/>
      <c r="CD55" s="1228"/>
      <c r="CE55" s="1228"/>
      <c r="CF55" s="1228">
        <v>5.9</v>
      </c>
      <c r="CG55" s="1228"/>
      <c r="CH55" s="1228"/>
      <c r="CI55" s="1228"/>
      <c r="CJ55" s="1228"/>
      <c r="CK55" s="1228"/>
      <c r="CL55" s="1228"/>
      <c r="CM55" s="1228"/>
      <c r="CN55" s="1228">
        <v>4.0999999999999996</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600</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60.4</v>
      </c>
      <c r="BY57" s="1228"/>
      <c r="BZ57" s="1228"/>
      <c r="CA57" s="1228"/>
      <c r="CB57" s="1228"/>
      <c r="CC57" s="1228"/>
      <c r="CD57" s="1228"/>
      <c r="CE57" s="1228"/>
      <c r="CF57" s="1228">
        <v>61.9</v>
      </c>
      <c r="CG57" s="1228"/>
      <c r="CH57" s="1228"/>
      <c r="CI57" s="1228"/>
      <c r="CJ57" s="1228"/>
      <c r="CK57" s="1228"/>
      <c r="CL57" s="1228"/>
      <c r="CM57" s="1228"/>
      <c r="CN57" s="1228">
        <v>63</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602</v>
      </c>
    </row>
    <row r="64" spans="1:109" ht="13" x14ac:dyDescent="0.2">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603</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597</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550</v>
      </c>
      <c r="BQ72" s="1233"/>
      <c r="BR72" s="1233"/>
      <c r="BS72" s="1233"/>
      <c r="BT72" s="1233"/>
      <c r="BU72" s="1233"/>
      <c r="BV72" s="1233"/>
      <c r="BW72" s="1233"/>
      <c r="BX72" s="1233" t="s">
        <v>551</v>
      </c>
      <c r="BY72" s="1233"/>
      <c r="BZ72" s="1233"/>
      <c r="CA72" s="1233"/>
      <c r="CB72" s="1233"/>
      <c r="CC72" s="1233"/>
      <c r="CD72" s="1233"/>
      <c r="CE72" s="1233"/>
      <c r="CF72" s="1233" t="s">
        <v>552</v>
      </c>
      <c r="CG72" s="1233"/>
      <c r="CH72" s="1233"/>
      <c r="CI72" s="1233"/>
      <c r="CJ72" s="1233"/>
      <c r="CK72" s="1233"/>
      <c r="CL72" s="1233"/>
      <c r="CM72" s="1233"/>
      <c r="CN72" s="1233" t="s">
        <v>553</v>
      </c>
      <c r="CO72" s="1233"/>
      <c r="CP72" s="1233"/>
      <c r="CQ72" s="1233"/>
      <c r="CR72" s="1233"/>
      <c r="CS72" s="1233"/>
      <c r="CT72" s="1233"/>
      <c r="CU72" s="1233"/>
      <c r="CV72" s="1233" t="s">
        <v>554</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598</v>
      </c>
      <c r="AO73" s="1231"/>
      <c r="AP73" s="1231"/>
      <c r="AQ73" s="1231"/>
      <c r="AR73" s="1231"/>
      <c r="AS73" s="1231"/>
      <c r="AT73" s="1231"/>
      <c r="AU73" s="1231"/>
      <c r="AV73" s="1231"/>
      <c r="AW73" s="1231"/>
      <c r="AX73" s="1231"/>
      <c r="AY73" s="1231"/>
      <c r="AZ73" s="1231"/>
      <c r="BA73" s="1231"/>
      <c r="BB73" s="1231" t="s">
        <v>599</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604</v>
      </c>
      <c r="BC75" s="1231"/>
      <c r="BD75" s="1231"/>
      <c r="BE75" s="1231"/>
      <c r="BF75" s="1231"/>
      <c r="BG75" s="1231"/>
      <c r="BH75" s="1231"/>
      <c r="BI75" s="1231"/>
      <c r="BJ75" s="1231"/>
      <c r="BK75" s="1231"/>
      <c r="BL75" s="1231"/>
      <c r="BM75" s="1231"/>
      <c r="BN75" s="1231"/>
      <c r="BO75" s="1231"/>
      <c r="BP75" s="1228">
        <v>5.5</v>
      </c>
      <c r="BQ75" s="1228"/>
      <c r="BR75" s="1228"/>
      <c r="BS75" s="1228"/>
      <c r="BT75" s="1228"/>
      <c r="BU75" s="1228"/>
      <c r="BV75" s="1228"/>
      <c r="BW75" s="1228"/>
      <c r="BX75" s="1228">
        <v>4.8</v>
      </c>
      <c r="BY75" s="1228"/>
      <c r="BZ75" s="1228"/>
      <c r="CA75" s="1228"/>
      <c r="CB75" s="1228"/>
      <c r="CC75" s="1228"/>
      <c r="CD75" s="1228"/>
      <c r="CE75" s="1228"/>
      <c r="CF75" s="1228">
        <v>4.4000000000000004</v>
      </c>
      <c r="CG75" s="1228"/>
      <c r="CH75" s="1228"/>
      <c r="CI75" s="1228"/>
      <c r="CJ75" s="1228"/>
      <c r="CK75" s="1228"/>
      <c r="CL75" s="1228"/>
      <c r="CM75" s="1228"/>
      <c r="CN75" s="1228">
        <v>4.5</v>
      </c>
      <c r="CO75" s="1228"/>
      <c r="CP75" s="1228"/>
      <c r="CQ75" s="1228"/>
      <c r="CR75" s="1228"/>
      <c r="CS75" s="1228"/>
      <c r="CT75" s="1228"/>
      <c r="CU75" s="1228"/>
      <c r="CV75" s="1228">
        <v>5.0999999999999996</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601</v>
      </c>
      <c r="AO77" s="1233"/>
      <c r="AP77" s="1233"/>
      <c r="AQ77" s="1233"/>
      <c r="AR77" s="1233"/>
      <c r="AS77" s="1233"/>
      <c r="AT77" s="1233"/>
      <c r="AU77" s="1233"/>
      <c r="AV77" s="1233"/>
      <c r="AW77" s="1233"/>
      <c r="AX77" s="1233"/>
      <c r="AY77" s="1233"/>
      <c r="AZ77" s="1233"/>
      <c r="BA77" s="1233"/>
      <c r="BB77" s="1231" t="s">
        <v>599</v>
      </c>
      <c r="BC77" s="1231"/>
      <c r="BD77" s="1231"/>
      <c r="BE77" s="1231"/>
      <c r="BF77" s="1231"/>
      <c r="BG77" s="1231"/>
      <c r="BH77" s="1231"/>
      <c r="BI77" s="1231"/>
      <c r="BJ77" s="1231"/>
      <c r="BK77" s="1231"/>
      <c r="BL77" s="1231"/>
      <c r="BM77" s="1231"/>
      <c r="BN77" s="1231"/>
      <c r="BO77" s="1231"/>
      <c r="BP77" s="1228">
        <v>2.7</v>
      </c>
      <c r="BQ77" s="1228"/>
      <c r="BR77" s="1228"/>
      <c r="BS77" s="1228"/>
      <c r="BT77" s="1228"/>
      <c r="BU77" s="1228"/>
      <c r="BV77" s="1228"/>
      <c r="BW77" s="1228"/>
      <c r="BX77" s="1228">
        <v>0.5</v>
      </c>
      <c r="BY77" s="1228"/>
      <c r="BZ77" s="1228"/>
      <c r="CA77" s="1228"/>
      <c r="CB77" s="1228"/>
      <c r="CC77" s="1228"/>
      <c r="CD77" s="1228"/>
      <c r="CE77" s="1228"/>
      <c r="CF77" s="1228">
        <v>5.9</v>
      </c>
      <c r="CG77" s="1228"/>
      <c r="CH77" s="1228"/>
      <c r="CI77" s="1228"/>
      <c r="CJ77" s="1228"/>
      <c r="CK77" s="1228"/>
      <c r="CL77" s="1228"/>
      <c r="CM77" s="1228"/>
      <c r="CN77" s="1228">
        <v>4.0999999999999996</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604</v>
      </c>
      <c r="BC79" s="1231"/>
      <c r="BD79" s="1231"/>
      <c r="BE79" s="1231"/>
      <c r="BF79" s="1231"/>
      <c r="BG79" s="1231"/>
      <c r="BH79" s="1231"/>
      <c r="BI79" s="1231"/>
      <c r="BJ79" s="1231"/>
      <c r="BK79" s="1231"/>
      <c r="BL79" s="1231"/>
      <c r="BM79" s="1231"/>
      <c r="BN79" s="1231"/>
      <c r="BO79" s="1231"/>
      <c r="BP79" s="1228">
        <v>5</v>
      </c>
      <c r="BQ79" s="1228"/>
      <c r="BR79" s="1228"/>
      <c r="BS79" s="1228"/>
      <c r="BT79" s="1228"/>
      <c r="BU79" s="1228"/>
      <c r="BV79" s="1228"/>
      <c r="BW79" s="1228"/>
      <c r="BX79" s="1228">
        <v>5.0999999999999996</v>
      </c>
      <c r="BY79" s="1228"/>
      <c r="BZ79" s="1228"/>
      <c r="CA79" s="1228"/>
      <c r="CB79" s="1228"/>
      <c r="CC79" s="1228"/>
      <c r="CD79" s="1228"/>
      <c r="CE79" s="1228"/>
      <c r="CF79" s="1228">
        <v>5.2</v>
      </c>
      <c r="CG79" s="1228"/>
      <c r="CH79" s="1228"/>
      <c r="CI79" s="1228"/>
      <c r="CJ79" s="1228"/>
      <c r="CK79" s="1228"/>
      <c r="CL79" s="1228"/>
      <c r="CM79" s="1228"/>
      <c r="CN79" s="1228">
        <v>5.0999999999999996</v>
      </c>
      <c r="CO79" s="1228"/>
      <c r="CP79" s="1228"/>
      <c r="CQ79" s="1228"/>
      <c r="CR79" s="1228"/>
      <c r="CS79" s="1228"/>
      <c r="CT79" s="1228"/>
      <c r="CU79" s="1228"/>
      <c r="CV79" s="1228">
        <v>5.2</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8F/F5WWbxEi9MZKEeBm5xgXufckyMVOIwX4vF2tdOPyYbsyiXO+L3H9td2bXbB3bKvu0VZMnKfw8k+hfZCM18w==" saltValue="+B457aoUjX8Pulw8Frm4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D1" zoomScale="55" zoomScaleNormal="55" zoomScaleSheetLayoutView="70" workbookViewId="0">
      <selection activeCell="D1" sqref="D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4Rj2OCTdVh3DEK275l57UozzhdiAy050yKyTEn+lPoDu9xJVzzfbZY9VVkiitO2mMaA662Iy0Tez6qe2nV7FWg==" saltValue="Ov+OjRhw7W5Jc/0auNiYB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u+nY9y/sk+G/yFuxLqNhWCfMTEju/36OgccklJ5nOdPcHFKKjSxKVR7kLM1qD5G6MZcSkFbGb5r7cPRaiW0vYw==" saltValue="2tDRD7VY4TEpOpVu1ew2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547</v>
      </c>
      <c r="G2" s="149"/>
      <c r="H2" s="150"/>
    </row>
    <row r="3" spans="1:8" x14ac:dyDescent="0.2">
      <c r="A3" s="146" t="s">
        <v>540</v>
      </c>
      <c r="B3" s="151"/>
      <c r="C3" s="152"/>
      <c r="D3" s="153">
        <v>23895</v>
      </c>
      <c r="E3" s="154"/>
      <c r="F3" s="155">
        <v>46402</v>
      </c>
      <c r="G3" s="156"/>
      <c r="H3" s="157"/>
    </row>
    <row r="4" spans="1:8" x14ac:dyDescent="0.2">
      <c r="A4" s="158"/>
      <c r="B4" s="159"/>
      <c r="C4" s="160"/>
      <c r="D4" s="161">
        <v>8749</v>
      </c>
      <c r="E4" s="162"/>
      <c r="F4" s="163">
        <v>26897</v>
      </c>
      <c r="G4" s="164"/>
      <c r="H4" s="165"/>
    </row>
    <row r="5" spans="1:8" x14ac:dyDescent="0.2">
      <c r="A5" s="146" t="s">
        <v>542</v>
      </c>
      <c r="B5" s="151"/>
      <c r="C5" s="152"/>
      <c r="D5" s="153">
        <v>45844</v>
      </c>
      <c r="E5" s="154"/>
      <c r="F5" s="155">
        <v>66343</v>
      </c>
      <c r="G5" s="156"/>
      <c r="H5" s="157"/>
    </row>
    <row r="6" spans="1:8" x14ac:dyDescent="0.2">
      <c r="A6" s="158"/>
      <c r="B6" s="159"/>
      <c r="C6" s="160"/>
      <c r="D6" s="161">
        <v>33380</v>
      </c>
      <c r="E6" s="162"/>
      <c r="F6" s="163">
        <v>34529</v>
      </c>
      <c r="G6" s="164"/>
      <c r="H6" s="165"/>
    </row>
    <row r="7" spans="1:8" x14ac:dyDescent="0.2">
      <c r="A7" s="146" t="s">
        <v>543</v>
      </c>
      <c r="B7" s="151"/>
      <c r="C7" s="152"/>
      <c r="D7" s="153">
        <v>32573</v>
      </c>
      <c r="E7" s="154"/>
      <c r="F7" s="155">
        <v>56416</v>
      </c>
      <c r="G7" s="156"/>
      <c r="H7" s="157"/>
    </row>
    <row r="8" spans="1:8" x14ac:dyDescent="0.2">
      <c r="A8" s="158"/>
      <c r="B8" s="159"/>
      <c r="C8" s="160"/>
      <c r="D8" s="161">
        <v>23390</v>
      </c>
      <c r="E8" s="162"/>
      <c r="F8" s="163">
        <v>32623</v>
      </c>
      <c r="G8" s="164"/>
      <c r="H8" s="165"/>
    </row>
    <row r="9" spans="1:8" x14ac:dyDescent="0.2">
      <c r="A9" s="146" t="s">
        <v>544</v>
      </c>
      <c r="B9" s="151"/>
      <c r="C9" s="152"/>
      <c r="D9" s="153">
        <v>47073</v>
      </c>
      <c r="E9" s="154"/>
      <c r="F9" s="155">
        <v>49217</v>
      </c>
      <c r="G9" s="156"/>
      <c r="H9" s="157"/>
    </row>
    <row r="10" spans="1:8" x14ac:dyDescent="0.2">
      <c r="A10" s="158"/>
      <c r="B10" s="159"/>
      <c r="C10" s="160"/>
      <c r="D10" s="161">
        <v>43884</v>
      </c>
      <c r="E10" s="162"/>
      <c r="F10" s="163">
        <v>27232</v>
      </c>
      <c r="G10" s="164"/>
      <c r="H10" s="165"/>
    </row>
    <row r="11" spans="1:8" x14ac:dyDescent="0.2">
      <c r="A11" s="146" t="s">
        <v>545</v>
      </c>
      <c r="B11" s="151"/>
      <c r="C11" s="152"/>
      <c r="D11" s="153">
        <v>17927</v>
      </c>
      <c r="E11" s="154"/>
      <c r="F11" s="155">
        <v>49211</v>
      </c>
      <c r="G11" s="156"/>
      <c r="H11" s="157"/>
    </row>
    <row r="12" spans="1:8" x14ac:dyDescent="0.2">
      <c r="A12" s="158"/>
      <c r="B12" s="159"/>
      <c r="C12" s="166"/>
      <c r="D12" s="161">
        <v>12816</v>
      </c>
      <c r="E12" s="162"/>
      <c r="F12" s="163">
        <v>28367</v>
      </c>
      <c r="G12" s="164"/>
      <c r="H12" s="165"/>
    </row>
    <row r="13" spans="1:8" x14ac:dyDescent="0.2">
      <c r="A13" s="146"/>
      <c r="B13" s="151"/>
      <c r="C13" s="152"/>
      <c r="D13" s="153">
        <v>33462</v>
      </c>
      <c r="E13" s="154"/>
      <c r="F13" s="155">
        <v>53518</v>
      </c>
      <c r="G13" s="167"/>
      <c r="H13" s="157"/>
    </row>
    <row r="14" spans="1:8" x14ac:dyDescent="0.2">
      <c r="A14" s="158"/>
      <c r="B14" s="159"/>
      <c r="C14" s="160"/>
      <c r="D14" s="161">
        <v>24444</v>
      </c>
      <c r="E14" s="162"/>
      <c r="F14" s="163">
        <v>29930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13</v>
      </c>
      <c r="C19" s="168">
        <f>ROUND(VALUE(SUBSTITUTE(実質収支比率等に係る経年分析!G$48,"▲","-")),2)</f>
        <v>16.14</v>
      </c>
      <c r="D19" s="168">
        <f>ROUND(VALUE(SUBSTITUTE(実質収支比率等に係る経年分析!H$48,"▲","-")),2)</f>
        <v>18.43</v>
      </c>
      <c r="E19" s="168">
        <f>ROUND(VALUE(SUBSTITUTE(実質収支比率等に係る経年分析!I$48,"▲","-")),2)</f>
        <v>19.29</v>
      </c>
      <c r="F19" s="168">
        <f>ROUND(VALUE(SUBSTITUTE(実質収支比率等に係る経年分析!J$48,"▲","-")),2)</f>
        <v>19.57</v>
      </c>
    </row>
    <row r="20" spans="1:11" x14ac:dyDescent="0.2">
      <c r="A20" s="168" t="s">
        <v>57</v>
      </c>
      <c r="B20" s="168">
        <f>ROUND(VALUE(SUBSTITUTE(実質収支比率等に係る経年分析!F$47,"▲","-")),2)</f>
        <v>10.85</v>
      </c>
      <c r="C20" s="168">
        <f>ROUND(VALUE(SUBSTITUTE(実質収支比率等に係る経年分析!G$47,"▲","-")),2)</f>
        <v>11.28</v>
      </c>
      <c r="D20" s="168">
        <f>ROUND(VALUE(SUBSTITUTE(実質収支比率等に係る経年分析!H$47,"▲","-")),2)</f>
        <v>10.89</v>
      </c>
      <c r="E20" s="168">
        <f>ROUND(VALUE(SUBSTITUTE(実質収支比率等に係る経年分析!I$47,"▲","-")),2)</f>
        <v>10.39</v>
      </c>
      <c r="F20" s="168">
        <f>ROUND(VALUE(SUBSTITUTE(実質収支比率等に係る経年分析!J$47,"▲","-")),2)</f>
        <v>10.54</v>
      </c>
    </row>
    <row r="21" spans="1:11" x14ac:dyDescent="0.2">
      <c r="A21" s="168" t="s">
        <v>58</v>
      </c>
      <c r="B21" s="168">
        <f>IF(ISNUMBER(VALUE(SUBSTITUTE(実質収支比率等に係る経年分析!F$49,"▲","-"))),ROUND(VALUE(SUBSTITUTE(実質収支比率等に係る経年分析!F$49,"▲","-")),2),NA())</f>
        <v>1.47</v>
      </c>
      <c r="C21" s="168">
        <f>IF(ISNUMBER(VALUE(SUBSTITUTE(実質収支比率等に係る経年分析!G$49,"▲","-"))),ROUND(VALUE(SUBSTITUTE(実質収支比率等に係る経年分析!G$49,"▲","-")),2),NA())</f>
        <v>3.68</v>
      </c>
      <c r="D21" s="168">
        <f>IF(ISNUMBER(VALUE(SUBSTITUTE(実質収支比率等に係る経年分析!H$49,"▲","-"))),ROUND(VALUE(SUBSTITUTE(実質収支比率等に係る経年分析!H$49,"▲","-")),2),NA())</f>
        <v>2.84</v>
      </c>
      <c r="E21" s="168">
        <f>IF(ISNUMBER(VALUE(SUBSTITUTE(実質収支比率等に係る経年分析!I$49,"▲","-"))),ROUND(VALUE(SUBSTITUTE(実質収支比率等に係る経年分析!I$49,"▲","-")),2),NA())</f>
        <v>2.38</v>
      </c>
      <c r="F21" s="168">
        <f>IF(ISNUMBER(VALUE(SUBSTITUTE(実質収支比率等に係る経年分析!J$49,"▲","-"))),ROUND(VALUE(SUBSTITUTE(実質収支比率等に係る経年分析!J$49,"▲","-")),2),NA())</f>
        <v>0.01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0.84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国民健康保険直営診療所特別会計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2">
      <c r="A30" s="169" t="str">
        <f>IF(連結実質赤字比率に係る赤字・黒字の構成分析!C$40="",NA(),連結実質赤字比率に係る赤字・黒字の構成分析!C$40)</f>
        <v>加須都市計画事業野中土地区画整理事業特別会計（普通会計）</v>
      </c>
      <c r="B30" s="169">
        <f>IF(ROUND(VALUE(SUBSTITUTE(連結実質赤字比率に係る赤字・黒字の構成分析!F$40,"▲", "-")), 2) &lt; 0, ABS(ROUND(VALUE(SUBSTITUTE(連結実質赤字比率に係る赤字・黒字の構成分析!F$40,"▲", "-")), 2)), NA())</f>
        <v>0.1</v>
      </c>
      <c r="C30" s="169" t="e">
        <f>IF(ROUND(VALUE(SUBSTITUTE(連結実質赤字比率に係る赤字・黒字の構成分析!F$40,"▲", "-")), 2) &gt;= 0, ABS(ROUND(VALUE(SUBSTITUTE(連結実質赤字比率に係る赤字・黒字の構成分析!F$40,"▲", "-")), 2)), NA())</f>
        <v>#N/A</v>
      </c>
      <c r="D30" s="169">
        <f>IF(ROUND(VALUE(SUBSTITUTE(連結実質赤字比率に係る赤字・黒字の構成分析!G$40,"▲", "-")), 2) &lt; 0, ABS(ROUND(VALUE(SUBSTITUTE(連結実質赤字比率に係る赤字・黒字の構成分析!G$40,"▲", "-")), 2)), NA())</f>
        <v>0.06</v>
      </c>
      <c r="E30" s="169" t="e">
        <f>IF(ROUND(VALUE(SUBSTITUTE(連結実質赤字比率に係る赤字・黒字の構成分析!G$40,"▲", "-")), 2) &gt;= 0, ABS(ROUND(VALUE(SUBSTITUTE(連結実質赤字比率に係る赤字・黒字の構成分析!G$40,"▲", "-")), 2)), NA())</f>
        <v>#N/A</v>
      </c>
      <c r="F30" s="169">
        <f>IF(ROUND(VALUE(SUBSTITUTE(連結実質赤字比率に係る赤字・黒字の構成分析!H$40,"▲", "-")), 2) &lt; 0, ABS(ROUND(VALUE(SUBSTITUTE(連結実質赤字比率に係る赤字・黒字の構成分析!H$40,"▲", "-")), 2)), NA())</f>
        <v>0.26</v>
      </c>
      <c r="G30" s="169" t="e">
        <f>IF(ROUND(VALUE(SUBSTITUTE(連結実質赤字比率に係る赤字・黒字の構成分析!H$40,"▲", "-")), 2) &gt;= 0, ABS(ROUND(VALUE(SUBSTITUTE(連結実質赤字比率に係る赤字・黒字の構成分析!H$40,"▲", "-")), 2)), NA())</f>
        <v>#N/A</v>
      </c>
      <c r="H30" s="169">
        <f>IF(ROUND(VALUE(SUBSTITUTE(連結実質赤字比率に係る赤字・黒字の構成分析!I$40,"▲", "-")), 2) &lt; 0, ABS(ROUND(VALUE(SUBSTITUTE(連結実質赤字比率に係る赤字・黒字の構成分析!I$40,"▲", "-")), 2)), NA())</f>
        <v>0.13</v>
      </c>
      <c r="I30" s="169" t="e">
        <f>IF(ROUND(VALUE(SUBSTITUTE(連結実質赤字比率に係る赤字・黒字の構成分析!I$40,"▲", "-")), 2) &gt;= 0, ABS(ROUND(VALUE(SUBSTITUTE(連結実質赤字比率に係る赤字・黒字の構成分析!I$40,"▲", "-")), 2)), NA())</f>
        <v>#N/A</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2.65</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10.210000000000001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10.78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19.399999999999999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19.559999999999999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3457</v>
      </c>
      <c r="E42" s="170"/>
      <c r="F42" s="170"/>
      <c r="G42" s="170">
        <f>'実質公債費比率（分子）の構造'!L$52</f>
        <v>3396</v>
      </c>
      <c r="H42" s="170"/>
      <c r="I42" s="170"/>
      <c r="J42" s="170">
        <f>'実質公債費比率（分子）の構造'!M$52</f>
        <v>3310</v>
      </c>
      <c r="K42" s="170"/>
      <c r="L42" s="170"/>
      <c r="M42" s="170">
        <f>'実質公債費比率（分子）の構造'!N$52</f>
        <v>3318</v>
      </c>
      <c r="N42" s="170"/>
      <c r="O42" s="170"/>
      <c r="P42" s="170">
        <f>'実質公債費比率（分子）の構造'!O$52</f>
        <v>3348</v>
      </c>
    </row>
    <row r="43" spans="1:16" x14ac:dyDescent="0.2">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49</v>
      </c>
      <c r="C44" s="170"/>
      <c r="D44" s="170"/>
      <c r="E44" s="170">
        <f>'実質公債費比率（分子）の構造'!L$50</f>
        <v>29</v>
      </c>
      <c r="F44" s="170"/>
      <c r="G44" s="170"/>
      <c r="H44" s="170">
        <f>'実質公債費比率（分子）の構造'!M$50</f>
        <v>15</v>
      </c>
      <c r="I44" s="170"/>
      <c r="J44" s="170"/>
      <c r="K44" s="170">
        <f>'実質公債費比率（分子）の構造'!N$50</f>
        <v>9</v>
      </c>
      <c r="L44" s="170"/>
      <c r="M44" s="170"/>
      <c r="N44" s="170">
        <f>'実質公債費比率（分子）の構造'!O$50</f>
        <v>5</v>
      </c>
      <c r="O44" s="170"/>
      <c r="P44" s="170"/>
    </row>
    <row r="45" spans="1:16" x14ac:dyDescent="0.2">
      <c r="A45" s="170" t="s">
        <v>67</v>
      </c>
      <c r="B45" s="170">
        <f>'実質公債費比率（分子）の構造'!K$49</f>
        <v>49</v>
      </c>
      <c r="C45" s="170"/>
      <c r="D45" s="170"/>
      <c r="E45" s="170">
        <f>'実質公債費比率（分子）の構造'!L$49</f>
        <v>43</v>
      </c>
      <c r="F45" s="170"/>
      <c r="G45" s="170"/>
      <c r="H45" s="170">
        <f>'実質公債費比率（分子）の構造'!M$49</f>
        <v>43</v>
      </c>
      <c r="I45" s="170"/>
      <c r="J45" s="170"/>
      <c r="K45" s="170">
        <f>'実質公債費比率（分子）の構造'!N$49</f>
        <v>49</v>
      </c>
      <c r="L45" s="170"/>
      <c r="M45" s="170"/>
      <c r="N45" s="170">
        <f>'実質公債費比率（分子）の構造'!O$49</f>
        <v>48</v>
      </c>
      <c r="O45" s="170"/>
      <c r="P45" s="170"/>
    </row>
    <row r="46" spans="1:16" x14ac:dyDescent="0.2">
      <c r="A46" s="170" t="s">
        <v>68</v>
      </c>
      <c r="B46" s="170">
        <f>'実質公債費比率（分子）の構造'!K$48</f>
        <v>997</v>
      </c>
      <c r="C46" s="170"/>
      <c r="D46" s="170"/>
      <c r="E46" s="170">
        <f>'実質公債費比率（分子）の構造'!L$48</f>
        <v>996</v>
      </c>
      <c r="F46" s="170"/>
      <c r="G46" s="170"/>
      <c r="H46" s="170">
        <f>'実質公債費比率（分子）の構造'!M$48</f>
        <v>975</v>
      </c>
      <c r="I46" s="170"/>
      <c r="J46" s="170"/>
      <c r="K46" s="170">
        <f>'実質公債費比率（分子）の構造'!N$48</f>
        <v>969</v>
      </c>
      <c r="L46" s="170"/>
      <c r="M46" s="170"/>
      <c r="N46" s="170">
        <f>'実質公債費比率（分子）の構造'!O$48</f>
        <v>959</v>
      </c>
      <c r="O46" s="170"/>
      <c r="P46" s="170"/>
    </row>
    <row r="47" spans="1:16" x14ac:dyDescent="0.2">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70</v>
      </c>
      <c r="B49" s="170">
        <f>'実質公債費比率（分子）の構造'!K$45</f>
        <v>3440</v>
      </c>
      <c r="C49" s="170"/>
      <c r="D49" s="170"/>
      <c r="E49" s="170">
        <f>'実質公債費比率（分子）の構造'!L$45</f>
        <v>3205</v>
      </c>
      <c r="F49" s="170"/>
      <c r="G49" s="170"/>
      <c r="H49" s="170">
        <f>'実質公債費比率（分子）の構造'!M$45</f>
        <v>3210</v>
      </c>
      <c r="I49" s="170"/>
      <c r="J49" s="170"/>
      <c r="K49" s="170">
        <f>'実質公債費比率（分子）の構造'!N$45</f>
        <v>3562</v>
      </c>
      <c r="L49" s="170"/>
      <c r="M49" s="170"/>
      <c r="N49" s="170">
        <f>'実質公債費比率（分子）の構造'!O$45</f>
        <v>3667</v>
      </c>
      <c r="O49" s="170"/>
      <c r="P49" s="170"/>
    </row>
    <row r="50" spans="1:16" x14ac:dyDescent="0.2">
      <c r="A50" s="170" t="s">
        <v>71</v>
      </c>
      <c r="B50" s="170" t="e">
        <f>NA()</f>
        <v>#N/A</v>
      </c>
      <c r="C50" s="170">
        <f>IF(ISNUMBER('実質公債費比率（分子）の構造'!K$53),'実質公債費比率（分子）の構造'!K$53,NA())</f>
        <v>1078</v>
      </c>
      <c r="D50" s="170" t="e">
        <f>NA()</f>
        <v>#N/A</v>
      </c>
      <c r="E50" s="170" t="e">
        <f>NA()</f>
        <v>#N/A</v>
      </c>
      <c r="F50" s="170">
        <f>IF(ISNUMBER('実質公債費比率（分子）の構造'!L$53),'実質公債費比率（分子）の構造'!L$53,NA())</f>
        <v>877</v>
      </c>
      <c r="G50" s="170" t="e">
        <f>NA()</f>
        <v>#N/A</v>
      </c>
      <c r="H50" s="170" t="e">
        <f>NA()</f>
        <v>#N/A</v>
      </c>
      <c r="I50" s="170">
        <f>IF(ISNUMBER('実質公債費比率（分子）の構造'!M$53),'実質公債費比率（分子）の構造'!M$53,NA())</f>
        <v>933</v>
      </c>
      <c r="J50" s="170" t="e">
        <f>NA()</f>
        <v>#N/A</v>
      </c>
      <c r="K50" s="170" t="e">
        <f>NA()</f>
        <v>#N/A</v>
      </c>
      <c r="L50" s="170">
        <f>IF(ISNUMBER('実質公債費比率（分子）の構造'!N$53),'実質公債費比率（分子）の構造'!N$53,NA())</f>
        <v>1271</v>
      </c>
      <c r="M50" s="170" t="e">
        <f>NA()</f>
        <v>#N/A</v>
      </c>
      <c r="N50" s="170" t="e">
        <f>NA()</f>
        <v>#N/A</v>
      </c>
      <c r="O50" s="170">
        <f>IF(ISNUMBER('実質公債費比率（分子）の構造'!O$53),'実質公債費比率（分子）の構造'!O$53,NA())</f>
        <v>1331</v>
      </c>
      <c r="P50" s="170" t="e">
        <f>NA()</f>
        <v>#N/A</v>
      </c>
    </row>
    <row r="53" spans="1:16" x14ac:dyDescent="0.2">
      <c r="A53" s="142" t="s">
        <v>72</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2">
      <c r="A56" s="169" t="s">
        <v>45</v>
      </c>
      <c r="B56" s="169"/>
      <c r="C56" s="169"/>
      <c r="D56" s="169">
        <f>'将来負担比率（分子）の構造'!I$52</f>
        <v>34796</v>
      </c>
      <c r="E56" s="169"/>
      <c r="F56" s="169"/>
      <c r="G56" s="169">
        <f>'将来負担比率（分子）の構造'!J$52</f>
        <v>33894</v>
      </c>
      <c r="H56" s="169"/>
      <c r="I56" s="169"/>
      <c r="J56" s="169">
        <f>'将来負担比率（分子）の構造'!K$52</f>
        <v>32869</v>
      </c>
      <c r="K56" s="169"/>
      <c r="L56" s="169"/>
      <c r="M56" s="169">
        <f>'将来負担比率（分子）の構造'!L$52</f>
        <v>32004</v>
      </c>
      <c r="N56" s="169"/>
      <c r="O56" s="169"/>
      <c r="P56" s="169">
        <f>'将来負担比率（分子）の構造'!M$52</f>
        <v>30044</v>
      </c>
    </row>
    <row r="57" spans="1:16" x14ac:dyDescent="0.2">
      <c r="A57" s="169" t="s">
        <v>44</v>
      </c>
      <c r="B57" s="169"/>
      <c r="C57" s="169"/>
      <c r="D57" s="169">
        <f>'将来負担比率（分子）の構造'!I$51</f>
        <v>4446</v>
      </c>
      <c r="E57" s="169"/>
      <c r="F57" s="169"/>
      <c r="G57" s="169">
        <f>'将来負担比率（分子）の構造'!J$51</f>
        <v>4377</v>
      </c>
      <c r="H57" s="169"/>
      <c r="I57" s="169"/>
      <c r="J57" s="169">
        <f>'将来負担比率（分子）の構造'!K$51</f>
        <v>4173</v>
      </c>
      <c r="K57" s="169"/>
      <c r="L57" s="169"/>
      <c r="M57" s="169">
        <f>'将来負担比率（分子）の構造'!L$51</f>
        <v>3858</v>
      </c>
      <c r="N57" s="169"/>
      <c r="O57" s="169"/>
      <c r="P57" s="169">
        <f>'将来負担比率（分子）の構造'!M$51</f>
        <v>3713</v>
      </c>
    </row>
    <row r="58" spans="1:16" x14ac:dyDescent="0.2">
      <c r="A58" s="169" t="s">
        <v>43</v>
      </c>
      <c r="B58" s="169"/>
      <c r="C58" s="169"/>
      <c r="D58" s="169">
        <f>'将来負担比率（分子）の構造'!I$50</f>
        <v>10674</v>
      </c>
      <c r="E58" s="169"/>
      <c r="F58" s="169"/>
      <c r="G58" s="169">
        <f>'将来負担比率（分子）の構造'!J$50</f>
        <v>10716</v>
      </c>
      <c r="H58" s="169"/>
      <c r="I58" s="169"/>
      <c r="J58" s="169">
        <f>'将来負担比率（分子）の構造'!K$50</f>
        <v>10314</v>
      </c>
      <c r="K58" s="169"/>
      <c r="L58" s="169"/>
      <c r="M58" s="169">
        <f>'将来負担比率（分子）の構造'!L$50</f>
        <v>7717</v>
      </c>
      <c r="N58" s="169"/>
      <c r="O58" s="169"/>
      <c r="P58" s="169">
        <f>'将来負担比率（分子）の構造'!M$50</f>
        <v>9555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7</v>
      </c>
      <c r="C61" s="169"/>
      <c r="D61" s="169"/>
      <c r="E61" s="169">
        <f>'将来負担比率（分子）の構造'!J$46</f>
        <v>7</v>
      </c>
      <c r="F61" s="169"/>
      <c r="G61" s="169"/>
      <c r="H61" s="169">
        <f>'将来負担比率（分子）の構造'!K$46</f>
        <v>6</v>
      </c>
      <c r="I61" s="169"/>
      <c r="J61" s="169"/>
      <c r="K61" s="169">
        <f>'将来負担比率（分子）の構造'!L$46</f>
        <v>7</v>
      </c>
      <c r="L61" s="169"/>
      <c r="M61" s="169"/>
      <c r="N61" s="169">
        <f>'将来負担比率（分子）の構造'!M$46</f>
        <v>6</v>
      </c>
      <c r="O61" s="169"/>
      <c r="P61" s="169"/>
    </row>
    <row r="62" spans="1:16" x14ac:dyDescent="0.2">
      <c r="A62" s="169" t="s">
        <v>37</v>
      </c>
      <c r="B62" s="169">
        <f>'将来負担比率（分子）の構造'!I$45</f>
        <v>6633</v>
      </c>
      <c r="C62" s="169"/>
      <c r="D62" s="169"/>
      <c r="E62" s="169">
        <f>'将来負担比率（分子）の構造'!J$45</f>
        <v>6826</v>
      </c>
      <c r="F62" s="169"/>
      <c r="G62" s="169"/>
      <c r="H62" s="169">
        <f>'将来負担比率（分子）の構造'!K$45</f>
        <v>6862</v>
      </c>
      <c r="I62" s="169"/>
      <c r="J62" s="169"/>
      <c r="K62" s="169">
        <f>'将来負担比率（分子）の構造'!L$45</f>
        <v>6781</v>
      </c>
      <c r="L62" s="169"/>
      <c r="M62" s="169"/>
      <c r="N62" s="169">
        <f>'将来負担比率（分子）の構造'!M$45</f>
        <v>6727</v>
      </c>
      <c r="O62" s="169"/>
      <c r="P62" s="169"/>
    </row>
    <row r="63" spans="1:16" x14ac:dyDescent="0.2">
      <c r="A63" s="169" t="s">
        <v>36</v>
      </c>
      <c r="B63" s="169">
        <f>'将来負担比率（分子）の構造'!I$44</f>
        <v>311</v>
      </c>
      <c r="C63" s="169"/>
      <c r="D63" s="169"/>
      <c r="E63" s="169">
        <f>'将来負担比率（分子）の構造'!J$44</f>
        <v>257</v>
      </c>
      <c r="F63" s="169"/>
      <c r="G63" s="169"/>
      <c r="H63" s="169">
        <f>'将来負担比率（分子）の構造'!K$44</f>
        <v>270</v>
      </c>
      <c r="I63" s="169"/>
      <c r="J63" s="169"/>
      <c r="K63" s="169">
        <f>'将来負担比率（分子）の構造'!L$44</f>
        <v>209</v>
      </c>
      <c r="L63" s="169"/>
      <c r="M63" s="169"/>
      <c r="N63" s="169">
        <f>'将来負担比率（分子）の構造'!M$44</f>
        <v>150</v>
      </c>
      <c r="O63" s="169"/>
      <c r="P63" s="169"/>
    </row>
    <row r="64" spans="1:16" x14ac:dyDescent="0.2">
      <c r="A64" s="169" t="s">
        <v>35</v>
      </c>
      <c r="B64" s="169">
        <f>'将来負担比率（分子）の構造'!I$43</f>
        <v>8013</v>
      </c>
      <c r="C64" s="169"/>
      <c r="D64" s="169"/>
      <c r="E64" s="169">
        <f>'将来負担比率（分子）の構造'!J$43</f>
        <v>6781</v>
      </c>
      <c r="F64" s="169"/>
      <c r="G64" s="169"/>
      <c r="H64" s="169">
        <f>'将来負担比率（分子）の構造'!K$43</f>
        <v>5669</v>
      </c>
      <c r="I64" s="169"/>
      <c r="J64" s="169"/>
      <c r="K64" s="169">
        <f>'将来負担比率（分子）の構造'!L$43</f>
        <v>5357</v>
      </c>
      <c r="L64" s="169"/>
      <c r="M64" s="169"/>
      <c r="N64" s="169">
        <f>'将来負担比率（分子）の構造'!M$43</f>
        <v>5228</v>
      </c>
      <c r="O64" s="169"/>
      <c r="P64" s="169"/>
    </row>
    <row r="65" spans="1:16" x14ac:dyDescent="0.2">
      <c r="A65" s="169" t="s">
        <v>34</v>
      </c>
      <c r="B65" s="169">
        <f>'将来負担比率（分子）の構造'!I$42</f>
        <v>64</v>
      </c>
      <c r="C65" s="169"/>
      <c r="D65" s="169"/>
      <c r="E65" s="169">
        <f>'将来負担比率（分子）の構造'!J$42</f>
        <v>35</v>
      </c>
      <c r="F65" s="169"/>
      <c r="G65" s="169"/>
      <c r="H65" s="169">
        <f>'将来負担比率（分子）の構造'!K$42</f>
        <v>20</v>
      </c>
      <c r="I65" s="169"/>
      <c r="J65" s="169"/>
      <c r="K65" s="169">
        <f>'将来負担比率（分子）の構造'!L$42</f>
        <v>11</v>
      </c>
      <c r="L65" s="169"/>
      <c r="M65" s="169"/>
      <c r="N65" s="169">
        <f>'将来負担比率（分子）の構造'!M$42</f>
        <v>7</v>
      </c>
      <c r="O65" s="169"/>
      <c r="P65" s="169"/>
    </row>
    <row r="66" spans="1:16" x14ac:dyDescent="0.2">
      <c r="A66" s="169" t="s">
        <v>33</v>
      </c>
      <c r="B66" s="169">
        <f>'将来負担比率（分子）の構造'!I$41</f>
        <v>32131</v>
      </c>
      <c r="C66" s="169"/>
      <c r="D66" s="169"/>
      <c r="E66" s="169">
        <f>'将来負担比率（分子）の構造'!J$41</f>
        <v>32941</v>
      </c>
      <c r="F66" s="169"/>
      <c r="G66" s="169"/>
      <c r="H66" s="169">
        <f>'将来負担比率（分子）の構造'!K$41</f>
        <v>32924</v>
      </c>
      <c r="I66" s="169"/>
      <c r="J66" s="169"/>
      <c r="K66" s="169">
        <f>'将来負担比率（分子）の構造'!L$41</f>
        <v>31166</v>
      </c>
      <c r="L66" s="169"/>
      <c r="M66" s="169"/>
      <c r="N66" s="169">
        <f>'将来負担比率（分子）の構造'!M$41</f>
        <v>28761</v>
      </c>
      <c r="O66" s="169"/>
      <c r="P66" s="169"/>
    </row>
    <row r="67" spans="1:16" x14ac:dyDescent="0.2">
      <c r="A67" s="169" t="s">
        <v>75</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76</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77</v>
      </c>
      <c r="B72" s="173">
        <f>基金残高に係る経年分析!F55</f>
        <v>2745</v>
      </c>
      <c r="C72" s="173">
        <f>基金残高に係る経年分析!G55</f>
        <v>2727</v>
      </c>
      <c r="D72" s="173">
        <f>基金残高に係る経年分析!H55</f>
        <v>2728</v>
      </c>
    </row>
    <row r="73" spans="1:16" x14ac:dyDescent="0.2">
      <c r="A73" s="172" t="s">
        <v>78</v>
      </c>
      <c r="B73" s="173">
        <f>基金残高に係る経年分析!F56</f>
        <v>364</v>
      </c>
      <c r="C73" s="173">
        <f>基金残高に係る経年分析!G56</f>
        <v>137</v>
      </c>
      <c r="D73" s="173">
        <f>基金残高に係る経年分析!H56</f>
        <v>137</v>
      </c>
    </row>
    <row r="74" spans="1:16" x14ac:dyDescent="0.2">
      <c r="A74" s="172" t="s">
        <v>79</v>
      </c>
      <c r="B74" s="173">
        <f>基金残高に係る経年分析!F57</f>
        <v>6134</v>
      </c>
      <c r="C74" s="173">
        <f>基金残高に係る経年分析!G57</f>
        <v>3651</v>
      </c>
      <c r="D74" s="173">
        <f>基金残高に係る経年分析!H57</f>
        <v>5439</v>
      </c>
    </row>
  </sheetData>
  <sheetProtection algorithmName="SHA-512" hashValue="aoNGmgCbxLl3eFjnu/ignEwN97nRP9mdA5I3o4LheKl7G/q/h3v80y1P9PJR0QdAzebybSYdOcgWPEb1hsetug==" saltValue="9NUaHNbDW/GDIuclsBx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2024-03-18T00:26:37Z</cp:lastPrinted>
  <dcterms:created xsi:type="dcterms:W3CDTF">2024-03-14T01:39:18Z</dcterms:created>
  <dcterms:modified xsi:type="dcterms:W3CDTF">2024-11-20T00:14:59Z</dcterms:modified>
  <cp:category/>
</cp:coreProperties>
</file>