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82957A24-BC7C-4CE5-B84E-EBA31B1FF24C}" xr6:coauthVersionLast="36" xr6:coauthVersionMax="47" xr10:uidLastSave="{00000000-0000-0000-0000-000000000000}"/>
  <bookViews>
    <workbookView xWindow="-105" yWindow="0" windowWidth="14610" windowHeight="15585" tabRatio="796" xr2:uid="{00000000-000D-0000-FFFF-FFFF00000000}"/>
  </bookViews>
  <sheets>
    <sheet name="効果検証様式（集計値）" sheetId="1" r:id="rId1"/>
    <sheet name="R4.10" sheetId="84" r:id="rId2"/>
    <sheet name="R4.11" sheetId="114" r:id="rId3"/>
    <sheet name="R4.12" sheetId="115" r:id="rId4"/>
    <sheet name="R5.1" sheetId="116" r:id="rId5"/>
    <sheet name="R5.2" sheetId="117" r:id="rId6"/>
    <sheet name="R5.3" sheetId="118" r:id="rId7"/>
    <sheet name="R5.4" sheetId="119" r:id="rId8"/>
    <sheet name="R5.5" sheetId="120" r:id="rId9"/>
    <sheet name="R5.6" sheetId="121" r:id="rId10"/>
    <sheet name="R5.7" sheetId="122" r:id="rId11"/>
    <sheet name="R5.8" sheetId="123" r:id="rId12"/>
    <sheet name="R5.9" sheetId="124" r:id="rId13"/>
    <sheet name="R5.10" sheetId="125" r:id="rId14"/>
    <sheet name="R5.11" sheetId="126" r:id="rId15"/>
    <sheet name="R5.12" sheetId="127" r:id="rId16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15">'R5.12'!$A$1:$J$36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4" l="1"/>
  <c r="E18" i="125" l="1"/>
  <c r="E19" i="125"/>
  <c r="E9" i="125"/>
  <c r="E15" i="127" l="1"/>
  <c r="E9" i="127"/>
  <c r="E15" i="126"/>
  <c r="E18" i="126"/>
  <c r="E15" i="125"/>
  <c r="E32" i="125"/>
  <c r="E9" i="124"/>
  <c r="E32" i="124" s="1"/>
  <c r="E19" i="123"/>
  <c r="E15" i="123"/>
  <c r="E9" i="123"/>
  <c r="E32" i="123" s="1"/>
  <c r="E18" i="122"/>
  <c r="E15" i="122"/>
  <c r="E9" i="122"/>
  <c r="E32" i="122" s="1"/>
  <c r="E19" i="126" l="1"/>
  <c r="E9" i="126"/>
  <c r="E32" i="126" s="1"/>
  <c r="E31" i="125"/>
  <c r="E19" i="124"/>
  <c r="E15" i="124"/>
  <c r="E18" i="124"/>
  <c r="E31" i="124"/>
  <c r="E18" i="123"/>
  <c r="E31" i="123"/>
  <c r="E19" i="122"/>
  <c r="E31" i="122"/>
  <c r="E15" i="119"/>
  <c r="E19" i="118"/>
  <c r="E9" i="118"/>
  <c r="E32" i="118" s="1"/>
  <c r="E15" i="117"/>
  <c r="E19" i="117"/>
  <c r="E19" i="116"/>
  <c r="E18" i="116"/>
  <c r="E9" i="116"/>
  <c r="E32" i="116" s="1"/>
  <c r="E19" i="115"/>
  <c r="E18" i="115"/>
  <c r="E15" i="115"/>
  <c r="E9" i="115"/>
  <c r="E32" i="115" s="1"/>
  <c r="E19" i="114"/>
  <c r="E18" i="114"/>
  <c r="E9" i="114"/>
  <c r="E32" i="114" s="1"/>
  <c r="E31" i="126" l="1"/>
  <c r="E19" i="121"/>
  <c r="E15" i="121"/>
  <c r="E18" i="121"/>
  <c r="E9" i="121"/>
  <c r="E32" i="121" s="1"/>
  <c r="E19" i="120"/>
  <c r="E15" i="120"/>
  <c r="E18" i="120"/>
  <c r="E9" i="120"/>
  <c r="E32" i="120" s="1"/>
  <c r="E19" i="119"/>
  <c r="E18" i="119"/>
  <c r="E9" i="119"/>
  <c r="E15" i="118"/>
  <c r="E18" i="118"/>
  <c r="E31" i="118"/>
  <c r="E18" i="117"/>
  <c r="E9" i="117"/>
  <c r="E32" i="117" s="1"/>
  <c r="E15" i="116"/>
  <c r="E31" i="116"/>
  <c r="E31" i="115"/>
  <c r="E31" i="114"/>
  <c r="E31" i="121" l="1"/>
  <c r="E31" i="120"/>
  <c r="E32" i="119"/>
  <c r="E31" i="119"/>
  <c r="E31" i="117"/>
  <c r="E21" i="1" l="1"/>
  <c r="E20" i="1"/>
  <c r="E19" i="84"/>
  <c r="E18" i="84"/>
  <c r="E15" i="84" l="1"/>
  <c r="E9" i="84"/>
  <c r="E32" i="84" l="1"/>
  <c r="E31" i="84"/>
  <c r="E11" i="1"/>
  <c r="E33" i="1" l="1"/>
  <c r="E34" i="1"/>
  <c r="E17" i="1"/>
</calcChain>
</file>

<file path=xl/sharedStrings.xml><?xml version="1.0" encoding="utf-8"?>
<sst xmlns="http://schemas.openxmlformats.org/spreadsheetml/2006/main" count="676" uniqueCount="62">
  <si>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</si>
  <si>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</si>
  <si>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</si>
  <si>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</si>
  <si>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</si>
  <si>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</si>
  <si>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</si>
  <si>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</si>
  <si>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</si>
  <si>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</si>
  <si>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</si>
  <si>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</si>
  <si>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</si>
  <si>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</si>
  <si>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</si>
  <si>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</si>
  <si>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</si>
  <si>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</si>
  <si>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</si>
  <si>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</si>
  <si>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</si>
  <si>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</si>
  <si>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</si>
  <si>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</si>
  <si>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</si>
  <si>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</si>
  <si>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</si>
  <si>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</si>
  <si>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</si>
  <si>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</si>
  <si>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</si>
  <si>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</si>
  <si>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</si>
  <si>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</si>
  <si>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</si>
  <si>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</si>
  <si>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</si>
  <si>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埼玉県</t>
    <rPh sb="0" eb="3">
      <t>サイタマケン</t>
    </rPh>
    <phoneticPr fontId="1"/>
  </si>
  <si>
    <t>「全国版 旅して！埼玉割」観光応援キャンペーン（R4.10～R4.12）
「2023 全国版 旅して！埼玉割」観光応援キャンペーン（R5.1～R5.12）</t>
    <rPh sb="1" eb="3">
      <t>ゼンコク</t>
    </rPh>
    <rPh sb="3" eb="4">
      <t>バン</t>
    </rPh>
    <rPh sb="5" eb="6">
      <t>タビ</t>
    </rPh>
    <rPh sb="9" eb="11">
      <t>サイタマ</t>
    </rPh>
    <rPh sb="11" eb="12">
      <t>ワリ</t>
    </rPh>
    <rPh sb="13" eb="15">
      <t>カンコウ</t>
    </rPh>
    <rPh sb="15" eb="17">
      <t>オウエン</t>
    </rPh>
    <rPh sb="43" eb="45">
      <t>ゼンコク</t>
    </rPh>
    <rPh sb="45" eb="46">
      <t>バン</t>
    </rPh>
    <rPh sb="47" eb="48">
      <t>タビ</t>
    </rPh>
    <rPh sb="51" eb="53">
      <t>サイタマ</t>
    </rPh>
    <rPh sb="53" eb="54">
      <t>ワリ</t>
    </rPh>
    <rPh sb="55" eb="57">
      <t>カンコウ</t>
    </rPh>
    <rPh sb="57" eb="59">
      <t>オウエン</t>
    </rPh>
    <phoneticPr fontId="1"/>
  </si>
  <si>
    <t>・キャンペーンを周知するために新聞広告等を実施した。
・参加事業者には、事業参画時に不正を行わない旨定めた誓約書を提出させた。
・クーポン券の不正利用を防止するために、クーポン券に偽造防止加工やシリアルナンバーでの枚数管理の実施のほか、電子クーポン券を導入した。</t>
    <rPh sb="15" eb="17">
      <t>シンブン</t>
    </rPh>
    <rPh sb="19" eb="20">
      <t>トウ</t>
    </rPh>
    <rPh sb="118" eb="120">
      <t>デンシ</t>
    </rPh>
    <rPh sb="124" eb="125">
      <t>ケン</t>
    </rPh>
    <rPh sb="126" eb="128">
      <t>ドウニュウ</t>
    </rPh>
    <phoneticPr fontId="1"/>
  </si>
  <si>
    <t>「全国版 旅して！埼玉割」観光応援キャンペーン</t>
    <rPh sb="1" eb="3">
      <t>ゼンコク</t>
    </rPh>
    <rPh sb="3" eb="4">
      <t>バン</t>
    </rPh>
    <rPh sb="5" eb="6">
      <t>タビ</t>
    </rPh>
    <rPh sb="9" eb="11">
      <t>サイタマ</t>
    </rPh>
    <rPh sb="11" eb="12">
      <t>ワリ</t>
    </rPh>
    <rPh sb="13" eb="15">
      <t>カンコウ</t>
    </rPh>
    <rPh sb="15" eb="17">
      <t>オウエン</t>
    </rPh>
    <phoneticPr fontId="1"/>
  </si>
  <si>
    <t>「2023 全国版 旅して！埼玉割」観光応援キャンペーン</t>
    <phoneticPr fontId="1"/>
  </si>
  <si>
    <t>補助金額（円）</t>
    <phoneticPr fontId="1"/>
  </si>
  <si>
    <t>販売金額（円）
※１</t>
    <rPh sb="0" eb="2">
      <t>ハンバイ</t>
    </rPh>
    <rPh sb="2" eb="4">
      <t>キンガク</t>
    </rPh>
    <rPh sb="5" eb="6">
      <t>エン</t>
    </rPh>
    <phoneticPr fontId="1"/>
  </si>
  <si>
    <t>②-8：延べ宿泊者数（人泊）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</si>
  <si>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②-10：1人泊あたりの平均旅行代金（円）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</si>
  <si>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</si>
  <si>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※1　推計値（補助金額／補助率（40％または20％））で算出</t>
    <phoneticPr fontId="1"/>
  </si>
  <si>
    <t>※1　推計値（補助金額／補助率（40％））で算出</t>
    <phoneticPr fontId="1"/>
  </si>
  <si>
    <t>②-8：延べ宿泊者数（人泊）※2</t>
  </si>
  <si>
    <t>②-8：延べ宿泊者数（人泊）※2</t>
    <rPh sb="4" eb="5">
      <t>ノ</t>
    </rPh>
    <rPh sb="6" eb="8">
      <t>シュクハク</t>
    </rPh>
    <rPh sb="8" eb="9">
      <t>シャ</t>
    </rPh>
    <rPh sb="9" eb="10">
      <t>スウ</t>
    </rPh>
    <rPh sb="12" eb="13">
      <t>ハク</t>
    </rPh>
    <phoneticPr fontId="1"/>
  </si>
  <si>
    <t>②-10：1人泊あたりの平均旅行代金（円）※3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</si>
  <si>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</t>
    </r>
    <r>
      <rPr>
        <sz val="9"/>
        <color theme="1"/>
        <rFont val="ＭＳ Ｐゴシック"/>
        <family val="3"/>
        <charset val="128"/>
      </rPr>
      <t>※3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</si>
  <si>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※2　例：2泊3日、3名での旅行の場合、延べ宿泊者数「6人泊」でカウント</t>
    <phoneticPr fontId="1"/>
  </si>
  <si>
    <t>※3　総販売金額÷延べ宿泊（旅行）者数で算出</t>
    <phoneticPr fontId="1"/>
  </si>
  <si>
    <t>※1　推計値（補助金額／補助率（40％））で算出</t>
  </si>
  <si>
    <t>※2　例：2泊3日、3名での旅行の場合、延べ宿泊者数「6人泊」でカウント</t>
  </si>
  <si>
    <t>※3　総販売金額÷延べ宿泊（旅行）者数で算出</t>
  </si>
  <si>
    <t>③-3：延べ対象旅行期間（日）※4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</si>
  <si>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※4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</si>
  <si>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※1　推計値（補助金額／補助率（20％））で算出</t>
  </si>
  <si>
    <t>※1　推計値（補助金額／補助率（20％））で算出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</si>
</sst>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7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57" fontId="5" fillId="0" borderId="2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5" fillId="0" borderId="29" xfId="2" applyFont="1" applyBorder="1" applyAlignment="1">
      <alignment horizontal="right" vertical="center"/>
    </xf>
    <xf numFmtId="38" fontId="5" fillId="0" borderId="31" xfId="2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8" fontId="5" fillId="0" borderId="45" xfId="2" applyFont="1" applyBorder="1" applyAlignment="1">
      <alignment horizontal="right" vertical="center"/>
    </xf>
    <xf numFmtId="38" fontId="5" fillId="0" borderId="46" xfId="2" applyFont="1" applyBorder="1" applyAlignment="1">
      <alignment horizontal="right" vertical="center"/>
    </xf>
    <xf numFmtId="38" fontId="5" fillId="0" borderId="47" xfId="2" applyFont="1" applyBorder="1" applyAlignment="1">
      <alignment horizontal="right" vertical="center"/>
    </xf>
    <xf numFmtId="38" fontId="5" fillId="0" borderId="48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="130" zoomScaleNormal="100" zoomScaleSheetLayoutView="130" workbookViewId="0">
      <selection activeCell="D3" sqref="D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0" width="12.5" style="1" customWidth="1"/>
    <col min="11" max="16384" width="9" style="1"/>
  </cols>
  <sheetData>
    <row r="1" spans="1:9" ht="18.75" customHeight="1" x14ac:dyDescent="0.4">
      <c r="A1" s="74" t="s">
        <v>0</v>
      </c>
      <c r="B1" s="74"/>
      <c r="C1" s="74"/>
      <c r="D1" s="74"/>
      <c r="E1" s="74"/>
      <c r="F1" s="74"/>
      <c r="G1" s="74"/>
      <c r="H1" s="4"/>
    </row>
    <row r="2" spans="1:9" x14ac:dyDescent="0.4">
      <c r="B2" s="2"/>
      <c r="C2" s="8" t="s">
        <v>1</v>
      </c>
      <c r="D2" s="6" t="s">
        <v>37</v>
      </c>
      <c r="E2" s="4"/>
      <c r="F2" s="8" t="s">
        <v>2</v>
      </c>
      <c r="G2" s="7">
        <v>45441</v>
      </c>
    </row>
    <row r="3" spans="1:9" ht="15" customHeight="1" x14ac:dyDescent="0.4">
      <c r="B3" s="2"/>
      <c r="C3" s="4"/>
      <c r="D3" s="4"/>
      <c r="E3" s="4"/>
      <c r="F3" s="4"/>
      <c r="G3" s="4"/>
      <c r="H3" s="4"/>
    </row>
    <row r="4" spans="1:9" ht="15" customHeight="1" thickBot="1" x14ac:dyDescent="0.45">
      <c r="B4" s="1" t="s">
        <v>3</v>
      </c>
      <c r="C4" s="44" t="s">
        <v>4</v>
      </c>
      <c r="D4" s="44"/>
      <c r="E4" s="44"/>
      <c r="F4" s="44"/>
      <c r="G4" s="4"/>
    </row>
    <row r="5" spans="1:9" ht="32.25" customHeight="1" thickBot="1" x14ac:dyDescent="0.45">
      <c r="C5" s="75" t="s">
        <v>36</v>
      </c>
      <c r="D5" s="76"/>
      <c r="E5" s="38" t="s">
        <v>38</v>
      </c>
      <c r="F5" s="38"/>
      <c r="G5" s="39"/>
      <c r="H5" s="13"/>
    </row>
    <row r="6" spans="1:9" ht="15" customHeight="1" x14ac:dyDescent="0.4"/>
    <row r="7" spans="1:9" ht="15" customHeight="1" thickBot="1" x14ac:dyDescent="0.45">
      <c r="B7" s="1" t="s">
        <v>6</v>
      </c>
      <c r="C7" s="44" t="s">
        <v>7</v>
      </c>
      <c r="D7" s="44"/>
      <c r="E7" s="44"/>
      <c r="F7" s="44"/>
    </row>
    <row r="8" spans="1:9" ht="15" customHeight="1" x14ac:dyDescent="0.4">
      <c r="C8" s="58" t="s">
        <v>43</v>
      </c>
      <c r="D8" s="21" t="s">
        <v>8</v>
      </c>
      <c r="E8" s="60">
        <v>5201209924</v>
      </c>
      <c r="F8" s="60"/>
      <c r="G8" s="61"/>
      <c r="H8" s="9"/>
      <c r="I8" s="37"/>
    </row>
    <row r="9" spans="1:9" ht="15" customHeight="1" x14ac:dyDescent="0.4">
      <c r="C9" s="59"/>
      <c r="D9" s="20" t="s">
        <v>9</v>
      </c>
      <c r="E9" s="62">
        <v>1639059287</v>
      </c>
      <c r="F9" s="62"/>
      <c r="G9" s="63"/>
      <c r="H9" s="9"/>
      <c r="I9" s="37"/>
    </row>
    <row r="10" spans="1:9" ht="15" customHeight="1" x14ac:dyDescent="0.4">
      <c r="C10" s="59"/>
      <c r="D10" s="25" t="s">
        <v>10</v>
      </c>
      <c r="E10" s="64">
        <v>2637012201</v>
      </c>
      <c r="F10" s="64"/>
      <c r="G10" s="65"/>
      <c r="H10" s="9"/>
      <c r="I10" s="37"/>
    </row>
    <row r="11" spans="1:9" ht="15" customHeight="1" thickBot="1" x14ac:dyDescent="0.45">
      <c r="C11" s="72" t="s">
        <v>34</v>
      </c>
      <c r="D11" s="73"/>
      <c r="E11" s="69">
        <f>SUM(E8:G10)</f>
        <v>9477281412</v>
      </c>
      <c r="F11" s="70"/>
      <c r="G11" s="71"/>
      <c r="H11" s="9"/>
    </row>
    <row r="12" spans="1:9" ht="15" customHeight="1" x14ac:dyDescent="0.4">
      <c r="C12" s="66" t="s">
        <v>11</v>
      </c>
      <c r="D12" s="67"/>
      <c r="E12" s="67"/>
      <c r="F12" s="67"/>
      <c r="G12" s="68"/>
      <c r="H12" s="12"/>
    </row>
    <row r="13" spans="1:9" ht="15" customHeight="1" x14ac:dyDescent="0.4">
      <c r="C13" s="77" t="s">
        <v>12</v>
      </c>
      <c r="D13" s="20" t="s">
        <v>13</v>
      </c>
      <c r="E13" s="62">
        <v>1528848092</v>
      </c>
      <c r="F13" s="62"/>
      <c r="G13" s="63"/>
      <c r="H13" s="10"/>
      <c r="I13" s="37"/>
    </row>
    <row r="14" spans="1:9" ht="15" customHeight="1" x14ac:dyDescent="0.4">
      <c r="C14" s="77"/>
      <c r="D14" s="20" t="s">
        <v>14</v>
      </c>
      <c r="E14" s="62">
        <v>390748935</v>
      </c>
      <c r="F14" s="62"/>
      <c r="G14" s="63"/>
      <c r="H14" s="10"/>
      <c r="I14" s="37"/>
    </row>
    <row r="15" spans="1:9" ht="15" customHeight="1" x14ac:dyDescent="0.4">
      <c r="C15" s="77"/>
      <c r="D15" s="20" t="s">
        <v>15</v>
      </c>
      <c r="E15" s="62">
        <v>769913836</v>
      </c>
      <c r="F15" s="62"/>
      <c r="G15" s="63"/>
      <c r="H15" s="10"/>
    </row>
    <row r="16" spans="1:9" ht="15" customHeight="1" x14ac:dyDescent="0.4">
      <c r="C16" s="89" t="s">
        <v>16</v>
      </c>
      <c r="D16" s="90"/>
      <c r="E16" s="64">
        <v>2067223854</v>
      </c>
      <c r="F16" s="64"/>
      <c r="G16" s="65"/>
      <c r="H16" s="10"/>
    </row>
    <row r="17" spans="2:9" ht="15" customHeight="1" thickBot="1" x14ac:dyDescent="0.45">
      <c r="C17" s="72" t="s">
        <v>34</v>
      </c>
      <c r="D17" s="73"/>
      <c r="E17" s="69">
        <f>SUM(E13:G16)</f>
        <v>4756734717</v>
      </c>
      <c r="F17" s="70"/>
      <c r="G17" s="71"/>
      <c r="H17" s="10"/>
    </row>
    <row r="18" spans="2:9" ht="15" customHeight="1" x14ac:dyDescent="0.4">
      <c r="C18" s="78" t="s">
        <v>44</v>
      </c>
      <c r="D18" s="79"/>
      <c r="E18" s="80">
        <v>855269</v>
      </c>
      <c r="F18" s="80"/>
      <c r="G18" s="81"/>
      <c r="H18" s="10"/>
      <c r="I18" s="37"/>
    </row>
    <row r="19" spans="2:9" ht="15" customHeight="1" thickBot="1" x14ac:dyDescent="0.45">
      <c r="C19" s="91" t="s">
        <v>35</v>
      </c>
      <c r="D19" s="92"/>
      <c r="E19" s="84">
        <v>176700</v>
      </c>
      <c r="F19" s="84"/>
      <c r="G19" s="85"/>
      <c r="H19" s="9"/>
      <c r="I19" s="37"/>
    </row>
    <row r="20" spans="2:9" ht="15" customHeight="1" x14ac:dyDescent="0.4">
      <c r="C20" s="78" t="s">
        <v>45</v>
      </c>
      <c r="D20" s="79"/>
      <c r="E20" s="82">
        <f>(E8+E10)/E18</f>
        <v>9164.627883157229</v>
      </c>
      <c r="F20" s="82"/>
      <c r="G20" s="83"/>
      <c r="H20" s="9"/>
    </row>
    <row r="21" spans="2:9" ht="15" customHeight="1" thickBot="1" x14ac:dyDescent="0.45">
      <c r="C21" s="91" t="s">
        <v>46</v>
      </c>
      <c r="D21" s="92"/>
      <c r="E21" s="87">
        <f>E9/E19</f>
        <v>9275.9438992642899</v>
      </c>
      <c r="F21" s="87"/>
      <c r="G21" s="88"/>
      <c r="H21" s="9"/>
    </row>
    <row r="22" spans="2:9" ht="15" customHeight="1" x14ac:dyDescent="0.4">
      <c r="C22" s="9" t="s">
        <v>47</v>
      </c>
      <c r="D22" s="9"/>
      <c r="E22" s="9"/>
      <c r="F22" s="9"/>
      <c r="G22" s="9"/>
      <c r="H22" s="9"/>
    </row>
    <row r="23" spans="2:9" ht="15" customHeight="1" x14ac:dyDescent="0.4">
      <c r="C23" s="9" t="s">
        <v>56</v>
      </c>
      <c r="D23" s="9"/>
      <c r="E23" s="9"/>
      <c r="F23" s="9"/>
      <c r="G23" s="9"/>
      <c r="H23" s="9"/>
    </row>
    <row r="24" spans="2:9" ht="15" customHeight="1" x14ac:dyDescent="0.4">
      <c r="C24" s="1" t="s">
        <v>57</v>
      </c>
    </row>
    <row r="25" spans="2:9" ht="15" customHeight="1" x14ac:dyDescent="0.4">
      <c r="B25" s="1" t="s">
        <v>17</v>
      </c>
      <c r="C25" s="44" t="s">
        <v>18</v>
      </c>
      <c r="D25" s="44"/>
      <c r="E25" s="44"/>
      <c r="F25" s="44"/>
    </row>
    <row r="26" spans="2:9" ht="12.75" thickBot="1" x14ac:dyDescent="0.45">
      <c r="C26" s="4"/>
      <c r="D26" s="4"/>
      <c r="E26" s="5" t="s">
        <v>19</v>
      </c>
      <c r="F26" s="86" t="s">
        <v>20</v>
      </c>
      <c r="G26" s="86"/>
      <c r="H26" s="5"/>
    </row>
    <row r="27" spans="2:9" ht="15" customHeight="1" x14ac:dyDescent="0.4">
      <c r="C27" s="49" t="s">
        <v>21</v>
      </c>
      <c r="D27" s="50"/>
      <c r="E27" s="14">
        <v>44845</v>
      </c>
      <c r="F27" s="40">
        <v>45231</v>
      </c>
      <c r="G27" s="41"/>
      <c r="H27" s="11"/>
    </row>
    <row r="28" spans="2:9" ht="15" customHeight="1" thickBot="1" x14ac:dyDescent="0.45">
      <c r="C28" s="51" t="s">
        <v>22</v>
      </c>
      <c r="D28" s="52"/>
      <c r="E28" s="15">
        <v>44845</v>
      </c>
      <c r="F28" s="42">
        <v>45260</v>
      </c>
      <c r="G28" s="43"/>
      <c r="H28" s="11"/>
    </row>
    <row r="29" spans="2:9" ht="15" customHeight="1" thickBot="1" x14ac:dyDescent="0.45">
      <c r="C29" s="51" t="s">
        <v>58</v>
      </c>
      <c r="D29" s="52"/>
      <c r="E29" s="55">
        <v>394</v>
      </c>
      <c r="F29" s="56"/>
      <c r="G29" s="57"/>
      <c r="H29" s="11"/>
    </row>
    <row r="30" spans="2:9" ht="15" customHeight="1" x14ac:dyDescent="0.4">
      <c r="C30" s="18" t="s">
        <v>59</v>
      </c>
      <c r="D30" s="18"/>
      <c r="E30" s="19"/>
      <c r="F30" s="19"/>
      <c r="G30" s="19"/>
      <c r="H30" s="11"/>
    </row>
    <row r="31" spans="2:9" ht="15" customHeight="1" x14ac:dyDescent="0.4"/>
    <row r="32" spans="2:9" ht="15" customHeight="1" thickBot="1" x14ac:dyDescent="0.45">
      <c r="B32" s="1" t="s">
        <v>23</v>
      </c>
      <c r="C32" s="44" t="s">
        <v>24</v>
      </c>
      <c r="D32" s="44"/>
      <c r="E32" s="44"/>
      <c r="F32" s="44"/>
    </row>
    <row r="33" spans="2:8" ht="15" customHeight="1" x14ac:dyDescent="0.4">
      <c r="C33" s="53" t="s">
        <v>25</v>
      </c>
      <c r="D33" s="17" t="s">
        <v>26</v>
      </c>
      <c r="E33" s="45">
        <f>(E8+E9)/E11</f>
        <v>0.72175436326486497</v>
      </c>
      <c r="F33" s="45"/>
      <c r="G33" s="46"/>
    </row>
    <row r="34" spans="2:8" ht="15" customHeight="1" thickBot="1" x14ac:dyDescent="0.45">
      <c r="C34" s="54"/>
      <c r="D34" s="16" t="s">
        <v>27</v>
      </c>
      <c r="E34" s="47">
        <f>E10/E11</f>
        <v>0.27824563673513508</v>
      </c>
      <c r="F34" s="47"/>
      <c r="G34" s="48"/>
    </row>
    <row r="35" spans="2:8" ht="15" customHeight="1" x14ac:dyDescent="0.4"/>
    <row r="36" spans="2:8" ht="15" customHeight="1" thickBot="1" x14ac:dyDescent="0.45">
      <c r="B36" s="1" t="s">
        <v>28</v>
      </c>
      <c r="C36" s="44" t="s">
        <v>29</v>
      </c>
      <c r="D36" s="44"/>
      <c r="E36" s="44"/>
      <c r="F36" s="44"/>
      <c r="G36" s="44"/>
      <c r="H36" s="44"/>
    </row>
    <row r="37" spans="2:8" ht="69.95" customHeight="1" thickBot="1" x14ac:dyDescent="0.45">
      <c r="C37" s="3" t="s">
        <v>30</v>
      </c>
      <c r="D37" s="38" t="s">
        <v>39</v>
      </c>
      <c r="E37" s="38"/>
      <c r="F37" s="38"/>
      <c r="G37" s="39"/>
      <c r="H37" s="13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DD6E-9B7B-4BDF-A44A-322E069846B6}">
  <dimension ref="A1:N35"/>
  <sheetViews>
    <sheetView view="pageBreakPreview" zoomScale="130" zoomScaleNormal="100" zoomScaleSheetLayoutView="130" workbookViewId="0">
      <selection activeCell="L19" sqref="L19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10.25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22344342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224661423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77521575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324527340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4468868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44932285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15504315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63636828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128542296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10286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20843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9708.9166828699199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10778.746965408051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30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0.76112467134510142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0.23887532865489855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8DB2-71DE-4C13-B9B3-3E2F5BE3E303}">
  <dimension ref="A1:N35"/>
  <sheetViews>
    <sheetView view="pageBreakPreview" zoomScale="130" zoomScaleNormal="100" zoomScaleSheetLayoutView="130" workbookViewId="0">
      <selection activeCell="E6" sqref="E6:I6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352711375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26990290</v>
      </c>
      <c r="F7" s="62"/>
      <c r="G7" s="62"/>
      <c r="H7" s="62"/>
      <c r="I7" s="63"/>
      <c r="K7" s="37"/>
    </row>
    <row r="8" spans="1:14" ht="15" customHeight="1" x14ac:dyDescent="0.4">
      <c r="C8" s="59"/>
      <c r="D8" s="36" t="s">
        <v>10</v>
      </c>
      <c r="E8" s="64">
        <v>165554540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545256205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70542275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5398058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33110908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105974235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215025476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59767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3246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8671.4393394348044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8314.9383857054836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31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f>(E6+E7)/E9</f>
        <v>0.69637293719564364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f>E8/E9</f>
        <v>0.30362706280435636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AFF7-4A3E-4A9D-B2BA-6122C6C7DB95}">
  <dimension ref="A1:N35"/>
  <sheetViews>
    <sheetView view="pageBreakPreview" zoomScale="130" zoomScaleNormal="100" zoomScaleSheetLayoutView="130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7192476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38047974</v>
      </c>
      <c r="F7" s="62"/>
      <c r="G7" s="62"/>
      <c r="H7" s="62"/>
      <c r="I7" s="63"/>
      <c r="K7" s="37"/>
    </row>
    <row r="8" spans="1:14" ht="15" customHeight="1" x14ac:dyDescent="0.4">
      <c r="C8" s="59"/>
      <c r="D8" s="36" t="s">
        <v>10</v>
      </c>
      <c r="E8" s="64">
        <v>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45240450</v>
      </c>
      <c r="F9" s="70"/>
      <c r="G9" s="70"/>
      <c r="H9" s="70"/>
      <c r="I9" s="71"/>
    </row>
    <row r="10" spans="1:14" ht="15" customHeight="1" x14ac:dyDescent="0.4">
      <c r="C10" s="66" t="s">
        <v>42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1438495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7609595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0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9461802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18509892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638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3375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11273.473354231975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11273.473777777777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31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f>(E6+E7)/E9</f>
        <v>1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f>E8/E9</f>
        <v>0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03F4-B84C-44A6-95FD-1BC733983A13}">
  <dimension ref="A1:N35"/>
  <sheetViews>
    <sheetView view="pageBreakPreview" zoomScale="130" zoomScaleNormal="100" zoomScaleSheetLayoutView="130" workbookViewId="0">
      <selection activeCell="E15" sqref="E15:I1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13002503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189472757</v>
      </c>
      <c r="F7" s="62"/>
      <c r="G7" s="62"/>
      <c r="H7" s="62"/>
      <c r="I7" s="63"/>
      <c r="K7" s="37"/>
    </row>
    <row r="8" spans="1:14" ht="15" customHeight="1" x14ac:dyDescent="0.4">
      <c r="C8" s="59"/>
      <c r="D8" s="36" t="s">
        <v>10</v>
      </c>
      <c r="E8" s="64">
        <v>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202475260</v>
      </c>
      <c r="F9" s="70"/>
      <c r="G9" s="70"/>
      <c r="H9" s="70"/>
      <c r="I9" s="71"/>
    </row>
    <row r="10" spans="1:14" ht="15" customHeight="1" x14ac:dyDescent="0.4">
      <c r="C10" s="66" t="s">
        <v>42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2600501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37894551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0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29122749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69617801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1444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21042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9004.5034626038778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9004.5032316319739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30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f>(E6+E7)/E9</f>
        <v>1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f>E8/E9</f>
        <v>0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A955-395B-4514-A21B-AEB1CF629270}">
  <dimension ref="A1:N35"/>
  <sheetViews>
    <sheetView view="pageBreakPreview" zoomScale="130" zoomScaleNormal="100" zoomScaleSheetLayoutView="130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1217937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97623773</v>
      </c>
      <c r="F7" s="62"/>
      <c r="G7" s="62"/>
      <c r="H7" s="62"/>
      <c r="I7" s="63"/>
      <c r="K7" s="37"/>
    </row>
    <row r="8" spans="1:14" ht="15" customHeight="1" x14ac:dyDescent="0.4">
      <c r="C8" s="59"/>
      <c r="D8" s="36" t="s">
        <v>10</v>
      </c>
      <c r="E8" s="64">
        <v>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98841710</v>
      </c>
      <c r="F9" s="70"/>
      <c r="G9" s="70"/>
      <c r="H9" s="70"/>
      <c r="I9" s="71"/>
    </row>
    <row r="10" spans="1:14" ht="15" customHeight="1" x14ac:dyDescent="0.4">
      <c r="C10" s="66" t="s">
        <v>42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243587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19524755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0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16902215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36670557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200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16031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6089.6850000000004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6089.6870438525357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31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f>(E6+E7)/E9</f>
        <v>1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f>E8/E9</f>
        <v>0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7562-EDC4-442C-87C0-7E470809F75E}">
  <dimension ref="A1:N35"/>
  <sheetViews>
    <sheetView view="pageBreakPreview" zoomScale="130" zoomScaleNormal="100" zoomScaleSheetLayoutView="130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13068194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329838941</v>
      </c>
      <c r="F7" s="62"/>
      <c r="G7" s="62"/>
      <c r="H7" s="62"/>
      <c r="I7" s="63"/>
      <c r="K7" s="37"/>
    </row>
    <row r="8" spans="1:14" ht="15" customHeight="1" x14ac:dyDescent="0.4">
      <c r="C8" s="59"/>
      <c r="D8" s="36" t="s">
        <v>10</v>
      </c>
      <c r="E8" s="64">
        <v>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342907135</v>
      </c>
      <c r="F9" s="70"/>
      <c r="G9" s="70"/>
      <c r="H9" s="70"/>
      <c r="I9" s="71"/>
    </row>
    <row r="10" spans="1:14" ht="15" customHeight="1" x14ac:dyDescent="0.4">
      <c r="C10" s="66" t="s">
        <v>42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2613639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65967788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0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55304543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123885970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1376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34730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9497.2340116279065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9497.2341203570395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30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f>(E6+E7)/E9</f>
        <v>1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f>E8/E9</f>
        <v>0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89EC-EEE2-4FCF-802E-A325706D7842}">
  <dimension ref="A1:N35"/>
  <sheetViews>
    <sheetView view="pageBreakPreview" zoomScale="130" zoomScaleNormal="100" zoomScaleSheetLayoutView="130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32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5" t="s">
        <v>8</v>
      </c>
      <c r="E6" s="60">
        <v>0</v>
      </c>
      <c r="F6" s="60"/>
      <c r="G6" s="60"/>
      <c r="H6" s="60"/>
      <c r="I6" s="61"/>
    </row>
    <row r="7" spans="1:14" ht="15" customHeight="1" x14ac:dyDescent="0.4">
      <c r="C7" s="59"/>
      <c r="D7" s="20" t="s">
        <v>9</v>
      </c>
      <c r="E7" s="62">
        <v>0</v>
      </c>
      <c r="F7" s="62"/>
      <c r="G7" s="62"/>
      <c r="H7" s="62"/>
      <c r="I7" s="63"/>
    </row>
    <row r="8" spans="1:14" ht="15" customHeight="1" x14ac:dyDescent="0.4">
      <c r="C8" s="59"/>
      <c r="D8" s="36" t="s">
        <v>10</v>
      </c>
      <c r="E8" s="64">
        <v>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0</v>
      </c>
      <c r="F9" s="70"/>
      <c r="G9" s="70"/>
      <c r="H9" s="70"/>
      <c r="I9" s="71"/>
    </row>
    <row r="10" spans="1:14" ht="15" customHeight="1" x14ac:dyDescent="0.4">
      <c r="C10" s="66" t="s">
        <v>42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0</v>
      </c>
      <c r="F11" s="62"/>
      <c r="G11" s="62"/>
      <c r="H11" s="62"/>
      <c r="I11" s="63"/>
    </row>
    <row r="12" spans="1:14" ht="15" customHeight="1" x14ac:dyDescent="0.4">
      <c r="C12" s="77"/>
      <c r="D12" s="22" t="s">
        <v>33</v>
      </c>
      <c r="E12" s="62">
        <v>0</v>
      </c>
      <c r="F12" s="62"/>
      <c r="G12" s="62"/>
      <c r="H12" s="62"/>
      <c r="I12" s="63"/>
    </row>
    <row r="13" spans="1:14" ht="15" customHeight="1" x14ac:dyDescent="0.4">
      <c r="C13" s="77"/>
      <c r="D13" s="26" t="s">
        <v>15</v>
      </c>
      <c r="E13" s="62">
        <v>0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26200887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26200887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24">
        <v>0</v>
      </c>
      <c r="F16" s="125"/>
      <c r="G16" s="125"/>
      <c r="H16" s="125"/>
      <c r="I16" s="126"/>
    </row>
    <row r="17" spans="2:9" ht="15" customHeight="1" thickBot="1" x14ac:dyDescent="0.45">
      <c r="C17" s="91" t="s">
        <v>35</v>
      </c>
      <c r="D17" s="92"/>
      <c r="E17" s="121">
        <v>0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v>0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v>0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32"/>
      <c r="D24" s="32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0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33" t="s">
        <v>26</v>
      </c>
      <c r="E31" s="45">
        <v>0</v>
      </c>
      <c r="F31" s="45"/>
      <c r="G31" s="45"/>
      <c r="H31" s="45"/>
      <c r="I31" s="46"/>
    </row>
    <row r="32" spans="2:9" ht="15" customHeight="1" thickBot="1" x14ac:dyDescent="0.45">
      <c r="C32" s="54"/>
      <c r="D32" s="34" t="s">
        <v>27</v>
      </c>
      <c r="E32" s="47">
        <v>0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="115" zoomScaleNormal="100" zoomScaleSheetLayoutView="115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4"/>
    </row>
    <row r="3" spans="1:14" ht="19.5" customHeight="1" thickBot="1" x14ac:dyDescent="0.45">
      <c r="C3" s="75" t="s">
        <v>5</v>
      </c>
      <c r="D3" s="76"/>
      <c r="E3" s="93" t="s">
        <v>40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21" t="s">
        <v>8</v>
      </c>
      <c r="E6" s="60">
        <v>430091835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39810903</v>
      </c>
      <c r="F7" s="62"/>
      <c r="G7" s="62"/>
      <c r="H7" s="62"/>
      <c r="I7" s="63"/>
      <c r="K7" s="37"/>
    </row>
    <row r="8" spans="1:14" ht="15" customHeight="1" x14ac:dyDescent="0.4">
      <c r="C8" s="59"/>
      <c r="D8" s="25" t="s">
        <v>10</v>
      </c>
      <c r="E8" s="64">
        <v>306657590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776560328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172036734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15924361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3" t="s">
        <v>15</v>
      </c>
      <c r="E13" s="62">
        <v>122663036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95396000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406020131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76197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4216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9669.0082942898007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9442.81380455408</v>
      </c>
      <c r="F19" s="87"/>
      <c r="G19" s="87"/>
      <c r="H19" s="87"/>
      <c r="I19" s="88"/>
    </row>
    <row r="20" spans="2:9" ht="15" customHeight="1" x14ac:dyDescent="0.4">
      <c r="C20" s="9" t="s">
        <v>48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53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54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4"/>
      <c r="D24" s="4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21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17" t="s">
        <v>26</v>
      </c>
      <c r="E31" s="45">
        <f>(E6+E7)/E9</f>
        <v>0.60510783394023704</v>
      </c>
      <c r="F31" s="45"/>
      <c r="G31" s="45"/>
      <c r="H31" s="45"/>
      <c r="I31" s="46"/>
    </row>
    <row r="32" spans="2:9" ht="15" customHeight="1" thickBot="1" x14ac:dyDescent="0.45">
      <c r="C32" s="54"/>
      <c r="D32" s="16" t="s">
        <v>27</v>
      </c>
      <c r="E32" s="47">
        <f>E8/E9</f>
        <v>0.39489216605976296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5C6A-E03F-47A6-A5CC-C6AA1E3328EE}">
  <dimension ref="A1:N35"/>
  <sheetViews>
    <sheetView view="pageBreakPreview" zoomScale="115" zoomScaleNormal="100" zoomScaleSheetLayoutView="115" workbookViewId="0">
      <selection activeCell="E6" sqref="E6:I6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40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898581049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197703006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506933833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1603217888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359432420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79081202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202773533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401406000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1042693155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148791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21106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9446.2358744816556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9367.1470671846873</v>
      </c>
      <c r="F19" s="87"/>
      <c r="G19" s="87"/>
      <c r="H19" s="87"/>
      <c r="I19" s="88"/>
    </row>
    <row r="20" spans="2:9" ht="15" customHeight="1" x14ac:dyDescent="0.4">
      <c r="C20" s="9" t="s">
        <v>55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30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0.68380228489566353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0.31619771510433647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1EFA-905B-49BD-B42B-BC4434D2BD58}">
  <dimension ref="A1:N35"/>
  <sheetViews>
    <sheetView view="pageBreakPreview" zoomScale="115" zoomScaleNormal="100" zoomScaleSheetLayoutView="115" workbookViewId="0">
      <selection activeCell="E6" sqref="E6:I6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0.37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40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1114357655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77171478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398965558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1590494691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445743062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30868591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159586223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574598000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1210795876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159100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8161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9511.7738089252034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9456.1301311113839</v>
      </c>
      <c r="F19" s="87"/>
      <c r="G19" s="87"/>
      <c r="H19" s="87"/>
      <c r="I19" s="88"/>
    </row>
    <row r="20" spans="2:9" ht="15" customHeight="1" x14ac:dyDescent="0.4">
      <c r="C20" s="9" t="s">
        <v>55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27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0.7491563095069772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0.25084369049302285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32C4-A5BD-497D-8141-D416893B3BFE}">
  <dimension ref="A1:N35"/>
  <sheetViews>
    <sheetView view="pageBreakPreview" zoomScale="115" zoomScaleNormal="100" zoomScaleSheetLayoutView="115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1.6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421956507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30757338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239694105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692407950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84391301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6151468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47938821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76569067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215050657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79808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3817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8290.5299218123491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8057.9874246790678</v>
      </c>
      <c r="F19" s="87"/>
      <c r="G19" s="87"/>
      <c r="H19" s="87"/>
      <c r="I19" s="88"/>
    </row>
    <row r="20" spans="2:9" ht="15" customHeight="1" x14ac:dyDescent="0.4">
      <c r="C20" s="9" t="s">
        <v>61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22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0.6538253135308455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0.3461746864691545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6475-0AEA-4182-A2E7-E25A4E18680B}">
  <dimension ref="A1:N35"/>
  <sheetViews>
    <sheetView view="pageBreakPreview" zoomScale="115" zoomScaleNormal="100" zoomScaleSheetLayoutView="115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1.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872424397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74987663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328405035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1275817095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174484879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14997533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65681007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197742270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452905689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140014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8943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8576.4954361706677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8385.067986134407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28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0.74259238547042672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0.25740761452957328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7C6B-8793-49CB-9CA9-C8E1FCA76F08}">
  <dimension ref="A1:N35"/>
  <sheetViews>
    <sheetView view="pageBreakPreview" zoomScale="115" zoomScaleNormal="100" zoomScaleSheetLayoutView="115" workbookViewId="0">
      <selection sqref="A1:J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2.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983447323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103450947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429271110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1516169380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196689465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20690189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85854222</v>
      </c>
      <c r="F13" s="62"/>
      <c r="G13" s="62"/>
      <c r="H13" s="62"/>
      <c r="I13" s="63"/>
      <c r="K13" s="37"/>
      <c r="M13" s="24"/>
      <c r="N13" s="24"/>
    </row>
    <row r="14" spans="1:14" ht="15" customHeight="1" x14ac:dyDescent="0.4">
      <c r="C14" s="96" t="s">
        <v>16</v>
      </c>
      <c r="D14" s="97"/>
      <c r="E14" s="64">
        <v>314134306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617368182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151163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11151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9345.6628473899036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9277.279795534032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31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0.71687127067557588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0.28312872932442418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253D-7437-4817-8A50-15B3E65A8F35}">
  <dimension ref="A1:N35"/>
  <sheetViews>
    <sheetView view="pageBreakPreview" zoomScale="130" zoomScaleNormal="100" zoomScaleSheetLayoutView="130" workbookViewId="0">
      <selection activeCell="E9" sqref="E9:I9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1.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48917119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78395411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110809880</v>
      </c>
      <c r="F8" s="64"/>
      <c r="G8" s="64"/>
      <c r="H8" s="64"/>
      <c r="I8" s="65"/>
    </row>
    <row r="9" spans="1:14" ht="15" customHeight="1" thickBot="1" x14ac:dyDescent="0.45">
      <c r="C9" s="72" t="s">
        <v>34</v>
      </c>
      <c r="D9" s="73"/>
      <c r="E9" s="69">
        <f>SUM(E6:I8)</f>
        <v>238122410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9783424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15679082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22161976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64">
        <v>56492580</v>
      </c>
      <c r="F14" s="64"/>
      <c r="G14" s="64"/>
      <c r="H14" s="64"/>
      <c r="I14" s="65"/>
    </row>
    <row r="15" spans="1:14" ht="15" customHeight="1" thickBot="1" x14ac:dyDescent="0.45">
      <c r="C15" s="100" t="s">
        <v>34</v>
      </c>
      <c r="D15" s="101"/>
      <c r="E15" s="102">
        <f>SUM(E11:I14)</f>
        <v>104117062</v>
      </c>
      <c r="F15" s="102"/>
      <c r="G15" s="102"/>
      <c r="H15" s="102"/>
      <c r="I15" s="103"/>
    </row>
    <row r="16" spans="1:14" ht="15" customHeight="1" x14ac:dyDescent="0.4">
      <c r="C16" s="78" t="s">
        <v>49</v>
      </c>
      <c r="D16" s="79"/>
      <c r="E16" s="104">
        <v>16391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06">
        <v>6981</v>
      </c>
      <c r="F17" s="106"/>
      <c r="G17" s="106"/>
      <c r="H17" s="106"/>
      <c r="I17" s="107"/>
    </row>
    <row r="18" spans="2:9" ht="15" customHeight="1" x14ac:dyDescent="0.4">
      <c r="C18" s="78" t="s">
        <v>51</v>
      </c>
      <c r="D18" s="79"/>
      <c r="E18" s="60">
        <f>(E6+E8)/E16</f>
        <v>9744.7989140381924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11229.825383182924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28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0.53465161048890775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0.4653483895110922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86C5-3C24-4DF3-9C9D-CB4075615CC6}">
  <dimension ref="A1:N35"/>
  <sheetViews>
    <sheetView view="pageBreakPreview" zoomScale="130" zoomScaleNormal="100" zoomScaleSheetLayoutView="130" workbookViewId="0">
      <selection activeCell="E6" sqref="E6:I6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2.37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4" ht="15" customHeight="1" thickBot="1" x14ac:dyDescent="0.45">
      <c r="B2" s="1" t="s">
        <v>3</v>
      </c>
      <c r="C2" s="44" t="s">
        <v>4</v>
      </c>
      <c r="D2" s="44"/>
      <c r="E2" s="44"/>
      <c r="F2" s="44"/>
      <c r="G2" s="44"/>
      <c r="H2" s="27"/>
    </row>
    <row r="3" spans="1:14" ht="19.5" customHeight="1" thickBot="1" x14ac:dyDescent="0.45">
      <c r="C3" s="75" t="s">
        <v>5</v>
      </c>
      <c r="D3" s="76"/>
      <c r="E3" s="93" t="s">
        <v>41</v>
      </c>
      <c r="F3" s="94"/>
      <c r="G3" s="94"/>
      <c r="H3" s="94"/>
      <c r="I3" s="95"/>
    </row>
    <row r="4" spans="1:14" ht="15" customHeight="1" x14ac:dyDescent="0.4"/>
    <row r="5" spans="1:14" ht="15" customHeight="1" thickBot="1" x14ac:dyDescent="0.45">
      <c r="B5" s="1" t="s">
        <v>6</v>
      </c>
      <c r="C5" s="44" t="s">
        <v>7</v>
      </c>
      <c r="D5" s="44"/>
      <c r="E5" s="44"/>
      <c r="F5" s="44"/>
      <c r="G5" s="44"/>
    </row>
    <row r="6" spans="1:14" ht="15" customHeight="1" x14ac:dyDescent="0.4">
      <c r="C6" s="58" t="s">
        <v>43</v>
      </c>
      <c r="D6" s="30" t="s">
        <v>8</v>
      </c>
      <c r="E6" s="60">
        <v>21897212</v>
      </c>
      <c r="F6" s="60"/>
      <c r="G6" s="60"/>
      <c r="H6" s="60"/>
      <c r="I6" s="61"/>
      <c r="K6" s="37"/>
    </row>
    <row r="7" spans="1:14" ht="15" customHeight="1" x14ac:dyDescent="0.4">
      <c r="C7" s="59"/>
      <c r="D7" s="20" t="s">
        <v>9</v>
      </c>
      <c r="E7" s="62">
        <v>130147383</v>
      </c>
      <c r="F7" s="62"/>
      <c r="G7" s="62"/>
      <c r="H7" s="62"/>
      <c r="I7" s="63"/>
      <c r="K7" s="37"/>
    </row>
    <row r="8" spans="1:14" ht="15" customHeight="1" x14ac:dyDescent="0.4">
      <c r="C8" s="59"/>
      <c r="D8" s="31" t="s">
        <v>10</v>
      </c>
      <c r="E8" s="64">
        <v>73198975</v>
      </c>
      <c r="F8" s="64"/>
      <c r="G8" s="64"/>
      <c r="H8" s="64"/>
      <c r="I8" s="65"/>
      <c r="K8" s="37"/>
    </row>
    <row r="9" spans="1:14" ht="15" customHeight="1" thickBot="1" x14ac:dyDescent="0.45">
      <c r="C9" s="72" t="s">
        <v>34</v>
      </c>
      <c r="D9" s="73"/>
      <c r="E9" s="69">
        <f>SUM(E6:I8)</f>
        <v>225243570</v>
      </c>
      <c r="F9" s="70"/>
      <c r="G9" s="70"/>
      <c r="H9" s="70"/>
      <c r="I9" s="71"/>
    </row>
    <row r="10" spans="1:14" ht="15" customHeight="1" x14ac:dyDescent="0.4">
      <c r="C10" s="66" t="s">
        <v>11</v>
      </c>
      <c r="D10" s="67"/>
      <c r="E10" s="67"/>
      <c r="F10" s="67"/>
      <c r="G10" s="67"/>
      <c r="H10" s="67"/>
      <c r="I10" s="68"/>
    </row>
    <row r="11" spans="1:14" ht="15" customHeight="1" x14ac:dyDescent="0.4">
      <c r="C11" s="77" t="s">
        <v>32</v>
      </c>
      <c r="D11" s="22" t="s">
        <v>13</v>
      </c>
      <c r="E11" s="62">
        <v>4379442</v>
      </c>
      <c r="F11" s="62"/>
      <c r="G11" s="62"/>
      <c r="H11" s="62"/>
      <c r="I11" s="63"/>
      <c r="K11" s="37"/>
    </row>
    <row r="12" spans="1:14" ht="15" customHeight="1" x14ac:dyDescent="0.4">
      <c r="C12" s="77"/>
      <c r="D12" s="22" t="s">
        <v>33</v>
      </c>
      <c r="E12" s="62">
        <v>26029477</v>
      </c>
      <c r="F12" s="62"/>
      <c r="G12" s="62"/>
      <c r="H12" s="62"/>
      <c r="I12" s="63"/>
      <c r="K12" s="37"/>
    </row>
    <row r="13" spans="1:14" ht="15" customHeight="1" x14ac:dyDescent="0.4">
      <c r="C13" s="77"/>
      <c r="D13" s="26" t="s">
        <v>15</v>
      </c>
      <c r="E13" s="62">
        <v>14639795</v>
      </c>
      <c r="F13" s="62"/>
      <c r="G13" s="62"/>
      <c r="H13" s="62"/>
      <c r="I13" s="63"/>
      <c r="M13" s="24"/>
      <c r="N13" s="24"/>
    </row>
    <row r="14" spans="1:14" ht="15" customHeight="1" x14ac:dyDescent="0.4">
      <c r="C14" s="96" t="s">
        <v>16</v>
      </c>
      <c r="D14" s="97"/>
      <c r="E14" s="118">
        <v>44282372</v>
      </c>
      <c r="F14" s="119"/>
      <c r="G14" s="119"/>
      <c r="H14" s="119"/>
      <c r="I14" s="120"/>
    </row>
    <row r="15" spans="1:14" ht="15" customHeight="1" thickBot="1" x14ac:dyDescent="0.45">
      <c r="C15" s="100" t="s">
        <v>34</v>
      </c>
      <c r="D15" s="101"/>
      <c r="E15" s="102">
        <f>SUM(E11:I14)</f>
        <v>89331086</v>
      </c>
      <c r="F15" s="102"/>
      <c r="G15" s="102"/>
      <c r="H15" s="102"/>
      <c r="I15" s="103"/>
    </row>
    <row r="16" spans="1:14" ht="15" customHeight="1" x14ac:dyDescent="0.4">
      <c r="C16" s="78" t="s">
        <v>50</v>
      </c>
      <c r="D16" s="79"/>
      <c r="E16" s="104">
        <v>10094</v>
      </c>
      <c r="F16" s="104"/>
      <c r="G16" s="104"/>
      <c r="H16" s="104"/>
      <c r="I16" s="105"/>
    </row>
    <row r="17" spans="2:9" ht="15" customHeight="1" thickBot="1" x14ac:dyDescent="0.45">
      <c r="C17" s="91" t="s">
        <v>35</v>
      </c>
      <c r="D17" s="92"/>
      <c r="E17" s="121">
        <v>13058</v>
      </c>
      <c r="F17" s="122"/>
      <c r="G17" s="122"/>
      <c r="H17" s="122"/>
      <c r="I17" s="123"/>
    </row>
    <row r="18" spans="2:9" ht="15" customHeight="1" x14ac:dyDescent="0.4">
      <c r="C18" s="78" t="s">
        <v>51</v>
      </c>
      <c r="D18" s="79"/>
      <c r="E18" s="60">
        <f>(E6+E8)/E16</f>
        <v>9421.0607291460274</v>
      </c>
      <c r="F18" s="60"/>
      <c r="G18" s="60"/>
      <c r="H18" s="60"/>
      <c r="I18" s="61"/>
    </row>
    <row r="19" spans="2:9" ht="15" customHeight="1" thickBot="1" x14ac:dyDescent="0.45">
      <c r="C19" s="91" t="s">
        <v>52</v>
      </c>
      <c r="D19" s="92"/>
      <c r="E19" s="87">
        <f>E7/E17</f>
        <v>9966.8695818655233</v>
      </c>
      <c r="F19" s="87"/>
      <c r="G19" s="87"/>
      <c r="H19" s="87"/>
      <c r="I19" s="88"/>
    </row>
    <row r="20" spans="2:9" ht="15" customHeight="1" x14ac:dyDescent="0.4">
      <c r="C20" s="9" t="s">
        <v>60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56</v>
      </c>
      <c r="D21" s="9"/>
      <c r="E21" s="9"/>
      <c r="F21" s="9"/>
      <c r="G21" s="9"/>
      <c r="H21" s="9"/>
      <c r="I21" s="9"/>
    </row>
    <row r="22" spans="2:9" ht="15" customHeight="1" x14ac:dyDescent="0.4">
      <c r="C22" s="9" t="s">
        <v>57</v>
      </c>
    </row>
    <row r="23" spans="2:9" ht="15" customHeight="1" x14ac:dyDescent="0.4">
      <c r="B23" s="1" t="s">
        <v>17</v>
      </c>
      <c r="C23" s="44" t="s">
        <v>18</v>
      </c>
      <c r="D23" s="44"/>
      <c r="E23" s="44"/>
      <c r="F23" s="44"/>
      <c r="G23" s="44"/>
    </row>
    <row r="24" spans="2:9" ht="12.75" thickBot="1" x14ac:dyDescent="0.45">
      <c r="C24" s="27"/>
      <c r="D24" s="27"/>
      <c r="E24" s="111" t="s">
        <v>19</v>
      </c>
      <c r="F24" s="111"/>
      <c r="G24" s="111" t="s">
        <v>20</v>
      </c>
      <c r="H24" s="111"/>
      <c r="I24" s="111"/>
    </row>
    <row r="25" spans="2:9" ht="15" customHeight="1" x14ac:dyDescent="0.4">
      <c r="C25" s="49" t="s">
        <v>21</v>
      </c>
      <c r="D25" s="50"/>
      <c r="E25" s="112"/>
      <c r="F25" s="113"/>
      <c r="G25" s="114"/>
      <c r="H25" s="114"/>
      <c r="I25" s="115"/>
    </row>
    <row r="26" spans="2:9" ht="15" customHeight="1" thickBot="1" x14ac:dyDescent="0.45">
      <c r="C26" s="51" t="s">
        <v>22</v>
      </c>
      <c r="D26" s="52"/>
      <c r="E26" s="116"/>
      <c r="F26" s="116"/>
      <c r="G26" s="116"/>
      <c r="H26" s="116"/>
      <c r="I26" s="117"/>
    </row>
    <row r="27" spans="2:9" ht="15" customHeight="1" thickBot="1" x14ac:dyDescent="0.45">
      <c r="C27" s="98" t="s">
        <v>58</v>
      </c>
      <c r="D27" s="99"/>
      <c r="E27" s="55">
        <v>24</v>
      </c>
      <c r="F27" s="56"/>
      <c r="G27" s="56"/>
      <c r="H27" s="56"/>
      <c r="I27" s="57"/>
    </row>
    <row r="28" spans="2:9" ht="15" customHeight="1" x14ac:dyDescent="0.4">
      <c r="C28" s="18" t="s">
        <v>59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23</v>
      </c>
      <c r="C30" s="44" t="s">
        <v>24</v>
      </c>
      <c r="D30" s="44"/>
      <c r="E30" s="44"/>
      <c r="F30" s="44"/>
      <c r="G30" s="44"/>
    </row>
    <row r="31" spans="2:9" ht="15" customHeight="1" x14ac:dyDescent="0.4">
      <c r="C31" s="53" t="s">
        <v>25</v>
      </c>
      <c r="D31" s="28" t="s">
        <v>26</v>
      </c>
      <c r="E31" s="45">
        <f>(E6+E7)/E9</f>
        <v>0.6750230206349509</v>
      </c>
      <c r="F31" s="45"/>
      <c r="G31" s="45"/>
      <c r="H31" s="45"/>
      <c r="I31" s="46"/>
    </row>
    <row r="32" spans="2:9" ht="15" customHeight="1" thickBot="1" x14ac:dyDescent="0.45">
      <c r="C32" s="54"/>
      <c r="D32" s="29" t="s">
        <v>27</v>
      </c>
      <c r="E32" s="47">
        <f>E8/E9</f>
        <v>0.32497697936504916</v>
      </c>
      <c r="F32" s="47"/>
      <c r="G32" s="47"/>
      <c r="H32" s="47"/>
      <c r="I32" s="48"/>
    </row>
    <row r="33" spans="2:9" ht="15" customHeight="1" x14ac:dyDescent="0.4"/>
    <row r="34" spans="2:9" ht="15" customHeight="1" thickBot="1" x14ac:dyDescent="0.45">
      <c r="B34" s="1" t="s">
        <v>28</v>
      </c>
      <c r="C34" s="44" t="s">
        <v>29</v>
      </c>
      <c r="D34" s="44"/>
      <c r="E34" s="44"/>
      <c r="F34" s="44"/>
      <c r="G34" s="44"/>
      <c r="H34" s="44"/>
      <c r="I34" s="44"/>
    </row>
    <row r="35" spans="2:9" ht="69.95" customHeight="1" thickBot="1" x14ac:dyDescent="0.45">
      <c r="C35" s="3" t="s">
        <v>30</v>
      </c>
      <c r="D35" s="108"/>
      <c r="E35" s="109"/>
      <c r="F35" s="109"/>
      <c r="G35" s="109"/>
      <c r="H35" s="109"/>
      <c r="I35" s="11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2024-06-10T04:44:57Z</dcterms:modified>
  <cp:category/>
  <cp:contentStatus/>
</cp:coreProperties>
</file>